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7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9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07397\Desktop\Skole\Befolkningsprognoser\"/>
    </mc:Choice>
  </mc:AlternateContent>
  <bookViews>
    <workbookView xWindow="-105" yWindow="-105" windowWidth="19425" windowHeight="10425" tabRatio="713" activeTab="1"/>
  </bookViews>
  <sheets>
    <sheet name="Forside" sheetId="10" r:id="rId1"/>
    <sheet name="BBP" sheetId="1" r:id="rId2"/>
    <sheet name="BP Grimstad" sheetId="9" r:id="rId3"/>
    <sheet name="BP Landvik" sheetId="3" r:id="rId4"/>
    <sheet name="BP Holviga" sheetId="2" r:id="rId5"/>
    <sheet name="BP Jappa" sheetId="4" r:id="rId6"/>
    <sheet name="BP Frivoll" sheetId="5" r:id="rId7"/>
    <sheet name="BP Eide" sheetId="6" r:id="rId8"/>
    <sheet name="BP Fjære" sheetId="7" r:id="rId9"/>
    <sheet name="BP Fevik" sheetId="8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8" i="1" l="1"/>
  <c r="O27" i="1"/>
  <c r="O17" i="1"/>
  <c r="O18" i="1"/>
  <c r="O19" i="1"/>
  <c r="O20" i="1"/>
  <c r="O21" i="1"/>
  <c r="O22" i="1"/>
  <c r="O16" i="1"/>
  <c r="M15" i="9" l="1"/>
  <c r="L15" i="9"/>
  <c r="K15" i="9"/>
  <c r="J15" i="9"/>
  <c r="I15" i="9"/>
  <c r="H15" i="9"/>
  <c r="G15" i="9"/>
  <c r="F15" i="9"/>
  <c r="S15" i="9" s="1"/>
  <c r="E15" i="9"/>
  <c r="D15" i="9"/>
  <c r="C15" i="9"/>
  <c r="P15" i="9" s="1"/>
  <c r="M14" i="9"/>
  <c r="L14" i="9"/>
  <c r="K14" i="9"/>
  <c r="J14" i="9"/>
  <c r="I14" i="9"/>
  <c r="H14" i="9"/>
  <c r="G14" i="9"/>
  <c r="F14" i="9"/>
  <c r="E14" i="9"/>
  <c r="D14" i="9"/>
  <c r="C14" i="9"/>
  <c r="P14" i="9" s="1"/>
  <c r="M13" i="9"/>
  <c r="L13" i="9"/>
  <c r="K13" i="9"/>
  <c r="J13" i="9"/>
  <c r="I13" i="9"/>
  <c r="H13" i="9"/>
  <c r="G13" i="9"/>
  <c r="F13" i="9"/>
  <c r="E13" i="9"/>
  <c r="D13" i="9"/>
  <c r="C13" i="9"/>
  <c r="P13" i="9" s="1"/>
  <c r="M12" i="9"/>
  <c r="L12" i="9"/>
  <c r="K12" i="9"/>
  <c r="J12" i="9"/>
  <c r="I12" i="9"/>
  <c r="H12" i="9"/>
  <c r="G12" i="9"/>
  <c r="F12" i="9"/>
  <c r="E12" i="9"/>
  <c r="D12" i="9"/>
  <c r="C12" i="9"/>
  <c r="M11" i="9"/>
  <c r="L11" i="9"/>
  <c r="K11" i="9"/>
  <c r="J11" i="9"/>
  <c r="I11" i="9"/>
  <c r="H11" i="9"/>
  <c r="G11" i="9"/>
  <c r="F11" i="9"/>
  <c r="E11" i="9"/>
  <c r="D11" i="9"/>
  <c r="C11" i="9"/>
  <c r="P11" i="9" s="1"/>
  <c r="M9" i="9"/>
  <c r="L9" i="9"/>
  <c r="K9" i="9"/>
  <c r="J9" i="9"/>
  <c r="I9" i="9"/>
  <c r="H9" i="9"/>
  <c r="G9" i="9"/>
  <c r="F9" i="9"/>
  <c r="E9" i="9"/>
  <c r="D9" i="9"/>
  <c r="C9" i="9"/>
  <c r="P9" i="9" s="1"/>
  <c r="M8" i="9"/>
  <c r="L8" i="9"/>
  <c r="K8" i="9"/>
  <c r="J8" i="9"/>
  <c r="I8" i="9"/>
  <c r="H8" i="9"/>
  <c r="G8" i="9"/>
  <c r="F8" i="9"/>
  <c r="E8" i="9"/>
  <c r="D8" i="9"/>
  <c r="C8" i="9"/>
  <c r="M7" i="9"/>
  <c r="L7" i="9"/>
  <c r="K7" i="9"/>
  <c r="J7" i="9"/>
  <c r="I7" i="9"/>
  <c r="H7" i="9"/>
  <c r="G7" i="9"/>
  <c r="F7" i="9"/>
  <c r="E7" i="9"/>
  <c r="D7" i="9"/>
  <c r="C7" i="9"/>
  <c r="M6" i="9"/>
  <c r="L6" i="9"/>
  <c r="K6" i="9"/>
  <c r="J6" i="9"/>
  <c r="I6" i="9"/>
  <c r="H6" i="9"/>
  <c r="G6" i="9"/>
  <c r="F6" i="9"/>
  <c r="E6" i="9"/>
  <c r="D6" i="9"/>
  <c r="C6" i="9"/>
  <c r="M5" i="9"/>
  <c r="L5" i="9"/>
  <c r="K5" i="9"/>
  <c r="J5" i="9"/>
  <c r="I5" i="9"/>
  <c r="H5" i="9"/>
  <c r="G5" i="9"/>
  <c r="F5" i="9"/>
  <c r="E5" i="9"/>
  <c r="D5" i="9"/>
  <c r="C5" i="9"/>
  <c r="Z4" i="9"/>
  <c r="Y4" i="9"/>
  <c r="X4" i="9"/>
  <c r="W4" i="9"/>
  <c r="V4" i="9"/>
  <c r="U4" i="9"/>
  <c r="T4" i="9"/>
  <c r="S4" i="9"/>
  <c r="R4" i="9"/>
  <c r="Q4" i="9"/>
  <c r="P4" i="9"/>
  <c r="X5" i="9" l="1"/>
  <c r="Q6" i="9"/>
  <c r="T6" i="9"/>
  <c r="H10" i="9"/>
  <c r="U10" i="9" s="1"/>
  <c r="R6" i="9"/>
  <c r="V14" i="9"/>
  <c r="R13" i="9"/>
  <c r="Z13" i="9"/>
  <c r="Q14" i="9"/>
  <c r="R14" i="9"/>
  <c r="Z14" i="9"/>
  <c r="Y14" i="9"/>
  <c r="Q5" i="9"/>
  <c r="Y5" i="9"/>
  <c r="Q11" i="9"/>
  <c r="Y11" i="9"/>
  <c r="E16" i="9"/>
  <c r="M16" i="9"/>
  <c r="V6" i="9"/>
  <c r="S7" i="9"/>
  <c r="V15" i="9"/>
  <c r="F10" i="9"/>
  <c r="Q12" i="9"/>
  <c r="Q7" i="9"/>
  <c r="V7" i="9"/>
  <c r="V5" i="9"/>
  <c r="Z6" i="9"/>
  <c r="Y6" i="9"/>
  <c r="X6" i="9"/>
  <c r="T7" i="9"/>
  <c r="X14" i="9"/>
  <c r="T15" i="9"/>
  <c r="W9" i="9"/>
  <c r="S11" i="9"/>
  <c r="V12" i="9"/>
  <c r="X12" i="9"/>
  <c r="X9" i="9"/>
  <c r="T11" i="9"/>
  <c r="J16" i="9"/>
  <c r="Q9" i="9"/>
  <c r="Y9" i="9"/>
  <c r="R12" i="9"/>
  <c r="V13" i="9"/>
  <c r="Z7" i="9"/>
  <c r="R9" i="9"/>
  <c r="Z9" i="9"/>
  <c r="V11" i="9"/>
  <c r="S12" i="9"/>
  <c r="P12" i="9"/>
  <c r="W13" i="9"/>
  <c r="T14" i="9"/>
  <c r="S9" i="9"/>
  <c r="X13" i="9"/>
  <c r="C10" i="9"/>
  <c r="P10" i="9" s="1"/>
  <c r="K10" i="9"/>
  <c r="Z5" i="9"/>
  <c r="W6" i="9"/>
  <c r="U7" i="9"/>
  <c r="W8" i="9"/>
  <c r="R11" i="9"/>
  <c r="Z11" i="9"/>
  <c r="T12" i="9"/>
  <c r="W14" i="9"/>
  <c r="W15" i="9"/>
  <c r="W7" i="9"/>
  <c r="Q8" i="9"/>
  <c r="Y8" i="9"/>
  <c r="T9" i="9"/>
  <c r="Q13" i="9"/>
  <c r="Y13" i="9"/>
  <c r="Q15" i="9"/>
  <c r="Y15" i="9"/>
  <c r="V8" i="9"/>
  <c r="P5" i="9"/>
  <c r="X7" i="9"/>
  <c r="R8" i="9"/>
  <c r="Z8" i="9"/>
  <c r="U9" i="9"/>
  <c r="U11" i="9"/>
  <c r="W12" i="9"/>
  <c r="R15" i="9"/>
  <c r="Z15" i="9"/>
  <c r="T5" i="9"/>
  <c r="R5" i="9"/>
  <c r="S6" i="9"/>
  <c r="P6" i="9"/>
  <c r="Y7" i="9"/>
  <c r="S8" i="9"/>
  <c r="P8" i="9"/>
  <c r="V9" i="9"/>
  <c r="S13" i="9"/>
  <c r="S14" i="9"/>
  <c r="K16" i="9"/>
  <c r="G10" i="9"/>
  <c r="X8" i="9"/>
  <c r="W11" i="9"/>
  <c r="Y12" i="9"/>
  <c r="T13" i="9"/>
  <c r="X15" i="9"/>
  <c r="I10" i="9"/>
  <c r="W5" i="9"/>
  <c r="U6" i="9"/>
  <c r="X11" i="9"/>
  <c r="Z12" i="9"/>
  <c r="U13" i="9"/>
  <c r="U14" i="9"/>
  <c r="U15" i="9"/>
  <c r="J10" i="9"/>
  <c r="F16" i="9"/>
  <c r="S5" i="9"/>
  <c r="G16" i="9"/>
  <c r="P7" i="9"/>
  <c r="D10" i="9"/>
  <c r="L10" i="9"/>
  <c r="H16" i="9"/>
  <c r="U5" i="9"/>
  <c r="E10" i="9"/>
  <c r="M10" i="9"/>
  <c r="I16" i="9"/>
  <c r="J18" i="9" s="1"/>
  <c r="J19" i="9" s="1"/>
  <c r="R7" i="9"/>
  <c r="T8" i="9"/>
  <c r="U8" i="9"/>
  <c r="U12" i="9"/>
  <c r="C16" i="9"/>
  <c r="P16" i="9" s="1"/>
  <c r="D16" i="9"/>
  <c r="E18" i="9" s="1"/>
  <c r="E19" i="9" s="1"/>
  <c r="L16" i="9"/>
  <c r="S10" i="9" l="1"/>
  <c r="K18" i="9"/>
  <c r="K19" i="9" s="1"/>
  <c r="Y10" i="9"/>
  <c r="M18" i="9"/>
  <c r="M19" i="9" s="1"/>
  <c r="Q10" i="9"/>
  <c r="Z10" i="9"/>
  <c r="V10" i="9"/>
  <c r="R10" i="9"/>
  <c r="X10" i="9"/>
  <c r="W10" i="9"/>
  <c r="T10" i="9"/>
  <c r="R16" i="9"/>
  <c r="W16" i="9"/>
  <c r="Z16" i="9"/>
  <c r="G18" i="9"/>
  <c r="G19" i="9" s="1"/>
  <c r="T16" i="9"/>
  <c r="D18" i="9"/>
  <c r="D19" i="9" s="1"/>
  <c r="Q16" i="9"/>
  <c r="F18" i="9"/>
  <c r="F19" i="9" s="1"/>
  <c r="S16" i="9"/>
  <c r="H18" i="9"/>
  <c r="H19" i="9" s="1"/>
  <c r="U16" i="9"/>
  <c r="V16" i="9"/>
  <c r="I18" i="9"/>
  <c r="I19" i="9" s="1"/>
  <c r="L18" i="9"/>
  <c r="L19" i="9" s="1"/>
  <c r="Y16" i="9"/>
  <c r="X16" i="9"/>
  <c r="O21" i="9" l="1"/>
  <c r="D9" i="3"/>
  <c r="E9" i="3"/>
  <c r="F9" i="3"/>
  <c r="G9" i="3"/>
  <c r="H9" i="3"/>
  <c r="I9" i="3"/>
  <c r="J9" i="3"/>
  <c r="K9" i="3"/>
  <c r="L9" i="3"/>
  <c r="M9" i="3"/>
  <c r="C9" i="3"/>
  <c r="D9" i="2"/>
  <c r="E9" i="2"/>
  <c r="F9" i="2"/>
  <c r="G9" i="2"/>
  <c r="H9" i="2"/>
  <c r="I9" i="2"/>
  <c r="J9" i="2"/>
  <c r="K9" i="2"/>
  <c r="L9" i="2"/>
  <c r="M9" i="2"/>
  <c r="C9" i="2"/>
  <c r="D9" i="4"/>
  <c r="E9" i="4"/>
  <c r="F9" i="4"/>
  <c r="G9" i="4"/>
  <c r="H9" i="4"/>
  <c r="I9" i="4"/>
  <c r="J9" i="4"/>
  <c r="K9" i="4"/>
  <c r="L9" i="4"/>
  <c r="M9" i="4"/>
  <c r="C9" i="4"/>
  <c r="D9" i="5"/>
  <c r="E9" i="5"/>
  <c r="F9" i="5"/>
  <c r="G9" i="5"/>
  <c r="H9" i="5"/>
  <c r="I9" i="5"/>
  <c r="J9" i="5"/>
  <c r="K9" i="5"/>
  <c r="L9" i="5"/>
  <c r="M9" i="5"/>
  <c r="C9" i="5"/>
  <c r="D9" i="6"/>
  <c r="E9" i="6"/>
  <c r="F9" i="6"/>
  <c r="G9" i="6"/>
  <c r="H9" i="6"/>
  <c r="I9" i="6"/>
  <c r="J9" i="6"/>
  <c r="K9" i="6"/>
  <c r="L9" i="6"/>
  <c r="M9" i="6"/>
  <c r="C9" i="6"/>
  <c r="D9" i="7"/>
  <c r="E9" i="7"/>
  <c r="F9" i="7"/>
  <c r="G9" i="7"/>
  <c r="H9" i="7"/>
  <c r="I9" i="7"/>
  <c r="J9" i="7"/>
  <c r="K9" i="7"/>
  <c r="L9" i="7"/>
  <c r="M9" i="7"/>
  <c r="C9" i="7"/>
  <c r="D9" i="8"/>
  <c r="E9" i="8"/>
  <c r="F9" i="8"/>
  <c r="G9" i="8"/>
  <c r="H9" i="8"/>
  <c r="I9" i="8"/>
  <c r="J9" i="8"/>
  <c r="K9" i="8"/>
  <c r="L9" i="8"/>
  <c r="M9" i="8"/>
  <c r="C9" i="8"/>
  <c r="D11" i="2" l="1"/>
  <c r="C11" i="2"/>
  <c r="M15" i="8"/>
  <c r="L15" i="8"/>
  <c r="K15" i="8"/>
  <c r="J15" i="8"/>
  <c r="I15" i="8"/>
  <c r="H15" i="8"/>
  <c r="G15" i="8"/>
  <c r="F15" i="8"/>
  <c r="E15" i="8"/>
  <c r="D15" i="8"/>
  <c r="C15" i="8"/>
  <c r="M14" i="8"/>
  <c r="L14" i="8"/>
  <c r="K14" i="8"/>
  <c r="J14" i="8"/>
  <c r="I14" i="8"/>
  <c r="H14" i="8"/>
  <c r="G14" i="8"/>
  <c r="F14" i="8"/>
  <c r="E14" i="8"/>
  <c r="D14" i="8"/>
  <c r="C14" i="8"/>
  <c r="S14" i="8" s="1"/>
  <c r="M13" i="8"/>
  <c r="L13" i="8"/>
  <c r="K13" i="8"/>
  <c r="J13" i="8"/>
  <c r="I13" i="8"/>
  <c r="H13" i="8"/>
  <c r="G13" i="8"/>
  <c r="F13" i="8"/>
  <c r="E13" i="8"/>
  <c r="D13" i="8"/>
  <c r="C13" i="8"/>
  <c r="P13" i="8" s="1"/>
  <c r="M12" i="8"/>
  <c r="L12" i="8"/>
  <c r="K12" i="8"/>
  <c r="J12" i="8"/>
  <c r="I12" i="8"/>
  <c r="H12" i="8"/>
  <c r="G12" i="8"/>
  <c r="F12" i="8"/>
  <c r="E12" i="8"/>
  <c r="D12" i="8"/>
  <c r="C12" i="8"/>
  <c r="P12" i="8" s="1"/>
  <c r="M11" i="8"/>
  <c r="L11" i="8"/>
  <c r="K11" i="8"/>
  <c r="J11" i="8"/>
  <c r="I11" i="8"/>
  <c r="H11" i="8"/>
  <c r="G11" i="8"/>
  <c r="F11" i="8"/>
  <c r="E11" i="8"/>
  <c r="D11" i="8"/>
  <c r="C11" i="8"/>
  <c r="P11" i="8" s="1"/>
  <c r="R9" i="8"/>
  <c r="Z9" i="8"/>
  <c r="U9" i="8"/>
  <c r="S9" i="8"/>
  <c r="P9" i="8"/>
  <c r="M8" i="8"/>
  <c r="L8" i="8"/>
  <c r="K8" i="8"/>
  <c r="J8" i="8"/>
  <c r="I8" i="8"/>
  <c r="H8" i="8"/>
  <c r="G8" i="8"/>
  <c r="F8" i="8"/>
  <c r="E8" i="8"/>
  <c r="D8" i="8"/>
  <c r="C8" i="8"/>
  <c r="M7" i="8"/>
  <c r="L7" i="8"/>
  <c r="K7" i="8"/>
  <c r="J7" i="8"/>
  <c r="I7" i="8"/>
  <c r="H7" i="8"/>
  <c r="G7" i="8"/>
  <c r="F7" i="8"/>
  <c r="E7" i="8"/>
  <c r="D7" i="8"/>
  <c r="C7" i="8"/>
  <c r="M6" i="8"/>
  <c r="L6" i="8"/>
  <c r="K6" i="8"/>
  <c r="J6" i="8"/>
  <c r="I6" i="8"/>
  <c r="H6" i="8"/>
  <c r="G6" i="8"/>
  <c r="F6" i="8"/>
  <c r="E6" i="8"/>
  <c r="D6" i="8"/>
  <c r="C6" i="8"/>
  <c r="P6" i="8" s="1"/>
  <c r="M5" i="8"/>
  <c r="L5" i="8"/>
  <c r="K5" i="8"/>
  <c r="J5" i="8"/>
  <c r="I5" i="8"/>
  <c r="H5" i="8"/>
  <c r="G5" i="8"/>
  <c r="F5" i="8"/>
  <c r="E5" i="8"/>
  <c r="R5" i="8" s="1"/>
  <c r="D5" i="8"/>
  <c r="C5" i="8"/>
  <c r="P5" i="8" s="1"/>
  <c r="Z4" i="8"/>
  <c r="Y4" i="8"/>
  <c r="X4" i="8"/>
  <c r="W4" i="8"/>
  <c r="V4" i="8"/>
  <c r="U4" i="8"/>
  <c r="T4" i="8"/>
  <c r="S4" i="8"/>
  <c r="R4" i="8"/>
  <c r="Q4" i="8"/>
  <c r="P4" i="8"/>
  <c r="M15" i="7"/>
  <c r="L15" i="7"/>
  <c r="K15" i="7"/>
  <c r="J15" i="7"/>
  <c r="I15" i="7"/>
  <c r="H15" i="7"/>
  <c r="G15" i="7"/>
  <c r="F15" i="7"/>
  <c r="E15" i="7"/>
  <c r="D15" i="7"/>
  <c r="C15" i="7"/>
  <c r="P15" i="7" s="1"/>
  <c r="M14" i="7"/>
  <c r="L14" i="7"/>
  <c r="K14" i="7"/>
  <c r="J14" i="7"/>
  <c r="I14" i="7"/>
  <c r="H14" i="7"/>
  <c r="G14" i="7"/>
  <c r="F14" i="7"/>
  <c r="E14" i="7"/>
  <c r="D14" i="7"/>
  <c r="C14" i="7"/>
  <c r="P14" i="7" s="1"/>
  <c r="M13" i="7"/>
  <c r="L13" i="7"/>
  <c r="K13" i="7"/>
  <c r="J13" i="7"/>
  <c r="I13" i="7"/>
  <c r="H13" i="7"/>
  <c r="G13" i="7"/>
  <c r="F13" i="7"/>
  <c r="E13" i="7"/>
  <c r="D13" i="7"/>
  <c r="C13" i="7"/>
  <c r="P13" i="7" s="1"/>
  <c r="M12" i="7"/>
  <c r="L12" i="7"/>
  <c r="K12" i="7"/>
  <c r="J12" i="7"/>
  <c r="I12" i="7"/>
  <c r="H12" i="7"/>
  <c r="G12" i="7"/>
  <c r="F12" i="7"/>
  <c r="E12" i="7"/>
  <c r="D12" i="7"/>
  <c r="C12" i="7"/>
  <c r="M11" i="7"/>
  <c r="L11" i="7"/>
  <c r="K11" i="7"/>
  <c r="J11" i="7"/>
  <c r="I11" i="7"/>
  <c r="H11" i="7"/>
  <c r="G11" i="7"/>
  <c r="F11" i="7"/>
  <c r="E11" i="7"/>
  <c r="D11" i="7"/>
  <c r="C11" i="7"/>
  <c r="P11" i="7" s="1"/>
  <c r="W9" i="7"/>
  <c r="Y9" i="7"/>
  <c r="U9" i="7"/>
  <c r="T9" i="7"/>
  <c r="S9" i="7"/>
  <c r="Q9" i="7"/>
  <c r="P9" i="7"/>
  <c r="M8" i="7"/>
  <c r="L8" i="7"/>
  <c r="K8" i="7"/>
  <c r="J8" i="7"/>
  <c r="I8" i="7"/>
  <c r="H8" i="7"/>
  <c r="G8" i="7"/>
  <c r="F8" i="7"/>
  <c r="E8" i="7"/>
  <c r="D8" i="7"/>
  <c r="C8" i="7"/>
  <c r="M7" i="7"/>
  <c r="L7" i="7"/>
  <c r="K7" i="7"/>
  <c r="J7" i="7"/>
  <c r="I7" i="7"/>
  <c r="H7" i="7"/>
  <c r="G7" i="7"/>
  <c r="F7" i="7"/>
  <c r="E7" i="7"/>
  <c r="D7" i="7"/>
  <c r="C7" i="7"/>
  <c r="P7" i="7" s="1"/>
  <c r="M6" i="7"/>
  <c r="L6" i="7"/>
  <c r="K6" i="7"/>
  <c r="J6" i="7"/>
  <c r="I6" i="7"/>
  <c r="H6" i="7"/>
  <c r="G6" i="7"/>
  <c r="F6" i="7"/>
  <c r="E6" i="7"/>
  <c r="D6" i="7"/>
  <c r="C6" i="7"/>
  <c r="P6" i="7" s="1"/>
  <c r="M5" i="7"/>
  <c r="L5" i="7"/>
  <c r="K5" i="7"/>
  <c r="J5" i="7"/>
  <c r="I5" i="7"/>
  <c r="H5" i="7"/>
  <c r="G5" i="7"/>
  <c r="F5" i="7"/>
  <c r="E5" i="7"/>
  <c r="D5" i="7"/>
  <c r="C5" i="7"/>
  <c r="P5" i="7" s="1"/>
  <c r="Z4" i="7"/>
  <c r="Y4" i="7"/>
  <c r="X4" i="7"/>
  <c r="W4" i="7"/>
  <c r="V4" i="7"/>
  <c r="U4" i="7"/>
  <c r="T4" i="7"/>
  <c r="S4" i="7"/>
  <c r="R4" i="7"/>
  <c r="Q4" i="7"/>
  <c r="P4" i="7"/>
  <c r="M15" i="6"/>
  <c r="L15" i="6"/>
  <c r="K15" i="6"/>
  <c r="J15" i="6"/>
  <c r="I15" i="6"/>
  <c r="H15" i="6"/>
  <c r="G15" i="6"/>
  <c r="F15" i="6"/>
  <c r="E15" i="6"/>
  <c r="D15" i="6"/>
  <c r="C15" i="6"/>
  <c r="P15" i="6" s="1"/>
  <c r="M14" i="6"/>
  <c r="L14" i="6"/>
  <c r="K14" i="6"/>
  <c r="J14" i="6"/>
  <c r="I14" i="6"/>
  <c r="H14" i="6"/>
  <c r="G14" i="6"/>
  <c r="T14" i="6" s="1"/>
  <c r="F14" i="6"/>
  <c r="E14" i="6"/>
  <c r="D14" i="6"/>
  <c r="C14" i="6"/>
  <c r="M13" i="6"/>
  <c r="L13" i="6"/>
  <c r="K13" i="6"/>
  <c r="J13" i="6"/>
  <c r="I13" i="6"/>
  <c r="H13" i="6"/>
  <c r="G13" i="6"/>
  <c r="F13" i="6"/>
  <c r="E13" i="6"/>
  <c r="D13" i="6"/>
  <c r="C13" i="6"/>
  <c r="P13" i="6" s="1"/>
  <c r="M12" i="6"/>
  <c r="L12" i="6"/>
  <c r="K12" i="6"/>
  <c r="J12" i="6"/>
  <c r="I12" i="6"/>
  <c r="H12" i="6"/>
  <c r="G12" i="6"/>
  <c r="F12" i="6"/>
  <c r="E12" i="6"/>
  <c r="D12" i="6"/>
  <c r="C12" i="6"/>
  <c r="P12" i="6" s="1"/>
  <c r="M11" i="6"/>
  <c r="L11" i="6"/>
  <c r="K11" i="6"/>
  <c r="J11" i="6"/>
  <c r="I11" i="6"/>
  <c r="H11" i="6"/>
  <c r="G11" i="6"/>
  <c r="F11" i="6"/>
  <c r="E11" i="6"/>
  <c r="D11" i="6"/>
  <c r="C11" i="6"/>
  <c r="R9" i="6"/>
  <c r="Z9" i="6"/>
  <c r="Y9" i="6"/>
  <c r="W9" i="6"/>
  <c r="T9" i="6"/>
  <c r="S9" i="6"/>
  <c r="Q9" i="6"/>
  <c r="P9" i="6"/>
  <c r="M8" i="6"/>
  <c r="L8" i="6"/>
  <c r="K8" i="6"/>
  <c r="J8" i="6"/>
  <c r="I8" i="6"/>
  <c r="H8" i="6"/>
  <c r="G8" i="6"/>
  <c r="F8" i="6"/>
  <c r="E8" i="6"/>
  <c r="D8" i="6"/>
  <c r="C8" i="6"/>
  <c r="R8" i="6" s="1"/>
  <c r="M7" i="6"/>
  <c r="L7" i="6"/>
  <c r="K7" i="6"/>
  <c r="J7" i="6"/>
  <c r="I7" i="6"/>
  <c r="H7" i="6"/>
  <c r="G7" i="6"/>
  <c r="F7" i="6"/>
  <c r="E7" i="6"/>
  <c r="D7" i="6"/>
  <c r="C7" i="6"/>
  <c r="P7" i="6" s="1"/>
  <c r="M6" i="6"/>
  <c r="L6" i="6"/>
  <c r="K6" i="6"/>
  <c r="J6" i="6"/>
  <c r="I6" i="6"/>
  <c r="H6" i="6"/>
  <c r="G6" i="6"/>
  <c r="F6" i="6"/>
  <c r="E6" i="6"/>
  <c r="D6" i="6"/>
  <c r="C6" i="6"/>
  <c r="M5" i="6"/>
  <c r="L5" i="6"/>
  <c r="K5" i="6"/>
  <c r="J5" i="6"/>
  <c r="I5" i="6"/>
  <c r="H5" i="6"/>
  <c r="G5" i="6"/>
  <c r="F5" i="6"/>
  <c r="E5" i="6"/>
  <c r="D5" i="6"/>
  <c r="C5" i="6"/>
  <c r="Z4" i="6"/>
  <c r="Y4" i="6"/>
  <c r="X4" i="6"/>
  <c r="W4" i="6"/>
  <c r="V4" i="6"/>
  <c r="U4" i="6"/>
  <c r="T4" i="6"/>
  <c r="S4" i="6"/>
  <c r="R4" i="6"/>
  <c r="Q4" i="6"/>
  <c r="P4" i="6"/>
  <c r="M15" i="5"/>
  <c r="L15" i="5"/>
  <c r="K15" i="5"/>
  <c r="J15" i="5"/>
  <c r="I15" i="5"/>
  <c r="H15" i="5"/>
  <c r="G15" i="5"/>
  <c r="F15" i="5"/>
  <c r="E15" i="5"/>
  <c r="D15" i="5"/>
  <c r="C15" i="5"/>
  <c r="P15" i="5" s="1"/>
  <c r="M14" i="5"/>
  <c r="L14" i="5"/>
  <c r="K14" i="5"/>
  <c r="J14" i="5"/>
  <c r="I14" i="5"/>
  <c r="H14" i="5"/>
  <c r="G14" i="5"/>
  <c r="F14" i="5"/>
  <c r="E14" i="5"/>
  <c r="D14" i="5"/>
  <c r="C14" i="5"/>
  <c r="P14" i="5" s="1"/>
  <c r="M13" i="5"/>
  <c r="L13" i="5"/>
  <c r="K13" i="5"/>
  <c r="J13" i="5"/>
  <c r="I13" i="5"/>
  <c r="H13" i="5"/>
  <c r="G13" i="5"/>
  <c r="F13" i="5"/>
  <c r="E13" i="5"/>
  <c r="D13" i="5"/>
  <c r="C13" i="5"/>
  <c r="P13" i="5" s="1"/>
  <c r="M12" i="5"/>
  <c r="L12" i="5"/>
  <c r="K12" i="5"/>
  <c r="J12" i="5"/>
  <c r="I12" i="5"/>
  <c r="H12" i="5"/>
  <c r="G12" i="5"/>
  <c r="F12" i="5"/>
  <c r="E12" i="5"/>
  <c r="D12" i="5"/>
  <c r="C12" i="5"/>
  <c r="P12" i="5" s="1"/>
  <c r="M11" i="5"/>
  <c r="L11" i="5"/>
  <c r="K11" i="5"/>
  <c r="J11" i="5"/>
  <c r="I11" i="5"/>
  <c r="H11" i="5"/>
  <c r="G11" i="5"/>
  <c r="F11" i="5"/>
  <c r="E11" i="5"/>
  <c r="D11" i="5"/>
  <c r="C11" i="5"/>
  <c r="P11" i="5" s="1"/>
  <c r="U9" i="5"/>
  <c r="T9" i="5"/>
  <c r="S9" i="5"/>
  <c r="R9" i="5"/>
  <c r="Q9" i="5"/>
  <c r="Z9" i="5"/>
  <c r="M8" i="5"/>
  <c r="L8" i="5"/>
  <c r="K8" i="5"/>
  <c r="J8" i="5"/>
  <c r="I8" i="5"/>
  <c r="H8" i="5"/>
  <c r="G8" i="5"/>
  <c r="F8" i="5"/>
  <c r="E8" i="5"/>
  <c r="D8" i="5"/>
  <c r="C8" i="5"/>
  <c r="P8" i="5" s="1"/>
  <c r="M7" i="5"/>
  <c r="L7" i="5"/>
  <c r="K7" i="5"/>
  <c r="J7" i="5"/>
  <c r="I7" i="5"/>
  <c r="H7" i="5"/>
  <c r="G7" i="5"/>
  <c r="F7" i="5"/>
  <c r="E7" i="5"/>
  <c r="D7" i="5"/>
  <c r="C7" i="5"/>
  <c r="P7" i="5" s="1"/>
  <c r="M6" i="5"/>
  <c r="L6" i="5"/>
  <c r="K6" i="5"/>
  <c r="J6" i="5"/>
  <c r="I6" i="5"/>
  <c r="H6" i="5"/>
  <c r="G6" i="5"/>
  <c r="F6" i="5"/>
  <c r="E6" i="5"/>
  <c r="D6" i="5"/>
  <c r="C6" i="5"/>
  <c r="P6" i="5" s="1"/>
  <c r="M5" i="5"/>
  <c r="L5" i="5"/>
  <c r="K5" i="5"/>
  <c r="J5" i="5"/>
  <c r="I5" i="5"/>
  <c r="H5" i="5"/>
  <c r="G5" i="5"/>
  <c r="F5" i="5"/>
  <c r="E5" i="5"/>
  <c r="D5" i="5"/>
  <c r="C5" i="5"/>
  <c r="P5" i="5" s="1"/>
  <c r="Z4" i="5"/>
  <c r="Y4" i="5"/>
  <c r="X4" i="5"/>
  <c r="W4" i="5"/>
  <c r="V4" i="5"/>
  <c r="U4" i="5"/>
  <c r="T4" i="5"/>
  <c r="S4" i="5"/>
  <c r="R4" i="5"/>
  <c r="Q4" i="5"/>
  <c r="P4" i="5"/>
  <c r="M15" i="4"/>
  <c r="L15" i="4"/>
  <c r="K15" i="4"/>
  <c r="J15" i="4"/>
  <c r="I15" i="4"/>
  <c r="H15" i="4"/>
  <c r="G15" i="4"/>
  <c r="F15" i="4"/>
  <c r="E15" i="4"/>
  <c r="D15" i="4"/>
  <c r="C15" i="4"/>
  <c r="M14" i="4"/>
  <c r="L14" i="4"/>
  <c r="K14" i="4"/>
  <c r="J14" i="4"/>
  <c r="I14" i="4"/>
  <c r="H14" i="4"/>
  <c r="G14" i="4"/>
  <c r="F14" i="4"/>
  <c r="E14" i="4"/>
  <c r="R14" i="4" s="1"/>
  <c r="D14" i="4"/>
  <c r="C14" i="4"/>
  <c r="P14" i="4" s="1"/>
  <c r="M13" i="4"/>
  <c r="L13" i="4"/>
  <c r="K13" i="4"/>
  <c r="J13" i="4"/>
  <c r="I13" i="4"/>
  <c r="H13" i="4"/>
  <c r="G13" i="4"/>
  <c r="F13" i="4"/>
  <c r="E13" i="4"/>
  <c r="D13" i="4"/>
  <c r="C13" i="4"/>
  <c r="M12" i="4"/>
  <c r="L12" i="4"/>
  <c r="K12" i="4"/>
  <c r="J12" i="4"/>
  <c r="I12" i="4"/>
  <c r="H12" i="4"/>
  <c r="G12" i="4"/>
  <c r="F12" i="4"/>
  <c r="E12" i="4"/>
  <c r="D12" i="4"/>
  <c r="C12" i="4"/>
  <c r="M11" i="4"/>
  <c r="L11" i="4"/>
  <c r="K11" i="4"/>
  <c r="J11" i="4"/>
  <c r="I11" i="4"/>
  <c r="H11" i="4"/>
  <c r="G11" i="4"/>
  <c r="F11" i="4"/>
  <c r="E11" i="4"/>
  <c r="D11" i="4"/>
  <c r="C11" i="4"/>
  <c r="Y9" i="4"/>
  <c r="X9" i="4"/>
  <c r="W9" i="4"/>
  <c r="V9" i="4"/>
  <c r="Q9" i="4"/>
  <c r="P9" i="4"/>
  <c r="M8" i="4"/>
  <c r="L8" i="4"/>
  <c r="K8" i="4"/>
  <c r="J8" i="4"/>
  <c r="I8" i="4"/>
  <c r="H8" i="4"/>
  <c r="G8" i="4"/>
  <c r="F8" i="4"/>
  <c r="E8" i="4"/>
  <c r="D8" i="4"/>
  <c r="C8" i="4"/>
  <c r="M7" i="4"/>
  <c r="L7" i="4"/>
  <c r="K7" i="4"/>
  <c r="J7" i="4"/>
  <c r="I7" i="4"/>
  <c r="H7" i="4"/>
  <c r="G7" i="4"/>
  <c r="F7" i="4"/>
  <c r="S7" i="4" s="1"/>
  <c r="E7" i="4"/>
  <c r="D7" i="4"/>
  <c r="C7" i="4"/>
  <c r="M6" i="4"/>
  <c r="L6" i="4"/>
  <c r="K6" i="4"/>
  <c r="J6" i="4"/>
  <c r="I6" i="4"/>
  <c r="H6" i="4"/>
  <c r="G6" i="4"/>
  <c r="F6" i="4"/>
  <c r="E6" i="4"/>
  <c r="D6" i="4"/>
  <c r="C6" i="4"/>
  <c r="P6" i="4" s="1"/>
  <c r="M5" i="4"/>
  <c r="L5" i="4"/>
  <c r="K5" i="4"/>
  <c r="J5" i="4"/>
  <c r="I5" i="4"/>
  <c r="H5" i="4"/>
  <c r="G5" i="4"/>
  <c r="F5" i="4"/>
  <c r="E5" i="4"/>
  <c r="D5" i="4"/>
  <c r="C5" i="4"/>
  <c r="Z4" i="4"/>
  <c r="Y4" i="4"/>
  <c r="X4" i="4"/>
  <c r="W4" i="4"/>
  <c r="V4" i="4"/>
  <c r="U4" i="4"/>
  <c r="T4" i="4"/>
  <c r="S4" i="4"/>
  <c r="R4" i="4"/>
  <c r="Q4" i="4"/>
  <c r="P4" i="4"/>
  <c r="M15" i="2"/>
  <c r="L15" i="2"/>
  <c r="K15" i="2"/>
  <c r="J15" i="2"/>
  <c r="I15" i="2"/>
  <c r="H15" i="2"/>
  <c r="G15" i="2"/>
  <c r="F15" i="2"/>
  <c r="E15" i="2"/>
  <c r="D15" i="2"/>
  <c r="C15" i="2"/>
  <c r="M14" i="2"/>
  <c r="L14" i="2"/>
  <c r="K14" i="2"/>
  <c r="J14" i="2"/>
  <c r="I14" i="2"/>
  <c r="H14" i="2"/>
  <c r="G14" i="2"/>
  <c r="F14" i="2"/>
  <c r="E14" i="2"/>
  <c r="D14" i="2"/>
  <c r="C14" i="2"/>
  <c r="M13" i="2"/>
  <c r="L13" i="2"/>
  <c r="K13" i="2"/>
  <c r="J13" i="2"/>
  <c r="I13" i="2"/>
  <c r="H13" i="2"/>
  <c r="G13" i="2"/>
  <c r="F13" i="2"/>
  <c r="E13" i="2"/>
  <c r="D13" i="2"/>
  <c r="C13" i="2"/>
  <c r="P13" i="2" s="1"/>
  <c r="M12" i="2"/>
  <c r="L12" i="2"/>
  <c r="K12" i="2"/>
  <c r="J12" i="2"/>
  <c r="I12" i="2"/>
  <c r="H12" i="2"/>
  <c r="G12" i="2"/>
  <c r="F12" i="2"/>
  <c r="E12" i="2"/>
  <c r="D12" i="2"/>
  <c r="C12" i="2"/>
  <c r="M11" i="2"/>
  <c r="L11" i="2"/>
  <c r="K11" i="2"/>
  <c r="J11" i="2"/>
  <c r="I11" i="2"/>
  <c r="H11" i="2"/>
  <c r="G11" i="2"/>
  <c r="F11" i="2"/>
  <c r="E11" i="2"/>
  <c r="T9" i="2"/>
  <c r="P9" i="2"/>
  <c r="M8" i="2"/>
  <c r="L8" i="2"/>
  <c r="K8" i="2"/>
  <c r="J8" i="2"/>
  <c r="I8" i="2"/>
  <c r="H8" i="2"/>
  <c r="G8" i="2"/>
  <c r="F8" i="2"/>
  <c r="E8" i="2"/>
  <c r="D8" i="2"/>
  <c r="C8" i="2"/>
  <c r="M7" i="2"/>
  <c r="L7" i="2"/>
  <c r="K7" i="2"/>
  <c r="J7" i="2"/>
  <c r="I7" i="2"/>
  <c r="H7" i="2"/>
  <c r="G7" i="2"/>
  <c r="F7" i="2"/>
  <c r="E7" i="2"/>
  <c r="D7" i="2"/>
  <c r="C7" i="2"/>
  <c r="P7" i="2" s="1"/>
  <c r="M6" i="2"/>
  <c r="L6" i="2"/>
  <c r="K6" i="2"/>
  <c r="J6" i="2"/>
  <c r="I6" i="2"/>
  <c r="H6" i="2"/>
  <c r="G6" i="2"/>
  <c r="F6" i="2"/>
  <c r="E6" i="2"/>
  <c r="D6" i="2"/>
  <c r="C6" i="2"/>
  <c r="M5" i="2"/>
  <c r="L5" i="2"/>
  <c r="K5" i="2"/>
  <c r="J5" i="2"/>
  <c r="I5" i="2"/>
  <c r="H5" i="2"/>
  <c r="G5" i="2"/>
  <c r="F5" i="2"/>
  <c r="E5" i="2"/>
  <c r="D5" i="2"/>
  <c r="C5" i="2"/>
  <c r="Z4" i="2"/>
  <c r="Y4" i="2"/>
  <c r="X4" i="2"/>
  <c r="W4" i="2"/>
  <c r="V4" i="2"/>
  <c r="U4" i="2"/>
  <c r="T4" i="2"/>
  <c r="S4" i="2"/>
  <c r="R4" i="2"/>
  <c r="Q4" i="2"/>
  <c r="P4" i="2"/>
  <c r="Q9" i="3"/>
  <c r="R9" i="3"/>
  <c r="S9" i="3"/>
  <c r="T9" i="3"/>
  <c r="U9" i="3"/>
  <c r="V9" i="3"/>
  <c r="W9" i="3"/>
  <c r="X9" i="3"/>
  <c r="Y9" i="3"/>
  <c r="Z9" i="3"/>
  <c r="P9" i="3"/>
  <c r="D15" i="3"/>
  <c r="E15" i="3"/>
  <c r="F15" i="3"/>
  <c r="G15" i="3"/>
  <c r="H15" i="3"/>
  <c r="I15" i="3"/>
  <c r="J15" i="3"/>
  <c r="K15" i="3"/>
  <c r="L15" i="3"/>
  <c r="M15" i="3"/>
  <c r="D14" i="3"/>
  <c r="E14" i="3"/>
  <c r="F14" i="3"/>
  <c r="G14" i="3"/>
  <c r="H14" i="3"/>
  <c r="I14" i="3"/>
  <c r="J14" i="3"/>
  <c r="K14" i="3"/>
  <c r="L14" i="3"/>
  <c r="M14" i="3"/>
  <c r="D13" i="3"/>
  <c r="E13" i="3"/>
  <c r="F13" i="3"/>
  <c r="G13" i="3"/>
  <c r="H13" i="3"/>
  <c r="I13" i="3"/>
  <c r="J13" i="3"/>
  <c r="K13" i="3"/>
  <c r="L13" i="3"/>
  <c r="M13" i="3"/>
  <c r="C15" i="3"/>
  <c r="P15" i="3" s="1"/>
  <c r="C14" i="3"/>
  <c r="P14" i="3" s="1"/>
  <c r="C13" i="3"/>
  <c r="P13" i="3" s="1"/>
  <c r="D12" i="3"/>
  <c r="E12" i="3"/>
  <c r="F12" i="3"/>
  <c r="G12" i="3"/>
  <c r="H12" i="3"/>
  <c r="I12" i="3"/>
  <c r="J12" i="3"/>
  <c r="K12" i="3"/>
  <c r="L12" i="3"/>
  <c r="M12" i="3"/>
  <c r="C12" i="3"/>
  <c r="D11" i="3"/>
  <c r="E11" i="3"/>
  <c r="F11" i="3"/>
  <c r="G11" i="3"/>
  <c r="H11" i="3"/>
  <c r="I11" i="3"/>
  <c r="J11" i="3"/>
  <c r="K11" i="3"/>
  <c r="L11" i="3"/>
  <c r="M11" i="3"/>
  <c r="C11" i="3"/>
  <c r="P11" i="3" s="1"/>
  <c r="D8" i="3"/>
  <c r="E8" i="3"/>
  <c r="F8" i="3"/>
  <c r="G8" i="3"/>
  <c r="H8" i="3"/>
  <c r="I8" i="3"/>
  <c r="J8" i="3"/>
  <c r="K8" i="3"/>
  <c r="L8" i="3"/>
  <c r="M8" i="3"/>
  <c r="C8" i="3"/>
  <c r="D7" i="3"/>
  <c r="E7" i="3"/>
  <c r="F7" i="3"/>
  <c r="G7" i="3"/>
  <c r="H7" i="3"/>
  <c r="I7" i="3"/>
  <c r="J7" i="3"/>
  <c r="K7" i="3"/>
  <c r="L7" i="3"/>
  <c r="M7" i="3"/>
  <c r="C7" i="3"/>
  <c r="P7" i="3" s="1"/>
  <c r="D6" i="3"/>
  <c r="E6" i="3"/>
  <c r="F6" i="3"/>
  <c r="G6" i="3"/>
  <c r="H6" i="3"/>
  <c r="I6" i="3"/>
  <c r="J6" i="3"/>
  <c r="K6" i="3"/>
  <c r="L6" i="3"/>
  <c r="M6" i="3"/>
  <c r="C6" i="3"/>
  <c r="P6" i="3" s="1"/>
  <c r="D5" i="3"/>
  <c r="E5" i="3"/>
  <c r="F5" i="3"/>
  <c r="G5" i="3"/>
  <c r="H5" i="3"/>
  <c r="I5" i="3"/>
  <c r="J5" i="3"/>
  <c r="K5" i="3"/>
  <c r="L5" i="3"/>
  <c r="M5" i="3"/>
  <c r="C5" i="3"/>
  <c r="Z4" i="3"/>
  <c r="Y4" i="3"/>
  <c r="X4" i="3"/>
  <c r="W4" i="3"/>
  <c r="V4" i="3"/>
  <c r="U4" i="3"/>
  <c r="T4" i="3"/>
  <c r="S4" i="3"/>
  <c r="R4" i="3"/>
  <c r="Q4" i="3"/>
  <c r="P4" i="3"/>
  <c r="M10" i="3" l="1"/>
  <c r="G16" i="2"/>
  <c r="W15" i="2"/>
  <c r="X12" i="3"/>
  <c r="J16" i="4"/>
  <c r="X5" i="3"/>
  <c r="T5" i="3"/>
  <c r="Q6" i="5"/>
  <c r="Q6" i="6"/>
  <c r="R7" i="6"/>
  <c r="Z7" i="6"/>
  <c r="U8" i="8"/>
  <c r="R13" i="8"/>
  <c r="Q6" i="8"/>
  <c r="K10" i="8"/>
  <c r="S15" i="8"/>
  <c r="V6" i="8"/>
  <c r="K16" i="7"/>
  <c r="Q15" i="7"/>
  <c r="R15" i="7"/>
  <c r="R13" i="7"/>
  <c r="V15" i="7"/>
  <c r="W15" i="7"/>
  <c r="W7" i="6"/>
  <c r="T6" i="6"/>
  <c r="Y11" i="2"/>
  <c r="Y6" i="2"/>
  <c r="I10" i="2"/>
  <c r="L16" i="2"/>
  <c r="E16" i="2"/>
  <c r="M16" i="2"/>
  <c r="W7" i="4"/>
  <c r="R7" i="4"/>
  <c r="I16" i="3"/>
  <c r="Z7" i="3"/>
  <c r="Z13" i="3"/>
  <c r="U15" i="8"/>
  <c r="S7" i="8"/>
  <c r="Q5" i="7"/>
  <c r="L16" i="7"/>
  <c r="M16" i="7"/>
  <c r="E16" i="7"/>
  <c r="Z13" i="7"/>
  <c r="G16" i="7"/>
  <c r="R11" i="6"/>
  <c r="Z11" i="6"/>
  <c r="S13" i="6"/>
  <c r="X12" i="6"/>
  <c r="S7" i="6"/>
  <c r="R12" i="6"/>
  <c r="Z12" i="6"/>
  <c r="X15" i="6"/>
  <c r="X5" i="6"/>
  <c r="V11" i="6"/>
  <c r="S12" i="6"/>
  <c r="L10" i="6"/>
  <c r="V7" i="6"/>
  <c r="V12" i="6"/>
  <c r="K16" i="2"/>
  <c r="D16" i="2"/>
  <c r="F16" i="2"/>
  <c r="H16" i="2"/>
  <c r="S12" i="4"/>
  <c r="Q13" i="4"/>
  <c r="U11" i="4"/>
  <c r="V7" i="4"/>
  <c r="W14" i="4"/>
  <c r="X14" i="4"/>
  <c r="Y6" i="4"/>
  <c r="Z6" i="4"/>
  <c r="S11" i="4"/>
  <c r="S6" i="4"/>
  <c r="S14" i="4"/>
  <c r="C16" i="4"/>
  <c r="K16" i="4"/>
  <c r="V11" i="4"/>
  <c r="X13" i="4"/>
  <c r="D16" i="4"/>
  <c r="Y5" i="4"/>
  <c r="W11" i="4"/>
  <c r="L16" i="4"/>
  <c r="V7" i="3"/>
  <c r="V14" i="3"/>
  <c r="U7" i="3"/>
  <c r="V12" i="3"/>
  <c r="V8" i="3"/>
  <c r="U8" i="3"/>
  <c r="W12" i="3"/>
  <c r="Z12" i="3"/>
  <c r="E16" i="3"/>
  <c r="Y6" i="3"/>
  <c r="Q6" i="3"/>
  <c r="T7" i="3"/>
  <c r="R13" i="3"/>
  <c r="X6" i="3"/>
  <c r="W6" i="3"/>
  <c r="V6" i="3"/>
  <c r="X8" i="3"/>
  <c r="V11" i="3"/>
  <c r="Q5" i="3"/>
  <c r="T6" i="3"/>
  <c r="U11" i="3"/>
  <c r="S6" i="3"/>
  <c r="X15" i="3"/>
  <c r="S11" i="3"/>
  <c r="S13" i="3"/>
  <c r="U14" i="3"/>
  <c r="W15" i="3"/>
  <c r="S7" i="3"/>
  <c r="Z11" i="3"/>
  <c r="R11" i="3"/>
  <c r="U12" i="3"/>
  <c r="T14" i="3"/>
  <c r="V15" i="3"/>
  <c r="R7" i="3"/>
  <c r="Y11" i="3"/>
  <c r="Q11" i="3"/>
  <c r="T12" i="3"/>
  <c r="Y13" i="3"/>
  <c r="Q13" i="3"/>
  <c r="S14" i="3"/>
  <c r="U15" i="3"/>
  <c r="Y7" i="3"/>
  <c r="Q7" i="3"/>
  <c r="T8" i="3"/>
  <c r="X11" i="3"/>
  <c r="S12" i="3"/>
  <c r="X13" i="3"/>
  <c r="Z14" i="3"/>
  <c r="R14" i="3"/>
  <c r="T15" i="3"/>
  <c r="P12" i="3"/>
  <c r="H10" i="3"/>
  <c r="X7" i="3"/>
  <c r="S8" i="3"/>
  <c r="W11" i="3"/>
  <c r="R12" i="3"/>
  <c r="W13" i="3"/>
  <c r="Y14" i="3"/>
  <c r="Q14" i="3"/>
  <c r="S15" i="3"/>
  <c r="D10" i="3"/>
  <c r="W7" i="3"/>
  <c r="Z8" i="3"/>
  <c r="R8" i="3"/>
  <c r="Y12" i="3"/>
  <c r="Q12" i="3"/>
  <c r="V13" i="3"/>
  <c r="X14" i="3"/>
  <c r="Z15" i="3"/>
  <c r="R15" i="3"/>
  <c r="H16" i="3"/>
  <c r="I18" i="3" s="1"/>
  <c r="I19" i="3" s="1"/>
  <c r="L10" i="3"/>
  <c r="Y8" i="3"/>
  <c r="Q8" i="3"/>
  <c r="U13" i="3"/>
  <c r="W14" i="3"/>
  <c r="Y15" i="3"/>
  <c r="Q15" i="3"/>
  <c r="K16" i="3"/>
  <c r="L18" i="3" s="1"/>
  <c r="L19" i="3" s="1"/>
  <c r="W5" i="3"/>
  <c r="Z6" i="3"/>
  <c r="R6" i="3"/>
  <c r="I10" i="3"/>
  <c r="T11" i="3"/>
  <c r="T13" i="3"/>
  <c r="Y5" i="3"/>
  <c r="Q15" i="5"/>
  <c r="R7" i="5"/>
  <c r="V7" i="5"/>
  <c r="W13" i="5"/>
  <c r="R6" i="5"/>
  <c r="Z6" i="5"/>
  <c r="X12" i="5"/>
  <c r="V6" i="5"/>
  <c r="I16" i="5"/>
  <c r="T12" i="5"/>
  <c r="R15" i="5"/>
  <c r="E16" i="5"/>
  <c r="Z5" i="5"/>
  <c r="U15" i="5"/>
  <c r="G10" i="5"/>
  <c r="G16" i="5"/>
  <c r="R8" i="5"/>
  <c r="Z8" i="5"/>
  <c r="Q8" i="5"/>
  <c r="H10" i="5"/>
  <c r="H16" i="5"/>
  <c r="R13" i="5"/>
  <c r="Z13" i="5"/>
  <c r="T15" i="5"/>
  <c r="X8" i="5"/>
  <c r="R5" i="5"/>
  <c r="W5" i="5"/>
  <c r="J16" i="5"/>
  <c r="V15" i="5"/>
  <c r="C16" i="5"/>
  <c r="F10" i="5"/>
  <c r="F16" i="5"/>
  <c r="K16" i="5"/>
  <c r="T6" i="5"/>
  <c r="V8" i="5"/>
  <c r="R12" i="5"/>
  <c r="Z12" i="5"/>
  <c r="U13" i="5"/>
  <c r="R14" i="5"/>
  <c r="Z14" i="5"/>
  <c r="W15" i="5"/>
  <c r="Q5" i="5"/>
  <c r="D16" i="5"/>
  <c r="L16" i="5"/>
  <c r="Z7" i="5"/>
  <c r="V11" i="5"/>
  <c r="S12" i="5"/>
  <c r="V13" i="5"/>
  <c r="M16" i="5"/>
  <c r="D10" i="8"/>
  <c r="D16" i="8"/>
  <c r="L10" i="8"/>
  <c r="L16" i="8"/>
  <c r="U6" i="8"/>
  <c r="Q7" i="8"/>
  <c r="V11" i="8"/>
  <c r="R15" i="8"/>
  <c r="F16" i="8"/>
  <c r="F10" i="8"/>
  <c r="W6" i="8"/>
  <c r="X8" i="8"/>
  <c r="Z13" i="8"/>
  <c r="E10" i="8"/>
  <c r="E16" i="8"/>
  <c r="G16" i="8"/>
  <c r="G10" i="8"/>
  <c r="X6" i="8"/>
  <c r="T7" i="8"/>
  <c r="H16" i="8"/>
  <c r="H10" i="8"/>
  <c r="Y6" i="8"/>
  <c r="V15" i="8"/>
  <c r="K16" i="8"/>
  <c r="Z5" i="8"/>
  <c r="M10" i="8"/>
  <c r="I10" i="8"/>
  <c r="R6" i="8"/>
  <c r="V7" i="8"/>
  <c r="X12" i="8"/>
  <c r="U13" i="8"/>
  <c r="M16" i="8"/>
  <c r="W5" i="8"/>
  <c r="J10" i="8"/>
  <c r="J16" i="8"/>
  <c r="S6" i="8"/>
  <c r="Q12" i="8"/>
  <c r="C16" i="8"/>
  <c r="T6" i="8"/>
  <c r="R12" i="8"/>
  <c r="Z12" i="8"/>
  <c r="T14" i="8"/>
  <c r="I16" i="8"/>
  <c r="H10" i="7"/>
  <c r="Q6" i="7"/>
  <c r="Y6" i="7"/>
  <c r="Q11" i="7"/>
  <c r="Y11" i="7"/>
  <c r="C16" i="7"/>
  <c r="I10" i="7"/>
  <c r="Q14" i="7"/>
  <c r="Y14" i="7"/>
  <c r="H16" i="7"/>
  <c r="J16" i="7"/>
  <c r="S11" i="7"/>
  <c r="R14" i="7"/>
  <c r="Z14" i="7"/>
  <c r="Q12" i="7"/>
  <c r="Y12" i="7"/>
  <c r="I16" i="7"/>
  <c r="Y5" i="7"/>
  <c r="U6" i="7"/>
  <c r="U11" i="7"/>
  <c r="W13" i="7"/>
  <c r="T14" i="7"/>
  <c r="Y15" i="7"/>
  <c r="D16" i="7"/>
  <c r="S7" i="7"/>
  <c r="U8" i="7"/>
  <c r="X8" i="7"/>
  <c r="S12" i="7"/>
  <c r="U14" i="7"/>
  <c r="Z15" i="7"/>
  <c r="F10" i="7"/>
  <c r="F16" i="7"/>
  <c r="W5" i="7"/>
  <c r="W6" i="7"/>
  <c r="T7" i="7"/>
  <c r="W11" i="7"/>
  <c r="V14" i="7"/>
  <c r="S15" i="7"/>
  <c r="Q8" i="6"/>
  <c r="Y8" i="6"/>
  <c r="Q15" i="6"/>
  <c r="K16" i="6"/>
  <c r="I16" i="6"/>
  <c r="X7" i="6"/>
  <c r="T11" i="6"/>
  <c r="R13" i="6"/>
  <c r="Z13" i="6"/>
  <c r="R15" i="6"/>
  <c r="Z15" i="6"/>
  <c r="X8" i="6"/>
  <c r="H16" i="6"/>
  <c r="Y15" i="6"/>
  <c r="J16" i="6"/>
  <c r="Q7" i="6"/>
  <c r="Y7" i="6"/>
  <c r="S8" i="6"/>
  <c r="P8" i="6"/>
  <c r="U11" i="6"/>
  <c r="Q12" i="6"/>
  <c r="Y12" i="6"/>
  <c r="T13" i="6"/>
  <c r="D16" i="6"/>
  <c r="U8" i="6"/>
  <c r="Z8" i="6"/>
  <c r="U13" i="6"/>
  <c r="Y14" i="6"/>
  <c r="R5" i="6"/>
  <c r="E16" i="6"/>
  <c r="Z5" i="6"/>
  <c r="M16" i="6"/>
  <c r="J10" i="6"/>
  <c r="T7" i="6"/>
  <c r="V8" i="6"/>
  <c r="W11" i="6"/>
  <c r="X11" i="6"/>
  <c r="R14" i="6"/>
  <c r="V15" i="6"/>
  <c r="T5" i="6"/>
  <c r="C16" i="6"/>
  <c r="P16" i="6" s="1"/>
  <c r="L16" i="6"/>
  <c r="Q14" i="6"/>
  <c r="U15" i="6"/>
  <c r="S5" i="6"/>
  <c r="F16" i="6"/>
  <c r="U7" i="6"/>
  <c r="U12" i="6"/>
  <c r="S14" i="6"/>
  <c r="W15" i="6"/>
  <c r="G10" i="6"/>
  <c r="G16" i="6"/>
  <c r="Q6" i="4"/>
  <c r="R6" i="4"/>
  <c r="Q8" i="4"/>
  <c r="Y8" i="4"/>
  <c r="U14" i="4"/>
  <c r="E16" i="4"/>
  <c r="M16" i="4"/>
  <c r="R8" i="4"/>
  <c r="Z8" i="4"/>
  <c r="V14" i="4"/>
  <c r="W5" i="4"/>
  <c r="Y15" i="4"/>
  <c r="H10" i="4"/>
  <c r="X5" i="4"/>
  <c r="Q12" i="4"/>
  <c r="Y12" i="4"/>
  <c r="V13" i="4"/>
  <c r="Q14" i="4"/>
  <c r="Y14" i="4"/>
  <c r="F10" i="4"/>
  <c r="F16" i="4"/>
  <c r="Q5" i="4"/>
  <c r="Y13" i="4"/>
  <c r="T5" i="4"/>
  <c r="G16" i="4"/>
  <c r="U6" i="4"/>
  <c r="Q15" i="4"/>
  <c r="H16" i="4"/>
  <c r="V5" i="4"/>
  <c r="I16" i="4"/>
  <c r="W6" i="4"/>
  <c r="R12" i="4"/>
  <c r="Z12" i="4"/>
  <c r="W13" i="4"/>
  <c r="Z14" i="4"/>
  <c r="S15" i="4"/>
  <c r="K10" i="4"/>
  <c r="W8" i="4"/>
  <c r="J16" i="2"/>
  <c r="Y7" i="2"/>
  <c r="W12" i="2"/>
  <c r="P5" i="2"/>
  <c r="C16" i="2"/>
  <c r="W8" i="2"/>
  <c r="I16" i="2"/>
  <c r="V6" i="2"/>
  <c r="C16" i="3"/>
  <c r="P16" i="3" s="1"/>
  <c r="F16" i="3"/>
  <c r="J10" i="3"/>
  <c r="P5" i="3"/>
  <c r="R5" i="3"/>
  <c r="U6" i="3"/>
  <c r="G10" i="3"/>
  <c r="L16" i="3"/>
  <c r="Z5" i="3"/>
  <c r="D16" i="3"/>
  <c r="J16" i="3"/>
  <c r="C10" i="3"/>
  <c r="P10" i="3" s="1"/>
  <c r="F10" i="3"/>
  <c r="V5" i="3"/>
  <c r="M16" i="3"/>
  <c r="W8" i="3"/>
  <c r="E10" i="3"/>
  <c r="U5" i="3"/>
  <c r="P8" i="3"/>
  <c r="G16" i="3"/>
  <c r="K10" i="3"/>
  <c r="S5" i="3"/>
  <c r="V5" i="8"/>
  <c r="U7" i="8"/>
  <c r="Q8" i="8"/>
  <c r="Y8" i="8"/>
  <c r="T9" i="8"/>
  <c r="W11" i="8"/>
  <c r="S12" i="8"/>
  <c r="V13" i="8"/>
  <c r="Q14" i="8"/>
  <c r="Y14" i="8"/>
  <c r="X14" i="8"/>
  <c r="R8" i="8"/>
  <c r="Z8" i="8"/>
  <c r="X11" i="8"/>
  <c r="T12" i="8"/>
  <c r="W13" i="8"/>
  <c r="R14" i="8"/>
  <c r="Z14" i="8"/>
  <c r="W7" i="8"/>
  <c r="P8" i="8"/>
  <c r="V9" i="8"/>
  <c r="Q11" i="8"/>
  <c r="Y11" i="8"/>
  <c r="U12" i="8"/>
  <c r="X13" i="8"/>
  <c r="W15" i="8"/>
  <c r="X7" i="8"/>
  <c r="W9" i="8"/>
  <c r="R11" i="8"/>
  <c r="Z11" i="8"/>
  <c r="V12" i="8"/>
  <c r="Q13" i="8"/>
  <c r="Y13" i="8"/>
  <c r="X15" i="8"/>
  <c r="X5" i="8"/>
  <c r="Y7" i="8"/>
  <c r="X9" i="8"/>
  <c r="S11" i="8"/>
  <c r="W12" i="8"/>
  <c r="U14" i="8"/>
  <c r="Q15" i="8"/>
  <c r="Y15" i="8"/>
  <c r="Q5" i="8"/>
  <c r="Y5" i="8"/>
  <c r="Z6" i="8"/>
  <c r="V8" i="8"/>
  <c r="Q9" i="8"/>
  <c r="Y9" i="8"/>
  <c r="T11" i="8"/>
  <c r="S13" i="8"/>
  <c r="V14" i="8"/>
  <c r="Z15" i="8"/>
  <c r="W8" i="8"/>
  <c r="U11" i="8"/>
  <c r="Y12" i="8"/>
  <c r="T13" i="8"/>
  <c r="W14" i="8"/>
  <c r="S5" i="8"/>
  <c r="C10" i="8"/>
  <c r="P10" i="8" s="1"/>
  <c r="T5" i="8"/>
  <c r="P7" i="8"/>
  <c r="P15" i="8"/>
  <c r="U5" i="8"/>
  <c r="S8" i="8"/>
  <c r="R7" i="8"/>
  <c r="Z7" i="8"/>
  <c r="T8" i="8"/>
  <c r="P14" i="8"/>
  <c r="T15" i="8"/>
  <c r="R6" i="7"/>
  <c r="Z6" i="7"/>
  <c r="U7" i="7"/>
  <c r="Q8" i="7"/>
  <c r="Y8" i="7"/>
  <c r="V9" i="7"/>
  <c r="R11" i="7"/>
  <c r="Z11" i="7"/>
  <c r="V12" i="7"/>
  <c r="S13" i="7"/>
  <c r="W14" i="7"/>
  <c r="T15" i="7"/>
  <c r="S6" i="7"/>
  <c r="V7" i="7"/>
  <c r="R8" i="7"/>
  <c r="Z8" i="7"/>
  <c r="W12" i="7"/>
  <c r="T13" i="7"/>
  <c r="X14" i="7"/>
  <c r="U15" i="7"/>
  <c r="X5" i="7"/>
  <c r="G10" i="7"/>
  <c r="W7" i="7"/>
  <c r="S8" i="7"/>
  <c r="X9" i="7"/>
  <c r="T11" i="7"/>
  <c r="U12" i="7"/>
  <c r="X12" i="7"/>
  <c r="U13" i="7"/>
  <c r="X7" i="7"/>
  <c r="T8" i="7"/>
  <c r="V13" i="7"/>
  <c r="V6" i="7"/>
  <c r="Q7" i="7"/>
  <c r="Y7" i="7"/>
  <c r="R9" i="7"/>
  <c r="Z9" i="7"/>
  <c r="V11" i="7"/>
  <c r="R12" i="7"/>
  <c r="Z12" i="7"/>
  <c r="S14" i="7"/>
  <c r="X15" i="7"/>
  <c r="R7" i="7"/>
  <c r="Z7" i="7"/>
  <c r="V8" i="7"/>
  <c r="X13" i="7"/>
  <c r="X6" i="7"/>
  <c r="W8" i="7"/>
  <c r="X11" i="7"/>
  <c r="T12" i="7"/>
  <c r="Q13" i="7"/>
  <c r="Y13" i="7"/>
  <c r="R5" i="7"/>
  <c r="Z5" i="7"/>
  <c r="T6" i="7"/>
  <c r="P8" i="7"/>
  <c r="J10" i="7"/>
  <c r="P12" i="7"/>
  <c r="S5" i="7"/>
  <c r="C10" i="7"/>
  <c r="P10" i="7" s="1"/>
  <c r="K10" i="7"/>
  <c r="T5" i="7"/>
  <c r="D10" i="7"/>
  <c r="L10" i="7"/>
  <c r="U5" i="7"/>
  <c r="E10" i="7"/>
  <c r="M10" i="7"/>
  <c r="V5" i="7"/>
  <c r="P16" i="7"/>
  <c r="Q5" i="6"/>
  <c r="Y5" i="6"/>
  <c r="Z6" i="6"/>
  <c r="X6" i="6"/>
  <c r="T8" i="6"/>
  <c r="S11" i="6"/>
  <c r="P11" i="6"/>
  <c r="T12" i="6"/>
  <c r="S6" i="6"/>
  <c r="W8" i="6"/>
  <c r="U9" i="6"/>
  <c r="W12" i="6"/>
  <c r="V13" i="6"/>
  <c r="W14" i="6"/>
  <c r="S15" i="6"/>
  <c r="P5" i="6"/>
  <c r="H10" i="6"/>
  <c r="V9" i="6"/>
  <c r="W13" i="6"/>
  <c r="U14" i="6"/>
  <c r="X14" i="6"/>
  <c r="T15" i="6"/>
  <c r="X13" i="6"/>
  <c r="I10" i="6"/>
  <c r="W5" i="6"/>
  <c r="X9" i="6"/>
  <c r="Q11" i="6"/>
  <c r="Y11" i="6"/>
  <c r="Q13" i="6"/>
  <c r="Y13" i="6"/>
  <c r="Z14" i="6"/>
  <c r="U6" i="6"/>
  <c r="K10" i="6"/>
  <c r="V6" i="6"/>
  <c r="V14" i="6"/>
  <c r="U5" i="6"/>
  <c r="W6" i="6"/>
  <c r="E10" i="6"/>
  <c r="M10" i="6"/>
  <c r="D10" i="6"/>
  <c r="P6" i="6"/>
  <c r="P14" i="6"/>
  <c r="C10" i="6"/>
  <c r="P10" i="6" s="1"/>
  <c r="V5" i="6"/>
  <c r="F10" i="6"/>
  <c r="S10" i="6" s="1"/>
  <c r="Y6" i="6"/>
  <c r="R6" i="6"/>
  <c r="X6" i="5"/>
  <c r="T7" i="5"/>
  <c r="X14" i="5"/>
  <c r="I10" i="5"/>
  <c r="Y6" i="5"/>
  <c r="U7" i="5"/>
  <c r="Y8" i="5"/>
  <c r="W11" i="5"/>
  <c r="Q14" i="5"/>
  <c r="Y14" i="5"/>
  <c r="X5" i="5"/>
  <c r="S6" i="5"/>
  <c r="W7" i="5"/>
  <c r="V9" i="5"/>
  <c r="Q11" i="5"/>
  <c r="Y11" i="5"/>
  <c r="U12" i="5"/>
  <c r="X13" i="5"/>
  <c r="S14" i="5"/>
  <c r="T14" i="5"/>
  <c r="X11" i="5"/>
  <c r="Y5" i="5"/>
  <c r="X7" i="5"/>
  <c r="T8" i="5"/>
  <c r="W9" i="5"/>
  <c r="R11" i="5"/>
  <c r="Z11" i="5"/>
  <c r="V12" i="5"/>
  <c r="Q13" i="5"/>
  <c r="Y13" i="5"/>
  <c r="X15" i="5"/>
  <c r="U6" i="5"/>
  <c r="Q7" i="5"/>
  <c r="Y7" i="5"/>
  <c r="U8" i="5"/>
  <c r="Y9" i="5"/>
  <c r="X9" i="5"/>
  <c r="S11" i="5"/>
  <c r="W12" i="5"/>
  <c r="U14" i="5"/>
  <c r="Y15" i="5"/>
  <c r="T11" i="5"/>
  <c r="S13" i="5"/>
  <c r="V14" i="5"/>
  <c r="Z15" i="5"/>
  <c r="J10" i="5"/>
  <c r="S7" i="5"/>
  <c r="W8" i="5"/>
  <c r="U11" i="5"/>
  <c r="Q12" i="5"/>
  <c r="Y12" i="5"/>
  <c r="T13" i="5"/>
  <c r="W14" i="5"/>
  <c r="S15" i="5"/>
  <c r="S5" i="5"/>
  <c r="C10" i="5"/>
  <c r="P10" i="5" s="1"/>
  <c r="K10" i="5"/>
  <c r="T5" i="5"/>
  <c r="D10" i="5"/>
  <c r="L10" i="5"/>
  <c r="U5" i="5"/>
  <c r="W6" i="5"/>
  <c r="S8" i="5"/>
  <c r="E10" i="5"/>
  <c r="M10" i="5"/>
  <c r="V5" i="5"/>
  <c r="P9" i="5"/>
  <c r="X11" i="4"/>
  <c r="V15" i="4"/>
  <c r="U5" i="4"/>
  <c r="X6" i="4"/>
  <c r="U7" i="4"/>
  <c r="X7" i="4"/>
  <c r="Q11" i="4"/>
  <c r="Y11" i="4"/>
  <c r="R13" i="4"/>
  <c r="Z13" i="4"/>
  <c r="W15" i="4"/>
  <c r="Q7" i="4"/>
  <c r="Y7" i="4"/>
  <c r="R9" i="4"/>
  <c r="Z9" i="4"/>
  <c r="R11" i="4"/>
  <c r="Z11" i="4"/>
  <c r="S13" i="4"/>
  <c r="P13" i="4"/>
  <c r="U15" i="4"/>
  <c r="X15" i="4"/>
  <c r="S9" i="4"/>
  <c r="T13" i="4"/>
  <c r="P5" i="4"/>
  <c r="T9" i="4"/>
  <c r="W12" i="4"/>
  <c r="X12" i="4"/>
  <c r="U13" i="4"/>
  <c r="T14" i="4"/>
  <c r="I10" i="4"/>
  <c r="G10" i="4"/>
  <c r="U9" i="4"/>
  <c r="R5" i="4"/>
  <c r="Z5" i="4"/>
  <c r="T6" i="4"/>
  <c r="P8" i="4"/>
  <c r="X8" i="4"/>
  <c r="J10" i="4"/>
  <c r="P12" i="4"/>
  <c r="S5" i="4"/>
  <c r="C10" i="4"/>
  <c r="P10" i="4" s="1"/>
  <c r="V6" i="4"/>
  <c r="P7" i="4"/>
  <c r="D10" i="4"/>
  <c r="L10" i="4"/>
  <c r="P11" i="4"/>
  <c r="P15" i="4"/>
  <c r="U8" i="4"/>
  <c r="S8" i="4"/>
  <c r="E10" i="4"/>
  <c r="M10" i="4"/>
  <c r="Z7" i="4"/>
  <c r="T8" i="4"/>
  <c r="T12" i="4"/>
  <c r="R15" i="4"/>
  <c r="Z15" i="4"/>
  <c r="U12" i="4"/>
  <c r="T7" i="4"/>
  <c r="V8" i="4"/>
  <c r="T11" i="4"/>
  <c r="V12" i="4"/>
  <c r="T15" i="4"/>
  <c r="U8" i="2"/>
  <c r="V9" i="2"/>
  <c r="R14" i="2"/>
  <c r="S7" i="2"/>
  <c r="S13" i="2"/>
  <c r="S14" i="2"/>
  <c r="U9" i="2"/>
  <c r="V12" i="2"/>
  <c r="Q14" i="2"/>
  <c r="V7" i="2"/>
  <c r="S11" i="2"/>
  <c r="U12" i="2"/>
  <c r="Z14" i="2"/>
  <c r="R6" i="2"/>
  <c r="Z6" i="2"/>
  <c r="S6" i="2"/>
  <c r="T14" i="2"/>
  <c r="Q15" i="2"/>
  <c r="S9" i="2"/>
  <c r="W9" i="2"/>
  <c r="T12" i="2"/>
  <c r="S15" i="2"/>
  <c r="X15" i="2"/>
  <c r="X11" i="2"/>
  <c r="X13" i="2"/>
  <c r="X7" i="2"/>
  <c r="Q11" i="2"/>
  <c r="Q13" i="2"/>
  <c r="Y13" i="2"/>
  <c r="Q5" i="2"/>
  <c r="Y5" i="2"/>
  <c r="R8" i="2"/>
  <c r="Z8" i="2"/>
  <c r="R11" i="2"/>
  <c r="Z11" i="2"/>
  <c r="R13" i="2"/>
  <c r="Z13" i="2"/>
  <c r="R15" i="2"/>
  <c r="Z15" i="2"/>
  <c r="R7" i="2"/>
  <c r="Z7" i="2"/>
  <c r="X9" i="2"/>
  <c r="F10" i="2"/>
  <c r="S5" i="2"/>
  <c r="Q7" i="2"/>
  <c r="T8" i="2"/>
  <c r="Q9" i="2"/>
  <c r="Y9" i="2"/>
  <c r="T11" i="2"/>
  <c r="W11" i="2"/>
  <c r="W13" i="2"/>
  <c r="T15" i="2"/>
  <c r="X8" i="2"/>
  <c r="T5" i="2"/>
  <c r="W5" i="2"/>
  <c r="T7" i="2"/>
  <c r="R9" i="2"/>
  <c r="Z9" i="2"/>
  <c r="U11" i="2"/>
  <c r="X12" i="2"/>
  <c r="X14" i="2"/>
  <c r="U15" i="2"/>
  <c r="Y15" i="2"/>
  <c r="X5" i="2"/>
  <c r="P15" i="2"/>
  <c r="H10" i="2"/>
  <c r="U7" i="2"/>
  <c r="W7" i="2"/>
  <c r="V8" i="2"/>
  <c r="V11" i="2"/>
  <c r="V13" i="2"/>
  <c r="V15" i="2"/>
  <c r="G10" i="2"/>
  <c r="R5" i="2"/>
  <c r="Z5" i="2"/>
  <c r="T6" i="2"/>
  <c r="P8" i="2"/>
  <c r="J10" i="2"/>
  <c r="P12" i="2"/>
  <c r="C10" i="2"/>
  <c r="P10" i="2" s="1"/>
  <c r="Y12" i="2"/>
  <c r="Q8" i="2"/>
  <c r="Q12" i="2"/>
  <c r="U14" i="2"/>
  <c r="D10" i="2"/>
  <c r="L10" i="2"/>
  <c r="P11" i="2"/>
  <c r="R12" i="2"/>
  <c r="Z12" i="2"/>
  <c r="T13" i="2"/>
  <c r="V14" i="2"/>
  <c r="Y8" i="2"/>
  <c r="K10" i="2"/>
  <c r="U5" i="2"/>
  <c r="W6" i="2"/>
  <c r="S8" i="2"/>
  <c r="E10" i="2"/>
  <c r="M10" i="2"/>
  <c r="S12" i="2"/>
  <c r="U13" i="2"/>
  <c r="W14" i="2"/>
  <c r="U6" i="2"/>
  <c r="V5" i="2"/>
  <c r="P6" i="2"/>
  <c r="X6" i="2"/>
  <c r="P14" i="2"/>
  <c r="Y14" i="2"/>
  <c r="Q6" i="2"/>
  <c r="Z10" i="8" l="1"/>
  <c r="D18" i="3"/>
  <c r="D19" i="3" s="1"/>
  <c r="H18" i="3"/>
  <c r="H19" i="3" s="1"/>
  <c r="T10" i="6"/>
  <c r="X10" i="6"/>
  <c r="Q10" i="6"/>
  <c r="K18" i="3"/>
  <c r="K19" i="3" s="1"/>
  <c r="Q16" i="3"/>
  <c r="E18" i="3"/>
  <c r="E19" i="3" s="1"/>
  <c r="X16" i="3"/>
  <c r="T10" i="3"/>
  <c r="R16" i="3"/>
  <c r="V16" i="3"/>
  <c r="Q10" i="5"/>
  <c r="Q10" i="8"/>
  <c r="X10" i="8"/>
  <c r="Q10" i="7"/>
  <c r="Z10" i="6"/>
  <c r="U10" i="6"/>
  <c r="T10" i="4"/>
  <c r="V10" i="4"/>
  <c r="X10" i="3"/>
  <c r="S10" i="3"/>
  <c r="Q10" i="3"/>
  <c r="W10" i="3"/>
  <c r="S16" i="3"/>
  <c r="F18" i="3"/>
  <c r="F19" i="3" s="1"/>
  <c r="Y10" i="3"/>
  <c r="G18" i="3"/>
  <c r="G19" i="3" s="1"/>
  <c r="T16" i="3"/>
  <c r="Z10" i="3"/>
  <c r="J18" i="3"/>
  <c r="J19" i="3" s="1"/>
  <c r="W16" i="3"/>
  <c r="R10" i="3"/>
  <c r="U10" i="3"/>
  <c r="Z16" i="3"/>
  <c r="M18" i="3"/>
  <c r="M19" i="3" s="1"/>
  <c r="Y16" i="3"/>
  <c r="V10" i="3"/>
  <c r="U16" i="3"/>
  <c r="Y10" i="8"/>
  <c r="X16" i="8"/>
  <c r="R10" i="8"/>
  <c r="S10" i="8"/>
  <c r="P16" i="8"/>
  <c r="W10" i="8"/>
  <c r="M18" i="8"/>
  <c r="M19" i="8" s="1"/>
  <c r="Z16" i="8"/>
  <c r="I18" i="8"/>
  <c r="I19" i="8" s="1"/>
  <c r="G18" i="8"/>
  <c r="G19" i="8" s="1"/>
  <c r="T16" i="8"/>
  <c r="F18" i="8"/>
  <c r="F19" i="8" s="1"/>
  <c r="H18" i="8"/>
  <c r="H19" i="8" s="1"/>
  <c r="U16" i="8"/>
  <c r="V10" i="8"/>
  <c r="U10" i="8"/>
  <c r="Q16" i="8"/>
  <c r="E18" i="8"/>
  <c r="E19" i="8" s="1"/>
  <c r="Y16" i="8"/>
  <c r="T10" i="8"/>
  <c r="Y10" i="7"/>
  <c r="W10" i="7"/>
  <c r="Z10" i="7"/>
  <c r="R10" i="7"/>
  <c r="U10" i="7"/>
  <c r="F18" i="7"/>
  <c r="F19" i="7" s="1"/>
  <c r="S16" i="7"/>
  <c r="G18" i="7"/>
  <c r="G19" i="7" s="1"/>
  <c r="V10" i="7"/>
  <c r="T16" i="7"/>
  <c r="H18" i="7"/>
  <c r="H19" i="7" s="1"/>
  <c r="U16" i="7"/>
  <c r="S10" i="7"/>
  <c r="X16" i="7"/>
  <c r="M18" i="7"/>
  <c r="M19" i="7" s="1"/>
  <c r="Z16" i="7"/>
  <c r="E18" i="7"/>
  <c r="E19" i="7" s="1"/>
  <c r="R16" i="7"/>
  <c r="T10" i="7"/>
  <c r="V16" i="7"/>
  <c r="I18" i="7"/>
  <c r="I19" i="7" s="1"/>
  <c r="X10" i="7"/>
  <c r="H18" i="6"/>
  <c r="H19" i="6" s="1"/>
  <c r="U16" i="6"/>
  <c r="X16" i="6"/>
  <c r="K18" i="6"/>
  <c r="K19" i="6" s="1"/>
  <c r="L18" i="6"/>
  <c r="L19" i="6" s="1"/>
  <c r="Y16" i="6"/>
  <c r="V16" i="6"/>
  <c r="I18" i="6"/>
  <c r="I19" i="6" s="1"/>
  <c r="Y10" i="6"/>
  <c r="W16" i="6"/>
  <c r="J18" i="6"/>
  <c r="J19" i="6" s="1"/>
  <c r="Q16" i="6"/>
  <c r="D18" i="6"/>
  <c r="D19" i="6" s="1"/>
  <c r="G18" i="6"/>
  <c r="G19" i="6" s="1"/>
  <c r="T16" i="6"/>
  <c r="R10" i="6"/>
  <c r="V10" i="6"/>
  <c r="W10" i="6"/>
  <c r="J18" i="5"/>
  <c r="J19" i="5" s="1"/>
  <c r="H18" i="5"/>
  <c r="H19" i="5" s="1"/>
  <c r="Z16" i="5"/>
  <c r="Y10" i="5"/>
  <c r="F18" i="5"/>
  <c r="F19" i="5" s="1"/>
  <c r="M18" i="5"/>
  <c r="M19" i="5" s="1"/>
  <c r="Z10" i="5"/>
  <c r="T10" i="5"/>
  <c r="E18" i="5"/>
  <c r="E19" i="5" s="1"/>
  <c r="R10" i="5"/>
  <c r="G18" i="5"/>
  <c r="G19" i="5" s="1"/>
  <c r="S10" i="5"/>
  <c r="I18" i="5"/>
  <c r="I19" i="5" s="1"/>
  <c r="X10" i="5"/>
  <c r="V10" i="5"/>
  <c r="K18" i="5"/>
  <c r="K19" i="5" s="1"/>
  <c r="U10" i="5"/>
  <c r="P16" i="5"/>
  <c r="W10" i="5"/>
  <c r="Y10" i="4"/>
  <c r="W10" i="4"/>
  <c r="Q10" i="4"/>
  <c r="S10" i="4"/>
  <c r="R10" i="4"/>
  <c r="J18" i="4"/>
  <c r="J19" i="4" s="1"/>
  <c r="Z10" i="4"/>
  <c r="G18" i="4"/>
  <c r="G19" i="4" s="1"/>
  <c r="H18" i="4"/>
  <c r="H19" i="4" s="1"/>
  <c r="U16" i="4"/>
  <c r="I18" i="4"/>
  <c r="I19" i="4" s="1"/>
  <c r="X10" i="4"/>
  <c r="P16" i="4"/>
  <c r="F18" i="4"/>
  <c r="F19" i="4" s="1"/>
  <c r="K18" i="4"/>
  <c r="K19" i="4" s="1"/>
  <c r="U10" i="4"/>
  <c r="T10" i="2"/>
  <c r="H18" i="2"/>
  <c r="H19" i="2" s="1"/>
  <c r="I18" i="2"/>
  <c r="I19" i="2" s="1"/>
  <c r="V10" i="2"/>
  <c r="P16" i="2"/>
  <c r="X10" i="2"/>
  <c r="Y10" i="2"/>
  <c r="U10" i="2"/>
  <c r="Z10" i="2"/>
  <c r="S10" i="2"/>
  <c r="Q10" i="2"/>
  <c r="R10" i="2"/>
  <c r="W10" i="2"/>
  <c r="F18" i="2"/>
  <c r="F19" i="2" s="1"/>
  <c r="O21" i="3" l="1"/>
  <c r="U16" i="2"/>
  <c r="L18" i="8"/>
  <c r="L19" i="8" s="1"/>
  <c r="R16" i="8"/>
  <c r="S16" i="8"/>
  <c r="D18" i="8"/>
  <c r="D19" i="8" s="1"/>
  <c r="V16" i="8"/>
  <c r="W16" i="8"/>
  <c r="J18" i="8"/>
  <c r="J19" i="8" s="1"/>
  <c r="O21" i="8" s="1"/>
  <c r="K18" i="8"/>
  <c r="K19" i="8" s="1"/>
  <c r="W16" i="7"/>
  <c r="J18" i="7"/>
  <c r="J19" i="7" s="1"/>
  <c r="K18" i="7"/>
  <c r="K19" i="7" s="1"/>
  <c r="L18" i="7"/>
  <c r="L19" i="7" s="1"/>
  <c r="Y16" i="7"/>
  <c r="D18" i="7"/>
  <c r="D19" i="7" s="1"/>
  <c r="Q16" i="7"/>
  <c r="M18" i="6"/>
  <c r="M19" i="6" s="1"/>
  <c r="Z16" i="6"/>
  <c r="E18" i="6"/>
  <c r="E19" i="6" s="1"/>
  <c r="R16" i="6"/>
  <c r="F18" i="6"/>
  <c r="F19" i="6" s="1"/>
  <c r="S16" i="6"/>
  <c r="T16" i="5"/>
  <c r="X16" i="5"/>
  <c r="U16" i="5"/>
  <c r="R16" i="5"/>
  <c r="V16" i="5"/>
  <c r="D18" i="5"/>
  <c r="D19" i="5" s="1"/>
  <c r="Q16" i="5"/>
  <c r="L18" i="5"/>
  <c r="L19" i="5" s="1"/>
  <c r="Y16" i="5"/>
  <c r="S16" i="5"/>
  <c r="W16" i="5"/>
  <c r="S16" i="4"/>
  <c r="L18" i="4"/>
  <c r="L19" i="4" s="1"/>
  <c r="Y16" i="4"/>
  <c r="M18" i="4"/>
  <c r="M19" i="4" s="1"/>
  <c r="Z16" i="4"/>
  <c r="T16" i="4"/>
  <c r="E18" i="4"/>
  <c r="E19" i="4" s="1"/>
  <c r="R16" i="4"/>
  <c r="X16" i="4"/>
  <c r="V16" i="4"/>
  <c r="D18" i="4"/>
  <c r="D19" i="4" s="1"/>
  <c r="Q16" i="4"/>
  <c r="W16" i="4"/>
  <c r="S16" i="2"/>
  <c r="V16" i="2"/>
  <c r="W16" i="2"/>
  <c r="J18" i="2"/>
  <c r="J19" i="2" s="1"/>
  <c r="K18" i="2"/>
  <c r="K19" i="2" s="1"/>
  <c r="X16" i="2"/>
  <c r="M18" i="2"/>
  <c r="M19" i="2" s="1"/>
  <c r="Z16" i="2"/>
  <c r="G18" i="2"/>
  <c r="G19" i="2" s="1"/>
  <c r="T16" i="2"/>
  <c r="Q16" i="2"/>
  <c r="Y16" i="2"/>
  <c r="E18" i="2"/>
  <c r="E19" i="2" s="1"/>
  <c r="R16" i="2"/>
  <c r="D18" i="2"/>
  <c r="D19" i="2" s="1"/>
  <c r="L18" i="2"/>
  <c r="L19" i="2" s="1"/>
  <c r="O21" i="2" l="1"/>
  <c r="O21" i="5"/>
  <c r="O21" i="6"/>
  <c r="O21" i="7"/>
  <c r="O21" i="4"/>
  <c r="T17" i="1" l="1"/>
  <c r="U17" i="1"/>
  <c r="T18" i="1"/>
  <c r="U18" i="1"/>
  <c r="T19" i="1"/>
  <c r="U19" i="1"/>
  <c r="T20" i="1"/>
  <c r="U20" i="1"/>
  <c r="T21" i="1"/>
  <c r="U21" i="1"/>
  <c r="T22" i="1"/>
  <c r="U22" i="1"/>
  <c r="T16" i="1"/>
  <c r="U16" i="1"/>
  <c r="T6" i="1"/>
  <c r="U6" i="1"/>
  <c r="T7" i="1"/>
  <c r="U7" i="1"/>
  <c r="T8" i="1"/>
  <c r="U8" i="1"/>
  <c r="T9" i="1"/>
  <c r="U9" i="1"/>
  <c r="T10" i="1"/>
  <c r="U10" i="1"/>
  <c r="T11" i="1"/>
  <c r="U11" i="1"/>
  <c r="T5" i="1"/>
  <c r="U5" i="1"/>
  <c r="U27" i="1"/>
  <c r="T27" i="1"/>
  <c r="U15" i="1"/>
  <c r="T15" i="1"/>
  <c r="O5" i="1"/>
  <c r="O6" i="1"/>
  <c r="O7" i="1"/>
  <c r="O8" i="1"/>
  <c r="O9" i="1"/>
  <c r="O10" i="1"/>
  <c r="O11" i="1"/>
  <c r="N28" i="1" l="1"/>
  <c r="U28" i="1" s="1"/>
  <c r="M28" i="1"/>
  <c r="L28" i="1"/>
  <c r="K28" i="1"/>
  <c r="J28" i="1"/>
  <c r="I28" i="1"/>
  <c r="H28" i="1"/>
  <c r="G28" i="1"/>
  <c r="F28" i="1"/>
  <c r="E28" i="1"/>
  <c r="N23" i="1"/>
  <c r="M23" i="1"/>
  <c r="L23" i="1"/>
  <c r="K23" i="1"/>
  <c r="J23" i="1"/>
  <c r="I23" i="1"/>
  <c r="H23" i="1"/>
  <c r="G23" i="1"/>
  <c r="F23" i="1"/>
  <c r="E23" i="1"/>
  <c r="D23" i="1"/>
  <c r="T23" i="1" s="1"/>
  <c r="N12" i="1"/>
  <c r="U12" i="1" s="1"/>
  <c r="M12" i="1"/>
  <c r="L12" i="1"/>
  <c r="K12" i="1"/>
  <c r="J12" i="1"/>
  <c r="I12" i="1"/>
  <c r="H12" i="1"/>
  <c r="G12" i="1"/>
  <c r="F12" i="1"/>
  <c r="E12" i="1"/>
  <c r="D12" i="1"/>
  <c r="T12" i="1" s="1"/>
  <c r="T28" i="1" l="1"/>
  <c r="P29" i="1"/>
  <c r="U23" i="1"/>
  <c r="O23" i="1"/>
  <c r="O12" i="1"/>
</calcChain>
</file>

<file path=xl/sharedStrings.xml><?xml version="1.0" encoding="utf-8"?>
<sst xmlns="http://schemas.openxmlformats.org/spreadsheetml/2006/main" count="378" uniqueCount="52">
  <si>
    <t xml:space="preserve"> </t>
  </si>
  <si>
    <t>sum</t>
  </si>
  <si>
    <t>Landvik</t>
  </si>
  <si>
    <t>Jappa</t>
  </si>
  <si>
    <t>Holviga</t>
  </si>
  <si>
    <t>Frivoll</t>
  </si>
  <si>
    <t>Fjære</t>
  </si>
  <si>
    <t>Fevik</t>
  </si>
  <si>
    <t>Eide</t>
  </si>
  <si>
    <t>Sum</t>
  </si>
  <si>
    <t>Gj.snitt</t>
  </si>
  <si>
    <t>Gjn.snittlig vekst</t>
  </si>
  <si>
    <t>BBP</t>
  </si>
  <si>
    <t>PPB</t>
  </si>
  <si>
    <t>Befolkning</t>
  </si>
  <si>
    <t>Befolkningsprognose</t>
  </si>
  <si>
    <t>Personer per bolig</t>
  </si>
  <si>
    <t>Boligbyggeprogram</t>
  </si>
  <si>
    <t>2019</t>
  </si>
  <si>
    <t>2020</t>
  </si>
  <si>
    <t>2021</t>
  </si>
  <si>
    <t>2022</t>
  </si>
  <si>
    <t>2023</t>
  </si>
  <si>
    <t>0-1 år</t>
  </si>
  <si>
    <t>2-5 år</t>
  </si>
  <si>
    <t>6-15 år</t>
  </si>
  <si>
    <t>16-22 år</t>
  </si>
  <si>
    <t>23-66 år</t>
  </si>
  <si>
    <t>0-17 år</t>
  </si>
  <si>
    <t>18-49 år</t>
  </si>
  <si>
    <t>50-66 år</t>
  </si>
  <si>
    <t>67-79 år</t>
  </si>
  <si>
    <t>80-89 år</t>
  </si>
  <si>
    <t>over 90 år</t>
  </si>
  <si>
    <t>Sum alle aldre</t>
  </si>
  <si>
    <t>Absolutt vekst</t>
  </si>
  <si>
    <t>Vekst i %</t>
  </si>
  <si>
    <t>2024</t>
  </si>
  <si>
    <t>2025</t>
  </si>
  <si>
    <t>2026</t>
  </si>
  <si>
    <t>2027</t>
  </si>
  <si>
    <t>2028</t>
  </si>
  <si>
    <t>2029</t>
  </si>
  <si>
    <t>År</t>
  </si>
  <si>
    <t>.</t>
  </si>
  <si>
    <t>årlig vekst</t>
  </si>
  <si>
    <t>Per 31.12</t>
  </si>
  <si>
    <t>Snitt</t>
  </si>
  <si>
    <t>Boligbyggeprogram (BBP) + befolkningsprognose (BP) Grimstad kommune 2019</t>
  </si>
  <si>
    <t xml:space="preserve">Grimstad </t>
  </si>
  <si>
    <t>Alternativ 1 - 2,0% vekst</t>
  </si>
  <si>
    <t xml:space="preserve">Boligbyggeprogram og befolkningsprognose for Grimstad kommune 2019-2029.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</si>
</sst>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0.0\ 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6"/>
      <color rgb="FFFF0000"/>
      <name val="Calibri"/>
      <family val="2"/>
    </font>
    <font>
      <b/>
      <sz val="11"/>
      <name val="Arial"/>
      <family val="2"/>
    </font>
    <font>
      <b/>
      <sz val="10"/>
      <color theme="2"/>
      <name val="Arial"/>
      <family val="2"/>
    </font>
    <font>
      <sz val="10"/>
      <color theme="2"/>
      <name val="Arial"/>
      <family val="2"/>
    </font>
    <font>
      <sz val="11"/>
      <color theme="2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/>
    <xf numFmtId="164" fontId="0" fillId="0" borderId="0" xfId="0" applyNumberFormat="1" applyBorder="1"/>
    <xf numFmtId="2" fontId="0" fillId="0" borderId="0" xfId="0" applyNumberFormat="1" applyBorder="1"/>
    <xf numFmtId="1" fontId="0" fillId="0" borderId="0" xfId="0" applyNumberFormat="1" applyBorder="1"/>
    <xf numFmtId="165" fontId="0" fillId="0" borderId="0" xfId="1" applyNumberFormat="1" applyFont="1" applyBorder="1"/>
    <xf numFmtId="165" fontId="0" fillId="2" borderId="0" xfId="0" applyNumberFormat="1" applyFill="1" applyBorder="1"/>
    <xf numFmtId="1" fontId="0" fillId="0" borderId="0" xfId="0" applyNumberFormat="1"/>
    <xf numFmtId="164" fontId="0" fillId="0" borderId="0" xfId="0" applyNumberFormat="1"/>
    <xf numFmtId="0" fontId="0" fillId="0" borderId="1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164" fontId="0" fillId="0" borderId="4" xfId="0" applyNumberFormat="1" applyBorder="1"/>
    <xf numFmtId="0" fontId="0" fillId="0" borderId="5" xfId="0" applyBorder="1"/>
    <xf numFmtId="2" fontId="0" fillId="0" borderId="6" xfId="0" applyNumberFormat="1" applyBorder="1"/>
    <xf numFmtId="2" fontId="0" fillId="0" borderId="7" xfId="0" applyNumberFormat="1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1" fontId="0" fillId="0" borderId="4" xfId="0" applyNumberFormat="1" applyBorder="1"/>
    <xf numFmtId="1" fontId="0" fillId="0" borderId="5" xfId="0" applyNumberFormat="1" applyBorder="1"/>
    <xf numFmtId="165" fontId="0" fillId="0" borderId="4" xfId="1" applyNumberFormat="1" applyFont="1" applyBorder="1"/>
    <xf numFmtId="165" fontId="0" fillId="0" borderId="5" xfId="1" applyNumberFormat="1" applyFont="1" applyBorder="1"/>
    <xf numFmtId="0" fontId="0" fillId="0" borderId="6" xfId="0" applyBorder="1"/>
    <xf numFmtId="164" fontId="2" fillId="0" borderId="0" xfId="0" applyNumberFormat="1" applyFont="1" applyFill="1" applyBorder="1"/>
    <xf numFmtId="0" fontId="0" fillId="0" borderId="4" xfId="0" applyFill="1" applyBorder="1"/>
    <xf numFmtId="0" fontId="0" fillId="0" borderId="5" xfId="0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0" fillId="0" borderId="0" xfId="0" applyBorder="1" applyAlignment="1"/>
    <xf numFmtId="0" fontId="4" fillId="0" borderId="0" xfId="0" applyFont="1"/>
    <xf numFmtId="0" fontId="5" fillId="0" borderId="0" xfId="0" applyFont="1" applyFill="1"/>
    <xf numFmtId="0" fontId="6" fillId="0" borderId="0" xfId="0" applyFont="1" applyFill="1"/>
    <xf numFmtId="1" fontId="7" fillId="0" borderId="0" xfId="0" applyNumberFormat="1" applyFont="1"/>
    <xf numFmtId="1" fontId="5" fillId="0" borderId="0" xfId="0" applyNumberFormat="1" applyFont="1"/>
    <xf numFmtId="0" fontId="5" fillId="0" borderId="0" xfId="0" applyFont="1"/>
    <xf numFmtId="10" fontId="0" fillId="0" borderId="0" xfId="0" applyNumberFormat="1"/>
    <xf numFmtId="10" fontId="5" fillId="0" borderId="0" xfId="0" applyNumberFormat="1" applyFont="1"/>
    <xf numFmtId="10" fontId="7" fillId="0" borderId="0" xfId="0" applyNumberFormat="1" applyFont="1"/>
    <xf numFmtId="0" fontId="8" fillId="0" borderId="0" xfId="0" applyFont="1"/>
    <xf numFmtId="0" fontId="7" fillId="0" borderId="0" xfId="0" applyFont="1"/>
    <xf numFmtId="0" fontId="2" fillId="0" borderId="0" xfId="0" applyFont="1"/>
    <xf numFmtId="0" fontId="5" fillId="0" borderId="9" xfId="0" applyFont="1" applyBorder="1" applyAlignment="1">
      <alignment horizontal="center"/>
    </xf>
    <xf numFmtId="10" fontId="9" fillId="0" borderId="10" xfId="0" applyNumberFormat="1" applyFont="1" applyBorder="1" applyAlignment="1">
      <alignment horizontal="center"/>
    </xf>
    <xf numFmtId="0" fontId="0" fillId="0" borderId="0" xfId="0" applyFill="1" applyAlignment="1">
      <alignment horizontal="right" vertical="center"/>
    </xf>
    <xf numFmtId="0" fontId="10" fillId="0" borderId="0" xfId="0" applyFont="1"/>
    <xf numFmtId="0" fontId="11" fillId="0" borderId="0" xfId="0" applyFont="1" applyFill="1"/>
    <xf numFmtId="3" fontId="11" fillId="0" borderId="0" xfId="2" applyNumberFormat="1" applyFont="1"/>
    <xf numFmtId="0" fontId="12" fillId="0" borderId="0" xfId="0" applyFont="1"/>
    <xf numFmtId="0" fontId="11" fillId="0" borderId="0" xfId="0" applyFont="1"/>
    <xf numFmtId="0" fontId="12" fillId="0" borderId="0" xfId="0" applyFont="1" applyFill="1" applyBorder="1"/>
    <xf numFmtId="1" fontId="12" fillId="0" borderId="0" xfId="0" applyNumberFormat="1" applyFont="1" applyFill="1" applyBorder="1" applyAlignment="1">
      <alignment horizontal="right" vertical="center"/>
    </xf>
    <xf numFmtId="0" fontId="3" fillId="0" borderId="0" xfId="0" applyFont="1"/>
    <xf numFmtId="0" fontId="13" fillId="0" borderId="0" xfId="0" applyFont="1"/>
    <xf numFmtId="1" fontId="0" fillId="0" borderId="0" xfId="0" applyNumberFormat="1" applyFill="1" applyBorder="1" applyAlignment="1">
      <alignment horizontal="right" vertical="center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/>
    <xf numFmtId="49" fontId="15" fillId="0" borderId="0" xfId="0" applyNumberFormat="1" applyFont="1"/>
    <xf numFmtId="0" fontId="14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'BP Grimstad'!$P$4:$Z$4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Grimstad'!$P$5:$Z$5</c:f>
              <c:numCache>
                <c:formatCode>#,##0</c:formatCode>
                <c:ptCount val="11"/>
                <c:pt idx="0">
                  <c:v>100</c:v>
                </c:pt>
                <c:pt idx="1">
                  <c:v>108.21771385837124</c:v>
                </c:pt>
                <c:pt idx="2">
                  <c:v>111.67038163895522</c:v>
                </c:pt>
                <c:pt idx="3">
                  <c:v>115.10863818611281</c:v>
                </c:pt>
                <c:pt idx="4">
                  <c:v>118.49625076125858</c:v>
                </c:pt>
                <c:pt idx="5">
                  <c:v>121.75123171800615</c:v>
                </c:pt>
                <c:pt idx="6">
                  <c:v>124.8317675832608</c:v>
                </c:pt>
                <c:pt idx="7">
                  <c:v>127.74203590332802</c:v>
                </c:pt>
                <c:pt idx="8">
                  <c:v>130.49657561037506</c:v>
                </c:pt>
                <c:pt idx="9">
                  <c:v>133.08200792090193</c:v>
                </c:pt>
                <c:pt idx="10">
                  <c:v>135.62002261862983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87-41B7-851D-67919132FF46}"/>
            </c:ext>
          </c:extLst>
        </c:ser>
        <c:ser>
          <c:idx val="1"/>
          <c:order val="1"/>
          <c:tx>
            <c:v>2-5 år</c:v>
          </c:tx>
          <c:marker>
            <c:symbol val="none"/>
          </c:marker>
          <c:cat>
            <c:strRef>
              <c:f>'BP Grimstad'!$P$4:$Z$4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Grimstad'!$P$6:$Z$6</c:f>
              <c:numCache>
                <c:formatCode>#,##0</c:formatCode>
                <c:ptCount val="11"/>
                <c:pt idx="0">
                  <c:v>100</c:v>
                </c:pt>
                <c:pt idx="1">
                  <c:v>99.54443868757734</c:v>
                </c:pt>
                <c:pt idx="2">
                  <c:v>102.05195298608464</c:v>
                </c:pt>
                <c:pt idx="3">
                  <c:v>104.98283739584559</c:v>
                </c:pt>
                <c:pt idx="4">
                  <c:v>107.29693538950167</c:v>
                </c:pt>
                <c:pt idx="5">
                  <c:v>112.27967343793333</c:v>
                </c:pt>
                <c:pt idx="6">
                  <c:v>115.36943411290326</c:v>
                </c:pt>
                <c:pt idx="7">
                  <c:v>118.36336011800188</c:v>
                </c:pt>
                <c:pt idx="8">
                  <c:v>121.24984925870876</c:v>
                </c:pt>
                <c:pt idx="9">
                  <c:v>123.9950475629128</c:v>
                </c:pt>
                <c:pt idx="10">
                  <c:v>126.69340122034689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87-41B7-851D-67919132F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Landvik'!$O$13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strRef>
              <c:f>'BP Landvik'!$P$4:$Z$4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Landvik'!$P$13:$Z$13</c:f>
              <c:numCache>
                <c:formatCode>#,##0</c:formatCode>
                <c:ptCount val="11"/>
                <c:pt idx="0">
                  <c:v>100</c:v>
                </c:pt>
                <c:pt idx="1">
                  <c:v>101.96885054580567</c:v>
                </c:pt>
                <c:pt idx="2">
                  <c:v>110.84000595704015</c:v>
                </c:pt>
                <c:pt idx="3">
                  <c:v>112.58732441585133</c:v>
                </c:pt>
                <c:pt idx="4">
                  <c:v>117.01639349256136</c:v>
                </c:pt>
                <c:pt idx="5">
                  <c:v>121.05827031526771</c:v>
                </c:pt>
                <c:pt idx="6">
                  <c:v>125.80805602097296</c:v>
                </c:pt>
                <c:pt idx="7">
                  <c:v>133.72764713247727</c:v>
                </c:pt>
                <c:pt idx="8">
                  <c:v>134.10970458592891</c:v>
                </c:pt>
                <c:pt idx="9">
                  <c:v>138.22370650162995</c:v>
                </c:pt>
                <c:pt idx="10">
                  <c:v>138.03296080104903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E3-496B-A86B-885DDDF89951}"/>
            </c:ext>
          </c:extLst>
        </c:ser>
        <c:ser>
          <c:idx val="5"/>
          <c:order val="1"/>
          <c:tx>
            <c:strRef>
              <c:f>'BP Landvik'!$O$14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strRef>
              <c:f>'BP Landvik'!$P$4:$Z$4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Landvik'!$P$14:$Z$14</c:f>
              <c:numCache>
                <c:formatCode>#,##0</c:formatCode>
                <c:ptCount val="11"/>
                <c:pt idx="0">
                  <c:v>100</c:v>
                </c:pt>
                <c:pt idx="1">
                  <c:v>102.54969276470054</c:v>
                </c:pt>
                <c:pt idx="2">
                  <c:v>94.282774725198081</c:v>
                </c:pt>
                <c:pt idx="3">
                  <c:v>97.846977014339032</c:v>
                </c:pt>
                <c:pt idx="4">
                  <c:v>101.16841940369552</c:v>
                </c:pt>
                <c:pt idx="5">
                  <c:v>103.14738355297402</c:v>
                </c:pt>
                <c:pt idx="6">
                  <c:v>108.6876497226438</c:v>
                </c:pt>
                <c:pt idx="7">
                  <c:v>106.99800364465936</c:v>
                </c:pt>
                <c:pt idx="8">
                  <c:v>119.21777585453921</c:v>
                </c:pt>
                <c:pt idx="9">
                  <c:v>124.67361780305465</c:v>
                </c:pt>
                <c:pt idx="10">
                  <c:v>127.69760603672995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E3-496B-A86B-885DDDF89951}"/>
            </c:ext>
          </c:extLst>
        </c:ser>
        <c:ser>
          <c:idx val="0"/>
          <c:order val="2"/>
          <c:tx>
            <c:strRef>
              <c:f>'BP Landvik'!$O$15</c:f>
              <c:strCache>
                <c:ptCount val="1"/>
                <c:pt idx="0">
                  <c:v>over 90 år</c:v>
                </c:pt>
              </c:strCache>
            </c:strRef>
          </c:tx>
          <c:marker>
            <c:symbol val="none"/>
          </c:marker>
          <c:cat>
            <c:strRef>
              <c:f>'BP Landvik'!$P$4:$Z$4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Landvik'!$P$15:$Z$15</c:f>
              <c:numCache>
                <c:formatCode>#,##0</c:formatCode>
                <c:ptCount val="11"/>
                <c:pt idx="0">
                  <c:v>100</c:v>
                </c:pt>
                <c:pt idx="1">
                  <c:v>96.21305273247404</c:v>
                </c:pt>
                <c:pt idx="2">
                  <c:v>95.939129418617242</c:v>
                </c:pt>
                <c:pt idx="3">
                  <c:v>82.996211774539802</c:v>
                </c:pt>
                <c:pt idx="4">
                  <c:v>79.545507635741714</c:v>
                </c:pt>
                <c:pt idx="5">
                  <c:v>89.562410361526119</c:v>
                </c:pt>
                <c:pt idx="6">
                  <c:v>100.48327873976892</c:v>
                </c:pt>
                <c:pt idx="7">
                  <c:v>107.04962132964468</c:v>
                </c:pt>
                <c:pt idx="8">
                  <c:v>102.55154488000544</c:v>
                </c:pt>
                <c:pt idx="9">
                  <c:v>105.96383808337406</c:v>
                </c:pt>
                <c:pt idx="10">
                  <c:v>122.11248660036928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E3-496B-A86B-885DDDF89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'BP Holviga'!$P$4:$Z$4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Holviga'!$P$5:$Z$5</c:f>
              <c:numCache>
                <c:formatCode>#,##0</c:formatCode>
                <c:ptCount val="11"/>
                <c:pt idx="0">
                  <c:v>100</c:v>
                </c:pt>
                <c:pt idx="1">
                  <c:v>111.97853750949373</c:v>
                </c:pt>
                <c:pt idx="2">
                  <c:v>119.00430696721205</c:v>
                </c:pt>
                <c:pt idx="3">
                  <c:v>125.98322474547395</c:v>
                </c:pt>
                <c:pt idx="4">
                  <c:v>132.66908419906429</c:v>
                </c:pt>
                <c:pt idx="5">
                  <c:v>139.01427774624017</c:v>
                </c:pt>
                <c:pt idx="6">
                  <c:v>144.96818489284357</c:v>
                </c:pt>
                <c:pt idx="7">
                  <c:v>150.58318396240622</c:v>
                </c:pt>
                <c:pt idx="8">
                  <c:v>155.91331483726009</c:v>
                </c:pt>
                <c:pt idx="9">
                  <c:v>160.9714171595453</c:v>
                </c:pt>
                <c:pt idx="10">
                  <c:v>165.79628440509754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FC-414C-8903-FD06A79627DA}"/>
            </c:ext>
          </c:extLst>
        </c:ser>
        <c:ser>
          <c:idx val="1"/>
          <c:order val="1"/>
          <c:tx>
            <c:v>2-5 år</c:v>
          </c:tx>
          <c:marker>
            <c:symbol val="none"/>
          </c:marker>
          <c:cat>
            <c:strRef>
              <c:f>'BP Holviga'!$P$4:$Z$4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Holviga'!$P$6:$Z$6</c:f>
              <c:numCache>
                <c:formatCode>#,##0</c:formatCode>
                <c:ptCount val="11"/>
                <c:pt idx="0">
                  <c:v>100</c:v>
                </c:pt>
                <c:pt idx="1">
                  <c:v>102.17955876070064</c:v>
                </c:pt>
                <c:pt idx="2">
                  <c:v>109.88298333861788</c:v>
                </c:pt>
                <c:pt idx="3">
                  <c:v>113.75542201284321</c:v>
                </c:pt>
                <c:pt idx="4">
                  <c:v>119.0282150453766</c:v>
                </c:pt>
                <c:pt idx="5">
                  <c:v>127.00180996182131</c:v>
                </c:pt>
                <c:pt idx="6">
                  <c:v>132.97805955927805</c:v>
                </c:pt>
                <c:pt idx="7">
                  <c:v>138.72255813750877</c:v>
                </c:pt>
                <c:pt idx="8">
                  <c:v>144.25354829811789</c:v>
                </c:pt>
                <c:pt idx="9">
                  <c:v>149.54949796808816</c:v>
                </c:pt>
                <c:pt idx="10">
                  <c:v>154.60465057244679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FC-414C-8903-FD06A7962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0-17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'BP Holviga'!$P$4:$Z$4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Holviga'!$P$10:$Z$10</c:f>
              <c:numCache>
                <c:formatCode>#,##0</c:formatCode>
                <c:ptCount val="11"/>
                <c:pt idx="0">
                  <c:v>100</c:v>
                </c:pt>
                <c:pt idx="1">
                  <c:v>105.39142324153985</c:v>
                </c:pt>
                <c:pt idx="2">
                  <c:v>110.69244165993304</c:v>
                </c:pt>
                <c:pt idx="3">
                  <c:v>115.44663302862492</c:v>
                </c:pt>
                <c:pt idx="4">
                  <c:v>120.54056427085216</c:v>
                </c:pt>
                <c:pt idx="5">
                  <c:v>126.20042524238559</c:v>
                </c:pt>
                <c:pt idx="6">
                  <c:v>131.85744253879128</c:v>
                </c:pt>
                <c:pt idx="7">
                  <c:v>137.11177168221531</c:v>
                </c:pt>
                <c:pt idx="8">
                  <c:v>142.04967403159731</c:v>
                </c:pt>
                <c:pt idx="9">
                  <c:v>147.45337742425494</c:v>
                </c:pt>
                <c:pt idx="10">
                  <c:v>152.46431569684592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AF-436B-9954-10CFAE7F9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Holviga'!$O$7</c:f>
              <c:strCache>
                <c:ptCount val="1"/>
                <c:pt idx="0">
                  <c:v>6-15 år</c:v>
                </c:pt>
              </c:strCache>
            </c:strRef>
          </c:tx>
          <c:marker>
            <c:symbol val="none"/>
          </c:marker>
          <c:cat>
            <c:strRef>
              <c:f>'BP Holviga'!$P$4:$Z$4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Holviga'!$P$7:$Z$7</c:f>
              <c:numCache>
                <c:formatCode>#,##0</c:formatCode>
                <c:ptCount val="11"/>
                <c:pt idx="0">
                  <c:v>100</c:v>
                </c:pt>
                <c:pt idx="1">
                  <c:v>103.35917356714212</c:v>
                </c:pt>
                <c:pt idx="2">
                  <c:v>106.274815251074</c:v>
                </c:pt>
                <c:pt idx="3">
                  <c:v>112.73020128648177</c:v>
                </c:pt>
                <c:pt idx="4">
                  <c:v>118.6087379324234</c:v>
                </c:pt>
                <c:pt idx="5">
                  <c:v>122.63305585669578</c:v>
                </c:pt>
                <c:pt idx="6">
                  <c:v>127.03436458031076</c:v>
                </c:pt>
                <c:pt idx="7">
                  <c:v>132.60211182707323</c:v>
                </c:pt>
                <c:pt idx="8">
                  <c:v>137.34339321070908</c:v>
                </c:pt>
                <c:pt idx="9">
                  <c:v>141.9678478008444</c:v>
                </c:pt>
                <c:pt idx="10">
                  <c:v>147.4610726809407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A4-4AEF-83CC-0731A7CF7E14}"/>
            </c:ext>
          </c:extLst>
        </c:ser>
        <c:ser>
          <c:idx val="5"/>
          <c:order val="1"/>
          <c:tx>
            <c:strRef>
              <c:f>'BP Holviga'!$O$8</c:f>
              <c:strCache>
                <c:ptCount val="1"/>
                <c:pt idx="0">
                  <c:v>16-22 år</c:v>
                </c:pt>
              </c:strCache>
            </c:strRef>
          </c:tx>
          <c:marker>
            <c:symbol val="none"/>
          </c:marker>
          <c:cat>
            <c:strRef>
              <c:f>'BP Holviga'!$P$4:$Z$4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Holviga'!$P$8:$Z$8</c:f>
              <c:numCache>
                <c:formatCode>#,##0</c:formatCode>
                <c:ptCount val="11"/>
                <c:pt idx="0">
                  <c:v>100</c:v>
                </c:pt>
                <c:pt idx="1">
                  <c:v>107.78570835683803</c:v>
                </c:pt>
                <c:pt idx="2">
                  <c:v>114.95711893621552</c:v>
                </c:pt>
                <c:pt idx="3">
                  <c:v>119.81179757924613</c:v>
                </c:pt>
                <c:pt idx="4">
                  <c:v>123.95550399181555</c:v>
                </c:pt>
                <c:pt idx="5">
                  <c:v>129.19030156284404</c:v>
                </c:pt>
                <c:pt idx="6">
                  <c:v>134.5569845095927</c:v>
                </c:pt>
                <c:pt idx="7">
                  <c:v>138.12699997818345</c:v>
                </c:pt>
                <c:pt idx="8">
                  <c:v>142.54608458188392</c:v>
                </c:pt>
                <c:pt idx="9">
                  <c:v>147.48379609632494</c:v>
                </c:pt>
                <c:pt idx="10">
                  <c:v>151.3829600783063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4-4AEF-83CC-0731A7CF7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Holviga'!$O$11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strRef>
              <c:f>'BP Holviga'!$P$4:$Z$4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Holviga'!$P$11:$Z$11</c:f>
              <c:numCache>
                <c:formatCode>#,##0</c:formatCode>
                <c:ptCount val="11"/>
                <c:pt idx="0">
                  <c:v>100</c:v>
                </c:pt>
                <c:pt idx="1">
                  <c:v>105.61456341983941</c:v>
                </c:pt>
                <c:pt idx="2">
                  <c:v>112.28351944432366</c:v>
                </c:pt>
                <c:pt idx="3">
                  <c:v>118.43723768542213</c:v>
                </c:pt>
                <c:pt idx="4">
                  <c:v>124.03285742163787</c:v>
                </c:pt>
                <c:pt idx="5">
                  <c:v>129.20595165531796</c:v>
                </c:pt>
                <c:pt idx="6">
                  <c:v>133.94464285948635</c:v>
                </c:pt>
                <c:pt idx="7">
                  <c:v>138.93068015156791</c:v>
                </c:pt>
                <c:pt idx="8">
                  <c:v>144.12669824521058</c:v>
                </c:pt>
                <c:pt idx="9">
                  <c:v>148.69166385910714</c:v>
                </c:pt>
                <c:pt idx="10">
                  <c:v>153.15258623027793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3F-41FA-B1EB-EACF7395F54A}"/>
            </c:ext>
          </c:extLst>
        </c:ser>
        <c:ser>
          <c:idx val="5"/>
          <c:order val="1"/>
          <c:tx>
            <c:strRef>
              <c:f>'BP Holviga'!$O$12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strRef>
              <c:f>'BP Holviga'!$P$4:$Z$4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Holviga'!$P$12:$Z$12</c:f>
              <c:numCache>
                <c:formatCode>#,##0</c:formatCode>
                <c:ptCount val="11"/>
                <c:pt idx="0">
                  <c:v>100</c:v>
                </c:pt>
                <c:pt idx="1">
                  <c:v>103.62645116369436</c:v>
                </c:pt>
                <c:pt idx="2">
                  <c:v>107.09589378246838</c:v>
                </c:pt>
                <c:pt idx="3">
                  <c:v>112.27641137184017</c:v>
                </c:pt>
                <c:pt idx="4">
                  <c:v>115.26890321018502</c:v>
                </c:pt>
                <c:pt idx="5">
                  <c:v>120.96712859322285</c:v>
                </c:pt>
                <c:pt idx="6">
                  <c:v>123.44816973066574</c:v>
                </c:pt>
                <c:pt idx="7">
                  <c:v>128.96066475079357</c:v>
                </c:pt>
                <c:pt idx="8">
                  <c:v>132.65212787478379</c:v>
                </c:pt>
                <c:pt idx="9">
                  <c:v>138.48494107468977</c:v>
                </c:pt>
                <c:pt idx="10">
                  <c:v>143.89170926594582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3F-41FA-B1EB-EACF7395F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Holviga'!$O$13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strRef>
              <c:f>'BP Holviga'!$P$4:$Z$4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Holviga'!$P$13:$Z$13</c:f>
              <c:numCache>
                <c:formatCode>#,##0</c:formatCode>
                <c:ptCount val="11"/>
                <c:pt idx="0">
                  <c:v>100</c:v>
                </c:pt>
                <c:pt idx="1">
                  <c:v>100.629683386829</c:v>
                </c:pt>
                <c:pt idx="2">
                  <c:v>100.3302832457871</c:v>
                </c:pt>
                <c:pt idx="3">
                  <c:v>100.35027648080461</c:v>
                </c:pt>
                <c:pt idx="4">
                  <c:v>101.81800092490043</c:v>
                </c:pt>
                <c:pt idx="5">
                  <c:v>102.51984659928424</c:v>
                </c:pt>
                <c:pt idx="6">
                  <c:v>104.10577297400296</c:v>
                </c:pt>
                <c:pt idx="7">
                  <c:v>105.06346169864635</c:v>
                </c:pt>
                <c:pt idx="8">
                  <c:v>104.85527652462679</c:v>
                </c:pt>
                <c:pt idx="9">
                  <c:v>105.17695846338965</c:v>
                </c:pt>
                <c:pt idx="10">
                  <c:v>105.00088664812299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5C-4F2A-91BC-EE312799819F}"/>
            </c:ext>
          </c:extLst>
        </c:ser>
        <c:ser>
          <c:idx val="5"/>
          <c:order val="1"/>
          <c:tx>
            <c:strRef>
              <c:f>'BP Holviga'!$O$14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strRef>
              <c:f>'BP Holviga'!$P$4:$Z$4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Holviga'!$P$14:$Z$14</c:f>
              <c:numCache>
                <c:formatCode>#,##0</c:formatCode>
                <c:ptCount val="11"/>
                <c:pt idx="0">
                  <c:v>100</c:v>
                </c:pt>
                <c:pt idx="1">
                  <c:v>106.97886292297252</c:v>
                </c:pt>
                <c:pt idx="2">
                  <c:v>117.08290381460019</c:v>
                </c:pt>
                <c:pt idx="3">
                  <c:v>132.98116551185933</c:v>
                </c:pt>
                <c:pt idx="4">
                  <c:v>146.68752914121114</c:v>
                </c:pt>
                <c:pt idx="5">
                  <c:v>161.49100985872056</c:v>
                </c:pt>
                <c:pt idx="6">
                  <c:v>168.06124676001363</c:v>
                </c:pt>
                <c:pt idx="7">
                  <c:v>182.21776300454732</c:v>
                </c:pt>
                <c:pt idx="8">
                  <c:v>199.40102891643937</c:v>
                </c:pt>
                <c:pt idx="9">
                  <c:v>210.14717878640093</c:v>
                </c:pt>
                <c:pt idx="10">
                  <c:v>226.85322675486788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C-4F2A-91BC-EE312799819F}"/>
            </c:ext>
          </c:extLst>
        </c:ser>
        <c:ser>
          <c:idx val="0"/>
          <c:order val="2"/>
          <c:tx>
            <c:strRef>
              <c:f>'BP Holviga'!$O$15</c:f>
              <c:strCache>
                <c:ptCount val="1"/>
                <c:pt idx="0">
                  <c:v>over 90 år</c:v>
                </c:pt>
              </c:strCache>
            </c:strRef>
          </c:tx>
          <c:marker>
            <c:symbol val="none"/>
          </c:marker>
          <c:cat>
            <c:strRef>
              <c:f>'BP Holviga'!$P$4:$Z$4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Holviga'!$P$15:$Z$15</c:f>
              <c:numCache>
                <c:formatCode>#,##0</c:formatCode>
                <c:ptCount val="11"/>
                <c:pt idx="0">
                  <c:v>100</c:v>
                </c:pt>
                <c:pt idx="1">
                  <c:v>109.68543788390086</c:v>
                </c:pt>
                <c:pt idx="2">
                  <c:v>128.40992506668223</c:v>
                </c:pt>
                <c:pt idx="3">
                  <c:v>135.2275166615608</c:v>
                </c:pt>
                <c:pt idx="4">
                  <c:v>142.8253639762988</c:v>
                </c:pt>
                <c:pt idx="5">
                  <c:v>157.44948201253027</c:v>
                </c:pt>
                <c:pt idx="6">
                  <c:v>176.33812688142416</c:v>
                </c:pt>
                <c:pt idx="7">
                  <c:v>178.25025326872398</c:v>
                </c:pt>
                <c:pt idx="8">
                  <c:v>198.58099690774006</c:v>
                </c:pt>
                <c:pt idx="9">
                  <c:v>221.74188905966298</c:v>
                </c:pt>
                <c:pt idx="10">
                  <c:v>233.7594376061397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5C-4F2A-91BC-EE3127998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'BP Jappa'!$P$4:$Z$4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Jappa'!$P$5:$Z$5</c:f>
              <c:numCache>
                <c:formatCode>#,##0</c:formatCode>
                <c:ptCount val="11"/>
                <c:pt idx="0">
                  <c:v>100</c:v>
                </c:pt>
                <c:pt idx="1">
                  <c:v>103.87259154347757</c:v>
                </c:pt>
                <c:pt idx="2">
                  <c:v>106.4406135355503</c:v>
                </c:pt>
                <c:pt idx="3">
                  <c:v>109.01171894209867</c:v>
                </c:pt>
                <c:pt idx="4">
                  <c:v>111.62420209888558</c:v>
                </c:pt>
                <c:pt idx="5">
                  <c:v>114.17158275386127</c:v>
                </c:pt>
                <c:pt idx="6">
                  <c:v>116.60019867614797</c:v>
                </c:pt>
                <c:pt idx="7">
                  <c:v>118.8921772086329</c:v>
                </c:pt>
                <c:pt idx="8">
                  <c:v>121.04826256724985</c:v>
                </c:pt>
                <c:pt idx="9">
                  <c:v>123.05595061291261</c:v>
                </c:pt>
                <c:pt idx="10">
                  <c:v>124.9168346889866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9C-4394-806B-289B8ADD02DD}"/>
            </c:ext>
          </c:extLst>
        </c:ser>
        <c:ser>
          <c:idx val="1"/>
          <c:order val="1"/>
          <c:tx>
            <c:v>2-5 år</c:v>
          </c:tx>
          <c:marker>
            <c:symbol val="none"/>
          </c:marker>
          <c:cat>
            <c:strRef>
              <c:f>'BP Jappa'!$P$4:$Z$4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Jappa'!$P$6:$Z$6</c:f>
              <c:numCache>
                <c:formatCode>#,##0</c:formatCode>
                <c:ptCount val="11"/>
                <c:pt idx="0">
                  <c:v>100</c:v>
                </c:pt>
                <c:pt idx="1">
                  <c:v>103.37811299782074</c:v>
                </c:pt>
                <c:pt idx="2">
                  <c:v>106.73411406304439</c:v>
                </c:pt>
                <c:pt idx="3">
                  <c:v>109.92374541067463</c:v>
                </c:pt>
                <c:pt idx="4">
                  <c:v>112.80023929168266</c:v>
                </c:pt>
                <c:pt idx="5">
                  <c:v>116.81728743065749</c:v>
                </c:pt>
                <c:pt idx="6">
                  <c:v>119.54513335165655</c:v>
                </c:pt>
                <c:pt idx="7">
                  <c:v>122.21241892562831</c:v>
                </c:pt>
                <c:pt idx="8">
                  <c:v>124.781140003586</c:v>
                </c:pt>
                <c:pt idx="9">
                  <c:v>127.19650083145501</c:v>
                </c:pt>
                <c:pt idx="10">
                  <c:v>129.43509920673557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9C-4394-806B-289B8ADD0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0-17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'BP Jappa'!$P$4:$Z$4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Jappa'!$P$10:$Z$10</c:f>
              <c:numCache>
                <c:formatCode>#,##0</c:formatCode>
                <c:ptCount val="11"/>
                <c:pt idx="0">
                  <c:v>100</c:v>
                </c:pt>
                <c:pt idx="1">
                  <c:v>100.89023611244249</c:v>
                </c:pt>
                <c:pt idx="2">
                  <c:v>101.73848431641414</c:v>
                </c:pt>
                <c:pt idx="3">
                  <c:v>103.43907662103722</c:v>
                </c:pt>
                <c:pt idx="4">
                  <c:v>105.80377086517294</c:v>
                </c:pt>
                <c:pt idx="5">
                  <c:v>107.40881612948829</c:v>
                </c:pt>
                <c:pt idx="6">
                  <c:v>109.61048000602838</c:v>
                </c:pt>
                <c:pt idx="7">
                  <c:v>111.44719123469629</c:v>
                </c:pt>
                <c:pt idx="8">
                  <c:v>112.80394201186607</c:v>
                </c:pt>
                <c:pt idx="9">
                  <c:v>114.28580449228028</c:v>
                </c:pt>
                <c:pt idx="10">
                  <c:v>116.28360131140494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7-4A31-A337-2112D89E4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Jappa'!$O$7</c:f>
              <c:strCache>
                <c:ptCount val="1"/>
                <c:pt idx="0">
                  <c:v>6-15 år</c:v>
                </c:pt>
              </c:strCache>
            </c:strRef>
          </c:tx>
          <c:marker>
            <c:symbol val="none"/>
          </c:marker>
          <c:cat>
            <c:strRef>
              <c:f>'BP Jappa'!$P$4:$Z$4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Jappa'!$P$7:$Z$7</c:f>
              <c:numCache>
                <c:formatCode>#,##0</c:formatCode>
                <c:ptCount val="11"/>
                <c:pt idx="0">
                  <c:v>100</c:v>
                </c:pt>
                <c:pt idx="1">
                  <c:v>100.95479566962094</c:v>
                </c:pt>
                <c:pt idx="2">
                  <c:v>103.53913996404125</c:v>
                </c:pt>
                <c:pt idx="3">
                  <c:v>104.21180592708677</c:v>
                </c:pt>
                <c:pt idx="4">
                  <c:v>106.44822856364462</c:v>
                </c:pt>
                <c:pt idx="5">
                  <c:v>107.47226350924902</c:v>
                </c:pt>
                <c:pt idx="6">
                  <c:v>108.05575032024591</c:v>
                </c:pt>
                <c:pt idx="7">
                  <c:v>108.77703031111581</c:v>
                </c:pt>
                <c:pt idx="8">
                  <c:v>110.96978121018157</c:v>
                </c:pt>
                <c:pt idx="9">
                  <c:v>111.1565179996403</c:v>
                </c:pt>
                <c:pt idx="10">
                  <c:v>113.81311286309671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D9-42DC-9BF8-2475ACCCB612}"/>
            </c:ext>
          </c:extLst>
        </c:ser>
        <c:ser>
          <c:idx val="5"/>
          <c:order val="1"/>
          <c:tx>
            <c:strRef>
              <c:f>'BP Jappa'!$O$8</c:f>
              <c:strCache>
                <c:ptCount val="1"/>
                <c:pt idx="0">
                  <c:v>16-22 år</c:v>
                </c:pt>
              </c:strCache>
            </c:strRef>
          </c:tx>
          <c:marker>
            <c:symbol val="none"/>
          </c:marker>
          <c:cat>
            <c:strRef>
              <c:f>'BP Jappa'!$P$4:$Z$4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Jappa'!$P$8:$Z$8</c:f>
              <c:numCache>
                <c:formatCode>#,##0</c:formatCode>
                <c:ptCount val="11"/>
                <c:pt idx="0">
                  <c:v>100</c:v>
                </c:pt>
                <c:pt idx="1">
                  <c:v>102.70043167783204</c:v>
                </c:pt>
                <c:pt idx="2">
                  <c:v>103.3213787819619</c:v>
                </c:pt>
                <c:pt idx="3">
                  <c:v>105.94688875682053</c:v>
                </c:pt>
                <c:pt idx="4">
                  <c:v>106.43338054677538</c:v>
                </c:pt>
                <c:pt idx="5">
                  <c:v>107.89459940375438</c:v>
                </c:pt>
                <c:pt idx="6">
                  <c:v>109.8891046772958</c:v>
                </c:pt>
                <c:pt idx="7">
                  <c:v>111.66620225112463</c:v>
                </c:pt>
                <c:pt idx="8">
                  <c:v>112.28192953574276</c:v>
                </c:pt>
                <c:pt idx="9">
                  <c:v>115.21463520047132</c:v>
                </c:pt>
                <c:pt idx="10">
                  <c:v>115.31580214885517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9-42DC-9BF8-2475ACCCB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Jappa'!$O$11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strRef>
              <c:f>'BP Jappa'!$P$4:$Z$4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Jappa'!$P$11:$Z$11</c:f>
              <c:numCache>
                <c:formatCode>#,##0</c:formatCode>
                <c:ptCount val="11"/>
                <c:pt idx="0">
                  <c:v>100</c:v>
                </c:pt>
                <c:pt idx="1">
                  <c:v>102.63781425966808</c:v>
                </c:pt>
                <c:pt idx="2">
                  <c:v>103.90736872215449</c:v>
                </c:pt>
                <c:pt idx="3">
                  <c:v>106.19756970656475</c:v>
                </c:pt>
                <c:pt idx="4">
                  <c:v>107.26441562475016</c:v>
                </c:pt>
                <c:pt idx="5">
                  <c:v>109.65658095309092</c:v>
                </c:pt>
                <c:pt idx="6">
                  <c:v>111.12755693517258</c:v>
                </c:pt>
                <c:pt idx="7">
                  <c:v>113.24768690345968</c:v>
                </c:pt>
                <c:pt idx="8">
                  <c:v>115.46355205108887</c:v>
                </c:pt>
                <c:pt idx="9">
                  <c:v>117.23817650948503</c:v>
                </c:pt>
                <c:pt idx="10">
                  <c:v>118.64449726329489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F9-4EEF-B0C4-A27A6D7724BC}"/>
            </c:ext>
          </c:extLst>
        </c:ser>
        <c:ser>
          <c:idx val="5"/>
          <c:order val="1"/>
          <c:tx>
            <c:strRef>
              <c:f>'BP Jappa'!$O$12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strRef>
              <c:f>'BP Jappa'!$P$4:$Z$4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Jappa'!$P$12:$Z$12</c:f>
              <c:numCache>
                <c:formatCode>#,##0</c:formatCode>
                <c:ptCount val="11"/>
                <c:pt idx="0">
                  <c:v>100</c:v>
                </c:pt>
                <c:pt idx="1">
                  <c:v>102.48531528487432</c:v>
                </c:pt>
                <c:pt idx="2">
                  <c:v>102.44097191761159</c:v>
                </c:pt>
                <c:pt idx="3">
                  <c:v>104.08554384753683</c:v>
                </c:pt>
                <c:pt idx="4">
                  <c:v>105.83360778137315</c:v>
                </c:pt>
                <c:pt idx="5">
                  <c:v>105.95468465057567</c:v>
                </c:pt>
                <c:pt idx="6">
                  <c:v>106.32130219336892</c:v>
                </c:pt>
                <c:pt idx="7">
                  <c:v>107.60567067187952</c:v>
                </c:pt>
                <c:pt idx="8">
                  <c:v>109.2211892758022</c:v>
                </c:pt>
                <c:pt idx="9">
                  <c:v>109.00865448448633</c:v>
                </c:pt>
                <c:pt idx="10">
                  <c:v>111.70872500343279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F9-4EEF-B0C4-A27A6D772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0-17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'BP Grimstad'!$P$4:$Z$4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Grimstad'!$P$10:$Z$10</c:f>
              <c:numCache>
                <c:formatCode>#,##0</c:formatCode>
                <c:ptCount val="11"/>
                <c:pt idx="0">
                  <c:v>100</c:v>
                </c:pt>
                <c:pt idx="1">
                  <c:v>101.42236265797784</c:v>
                </c:pt>
                <c:pt idx="2">
                  <c:v>102.66785900575226</c:v>
                </c:pt>
                <c:pt idx="3">
                  <c:v>104.03025912358734</c:v>
                </c:pt>
                <c:pt idx="4">
                  <c:v>105.80886592536865</c:v>
                </c:pt>
                <c:pt idx="5">
                  <c:v>107.47449093743376</c:v>
                </c:pt>
                <c:pt idx="6">
                  <c:v>109.49533534761231</c:v>
                </c:pt>
                <c:pt idx="7">
                  <c:v>111.37937320520686</c:v>
                </c:pt>
                <c:pt idx="8">
                  <c:v>112.90639415689907</c:v>
                </c:pt>
                <c:pt idx="9">
                  <c:v>114.9036744640418</c:v>
                </c:pt>
                <c:pt idx="10">
                  <c:v>117.15240859691789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E4-4892-8425-DC8E6CB52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Jappa'!$O$13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strRef>
              <c:f>'BP Jappa'!$P$4:$Z$4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Jappa'!$P$13:$Z$13</c:f>
              <c:numCache>
                <c:formatCode>#,##0</c:formatCode>
                <c:ptCount val="11"/>
                <c:pt idx="0">
                  <c:v>100</c:v>
                </c:pt>
                <c:pt idx="1">
                  <c:v>101.59260399043374</c:v>
                </c:pt>
                <c:pt idx="2">
                  <c:v>106.14339679727951</c:v>
                </c:pt>
                <c:pt idx="3">
                  <c:v>106.99973212691434</c:v>
                </c:pt>
                <c:pt idx="4">
                  <c:v>108.0822567926344</c:v>
                </c:pt>
                <c:pt idx="5">
                  <c:v>110.43480646541201</c:v>
                </c:pt>
                <c:pt idx="6">
                  <c:v>111.72224838525626</c:v>
                </c:pt>
                <c:pt idx="7">
                  <c:v>111.59079999190662</c:v>
                </c:pt>
                <c:pt idx="8">
                  <c:v>110.24052565295806</c:v>
                </c:pt>
                <c:pt idx="9">
                  <c:v>111.76770983732634</c:v>
                </c:pt>
                <c:pt idx="10">
                  <c:v>111.02786836002892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3-4C5D-B79D-401C0BC4979C}"/>
            </c:ext>
          </c:extLst>
        </c:ser>
        <c:ser>
          <c:idx val="5"/>
          <c:order val="1"/>
          <c:tx>
            <c:strRef>
              <c:f>'BP Jappa'!$O$14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strRef>
              <c:f>'BP Jappa'!$P$4:$Z$4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Jappa'!$P$14:$Z$14</c:f>
              <c:numCache>
                <c:formatCode>#,##0</c:formatCode>
                <c:ptCount val="11"/>
                <c:pt idx="0">
                  <c:v>100</c:v>
                </c:pt>
                <c:pt idx="1">
                  <c:v>101.26230101170519</c:v>
                </c:pt>
                <c:pt idx="2">
                  <c:v>98.79746074391403</c:v>
                </c:pt>
                <c:pt idx="3">
                  <c:v>103.88944751707669</c:v>
                </c:pt>
                <c:pt idx="4">
                  <c:v>111.34863833907104</c:v>
                </c:pt>
                <c:pt idx="5">
                  <c:v>115.71553266999746</c:v>
                </c:pt>
                <c:pt idx="6">
                  <c:v>125.7780014274954</c:v>
                </c:pt>
                <c:pt idx="7">
                  <c:v>132.47810028838811</c:v>
                </c:pt>
                <c:pt idx="8">
                  <c:v>144.10154620021169</c:v>
                </c:pt>
                <c:pt idx="9">
                  <c:v>148.67496353406167</c:v>
                </c:pt>
                <c:pt idx="10">
                  <c:v>155.35876774221794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3-4C5D-B79D-401C0BC4979C}"/>
            </c:ext>
          </c:extLst>
        </c:ser>
        <c:ser>
          <c:idx val="0"/>
          <c:order val="2"/>
          <c:tx>
            <c:strRef>
              <c:f>'BP Jappa'!$O$15</c:f>
              <c:strCache>
                <c:ptCount val="1"/>
                <c:pt idx="0">
                  <c:v>over 90 år</c:v>
                </c:pt>
              </c:strCache>
            </c:strRef>
          </c:tx>
          <c:marker>
            <c:symbol val="none"/>
          </c:marker>
          <c:cat>
            <c:strRef>
              <c:f>'BP Jappa'!$P$4:$Z$4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Jappa'!$P$15:$Z$15</c:f>
              <c:numCache>
                <c:formatCode>#,##0</c:formatCode>
                <c:ptCount val="11"/>
                <c:pt idx="0">
                  <c:v>100</c:v>
                </c:pt>
                <c:pt idx="1">
                  <c:v>102.10961502539719</c:v>
                </c:pt>
                <c:pt idx="2">
                  <c:v>113.32736272496042</c:v>
                </c:pt>
                <c:pt idx="3">
                  <c:v>113.31957452152777</c:v>
                </c:pt>
                <c:pt idx="4">
                  <c:v>110.59055926758829</c:v>
                </c:pt>
                <c:pt idx="5">
                  <c:v>118.13233064126791</c:v>
                </c:pt>
                <c:pt idx="6">
                  <c:v>119.15947428711691</c:v>
                </c:pt>
                <c:pt idx="7">
                  <c:v>128.02454964447571</c:v>
                </c:pt>
                <c:pt idx="8">
                  <c:v>126.97729170059797</c:v>
                </c:pt>
                <c:pt idx="9">
                  <c:v>133.48110009179499</c:v>
                </c:pt>
                <c:pt idx="10">
                  <c:v>137.89780506592794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73-4C5D-B79D-401C0BC49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'BP Frivoll'!$P$4:$Z$4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Frivoll'!$P$5:$Z$5</c:f>
              <c:numCache>
                <c:formatCode>#,##0</c:formatCode>
                <c:ptCount val="11"/>
                <c:pt idx="0">
                  <c:v>100</c:v>
                </c:pt>
                <c:pt idx="1">
                  <c:v>114.77539499447079</c:v>
                </c:pt>
                <c:pt idx="2">
                  <c:v>120.35910170923454</c:v>
                </c:pt>
                <c:pt idx="3">
                  <c:v>125.76806685613973</c:v>
                </c:pt>
                <c:pt idx="4">
                  <c:v>130.95712737398736</c:v>
                </c:pt>
                <c:pt idx="5">
                  <c:v>135.84471145292807</c:v>
                </c:pt>
                <c:pt idx="6">
                  <c:v>140.42887546323425</c:v>
                </c:pt>
                <c:pt idx="7">
                  <c:v>144.75833142547543</c:v>
                </c:pt>
                <c:pt idx="8">
                  <c:v>148.8043685136646</c:v>
                </c:pt>
                <c:pt idx="9">
                  <c:v>152.55045470483481</c:v>
                </c:pt>
                <c:pt idx="10">
                  <c:v>156.00102300668803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5B-430D-BB5E-E57759480297}"/>
            </c:ext>
          </c:extLst>
        </c:ser>
        <c:ser>
          <c:idx val="1"/>
          <c:order val="1"/>
          <c:tx>
            <c:v>2-5 år</c:v>
          </c:tx>
          <c:marker>
            <c:symbol val="none"/>
          </c:marker>
          <c:cat>
            <c:strRef>
              <c:f>'BP Frivoll'!$P$4:$Z$4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Frivoll'!$P$6:$Z$6</c:f>
              <c:numCache>
                <c:formatCode>#,##0</c:formatCode>
                <c:ptCount val="11"/>
                <c:pt idx="0">
                  <c:v>100</c:v>
                </c:pt>
                <c:pt idx="1">
                  <c:v>95.948808509584978</c:v>
                </c:pt>
                <c:pt idx="2">
                  <c:v>99.862233418138686</c:v>
                </c:pt>
                <c:pt idx="3">
                  <c:v>101.43554146459121</c:v>
                </c:pt>
                <c:pt idx="4">
                  <c:v>103.51403653629534</c:v>
                </c:pt>
                <c:pt idx="5">
                  <c:v>109.54846334471293</c:v>
                </c:pt>
                <c:pt idx="6">
                  <c:v>113.30773526846949</c:v>
                </c:pt>
                <c:pt idx="7">
                  <c:v>116.96217360382887</c:v>
                </c:pt>
                <c:pt idx="8">
                  <c:v>120.43750908030586</c:v>
                </c:pt>
                <c:pt idx="9">
                  <c:v>123.72384814452553</c:v>
                </c:pt>
                <c:pt idx="10">
                  <c:v>126.80084959822769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B-430D-BB5E-E57759480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0-17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'BP Frivoll'!$P$4:$Z$4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Frivoll'!$P$10:$Z$10</c:f>
              <c:numCache>
                <c:formatCode>#,##0</c:formatCode>
                <c:ptCount val="11"/>
                <c:pt idx="0">
                  <c:v>100</c:v>
                </c:pt>
                <c:pt idx="1">
                  <c:v>102.5604047073688</c:v>
                </c:pt>
                <c:pt idx="2">
                  <c:v>104.05272009716681</c:v>
                </c:pt>
                <c:pt idx="3">
                  <c:v>104.94019856724049</c:v>
                </c:pt>
                <c:pt idx="4">
                  <c:v>106.68897244791016</c:v>
                </c:pt>
                <c:pt idx="5">
                  <c:v>107.32823418531801</c:v>
                </c:pt>
                <c:pt idx="6">
                  <c:v>109.12198631113807</c:v>
                </c:pt>
                <c:pt idx="7">
                  <c:v>110.75346172264216</c:v>
                </c:pt>
                <c:pt idx="8">
                  <c:v>112.55928070505522</c:v>
                </c:pt>
                <c:pt idx="9">
                  <c:v>114.84777395118857</c:v>
                </c:pt>
                <c:pt idx="10">
                  <c:v>117.32151134947813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79-46BD-8914-EA8FAFA9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Frivoll'!$O$7</c:f>
              <c:strCache>
                <c:ptCount val="1"/>
                <c:pt idx="0">
                  <c:v>6-15 år</c:v>
                </c:pt>
              </c:strCache>
            </c:strRef>
          </c:tx>
          <c:marker>
            <c:symbol val="none"/>
          </c:marker>
          <c:cat>
            <c:strRef>
              <c:f>'BP Frivoll'!$P$4:$Z$4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Frivoll'!$P$7:$Z$7</c:f>
              <c:numCache>
                <c:formatCode>#,##0</c:formatCode>
                <c:ptCount val="11"/>
                <c:pt idx="0">
                  <c:v>100</c:v>
                </c:pt>
                <c:pt idx="1">
                  <c:v>99.371483036168442</c:v>
                </c:pt>
                <c:pt idx="2">
                  <c:v>99.737685199779378</c:v>
                </c:pt>
                <c:pt idx="3">
                  <c:v>98.368247117567094</c:v>
                </c:pt>
                <c:pt idx="4">
                  <c:v>99.153332670517486</c:v>
                </c:pt>
                <c:pt idx="5">
                  <c:v>98.505601376775445</c:v>
                </c:pt>
                <c:pt idx="6">
                  <c:v>99.210371191077215</c:v>
                </c:pt>
                <c:pt idx="7">
                  <c:v>100.82585037347403</c:v>
                </c:pt>
                <c:pt idx="8">
                  <c:v>102.8936771680757</c:v>
                </c:pt>
                <c:pt idx="9">
                  <c:v>104.04632389018467</c:v>
                </c:pt>
                <c:pt idx="10">
                  <c:v>106.59120287184803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1A-4D29-98B3-3D3E23FCDE2E}"/>
            </c:ext>
          </c:extLst>
        </c:ser>
        <c:ser>
          <c:idx val="5"/>
          <c:order val="1"/>
          <c:tx>
            <c:strRef>
              <c:f>'BP Frivoll'!$O$8</c:f>
              <c:strCache>
                <c:ptCount val="1"/>
                <c:pt idx="0">
                  <c:v>16-22 år</c:v>
                </c:pt>
              </c:strCache>
            </c:strRef>
          </c:tx>
          <c:marker>
            <c:symbol val="none"/>
          </c:marker>
          <c:cat>
            <c:strRef>
              <c:f>'BP Frivoll'!$P$4:$Z$4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Frivoll'!$P$8:$Z$8</c:f>
              <c:numCache>
                <c:formatCode>#,##0</c:formatCode>
                <c:ptCount val="11"/>
                <c:pt idx="0">
                  <c:v>100</c:v>
                </c:pt>
                <c:pt idx="1">
                  <c:v>106.32990340228396</c:v>
                </c:pt>
                <c:pt idx="2">
                  <c:v>109.59797916826508</c:v>
                </c:pt>
                <c:pt idx="3">
                  <c:v>115.71448222302905</c:v>
                </c:pt>
                <c:pt idx="4">
                  <c:v>119.4211271241933</c:v>
                </c:pt>
                <c:pt idx="5">
                  <c:v>122.77936606165072</c:v>
                </c:pt>
                <c:pt idx="6">
                  <c:v>125.6775506935828</c:v>
                </c:pt>
                <c:pt idx="7">
                  <c:v>126.7008616656458</c:v>
                </c:pt>
                <c:pt idx="8">
                  <c:v>127.08775332532976</c:v>
                </c:pt>
                <c:pt idx="9">
                  <c:v>129.47948078680704</c:v>
                </c:pt>
                <c:pt idx="10">
                  <c:v>129.67175517582112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1A-4D29-98B3-3D3E23FCD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Frivoll'!$O$11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strRef>
              <c:f>'BP Frivoll'!$P$4:$Z$4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Frivoll'!$P$11:$Z$11</c:f>
              <c:numCache>
                <c:formatCode>#,##0</c:formatCode>
                <c:ptCount val="11"/>
                <c:pt idx="0">
                  <c:v>100</c:v>
                </c:pt>
                <c:pt idx="1">
                  <c:v>100.93363554958405</c:v>
                </c:pt>
                <c:pt idx="2">
                  <c:v>105.44120703505631</c:v>
                </c:pt>
                <c:pt idx="3">
                  <c:v>109.6403176491534</c:v>
                </c:pt>
                <c:pt idx="4">
                  <c:v>112.26213902981377</c:v>
                </c:pt>
                <c:pt idx="5">
                  <c:v>114.95232096075891</c:v>
                </c:pt>
                <c:pt idx="6">
                  <c:v>117.63436319105354</c:v>
                </c:pt>
                <c:pt idx="7">
                  <c:v>120.05574024498196</c:v>
                </c:pt>
                <c:pt idx="8">
                  <c:v>123.54850023699349</c:v>
                </c:pt>
                <c:pt idx="9">
                  <c:v>126.39187025070309</c:v>
                </c:pt>
                <c:pt idx="10">
                  <c:v>128.74190625614867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6B-4101-A065-32D9A2131A9A}"/>
            </c:ext>
          </c:extLst>
        </c:ser>
        <c:ser>
          <c:idx val="5"/>
          <c:order val="1"/>
          <c:tx>
            <c:strRef>
              <c:f>'BP Frivoll'!$O$12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strRef>
              <c:f>'BP Frivoll'!$P$4:$Z$4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Frivoll'!$P$12:$Z$12</c:f>
              <c:numCache>
                <c:formatCode>#,##0</c:formatCode>
                <c:ptCount val="11"/>
                <c:pt idx="0">
                  <c:v>100</c:v>
                </c:pt>
                <c:pt idx="1">
                  <c:v>103.01133878297124</c:v>
                </c:pt>
                <c:pt idx="2">
                  <c:v>102.28049760105708</c:v>
                </c:pt>
                <c:pt idx="3">
                  <c:v>106.72591298846395</c:v>
                </c:pt>
                <c:pt idx="4">
                  <c:v>110.10883340230664</c:v>
                </c:pt>
                <c:pt idx="5">
                  <c:v>112.94196040115484</c:v>
                </c:pt>
                <c:pt idx="6">
                  <c:v>114.95285640949291</c:v>
                </c:pt>
                <c:pt idx="7">
                  <c:v>116.96399301035059</c:v>
                </c:pt>
                <c:pt idx="8">
                  <c:v>118.33453912343397</c:v>
                </c:pt>
                <c:pt idx="9">
                  <c:v>121.07002518918056</c:v>
                </c:pt>
                <c:pt idx="10">
                  <c:v>124.08315942593728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6B-4101-A065-32D9A2131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Frivoll'!$O$13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strRef>
              <c:f>'BP Frivoll'!$P$4:$Z$4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Frivoll'!$P$13:$Z$13</c:f>
              <c:numCache>
                <c:formatCode>#,##0</c:formatCode>
                <c:ptCount val="11"/>
                <c:pt idx="0">
                  <c:v>100</c:v>
                </c:pt>
                <c:pt idx="1">
                  <c:v>106.05568086087143</c:v>
                </c:pt>
                <c:pt idx="2">
                  <c:v>113.65730027845756</c:v>
                </c:pt>
                <c:pt idx="3">
                  <c:v>112.65406091938779</c:v>
                </c:pt>
                <c:pt idx="4">
                  <c:v>118.81150700688556</c:v>
                </c:pt>
                <c:pt idx="5">
                  <c:v>123.7908223680251</c:v>
                </c:pt>
                <c:pt idx="6">
                  <c:v>128.36908504100501</c:v>
                </c:pt>
                <c:pt idx="7">
                  <c:v>133.59052296288488</c:v>
                </c:pt>
                <c:pt idx="8">
                  <c:v>137.30863431206313</c:v>
                </c:pt>
                <c:pt idx="9">
                  <c:v>141.36441969677608</c:v>
                </c:pt>
                <c:pt idx="10">
                  <c:v>145.09328460498205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2D-4BD0-9C5A-1DFC3322C58B}"/>
            </c:ext>
          </c:extLst>
        </c:ser>
        <c:ser>
          <c:idx val="5"/>
          <c:order val="1"/>
          <c:tx>
            <c:strRef>
              <c:f>'BP Frivoll'!$O$14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strRef>
              <c:f>'BP Frivoll'!$P$4:$Z$4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Frivoll'!$P$14:$Z$14</c:f>
              <c:numCache>
                <c:formatCode>#,##0</c:formatCode>
                <c:ptCount val="11"/>
                <c:pt idx="0">
                  <c:v>100</c:v>
                </c:pt>
                <c:pt idx="1">
                  <c:v>105.40325614447481</c:v>
                </c:pt>
                <c:pt idx="2">
                  <c:v>110.88866565308354</c:v>
                </c:pt>
                <c:pt idx="3">
                  <c:v>120.72505387811492</c:v>
                </c:pt>
                <c:pt idx="4">
                  <c:v>126.48665066209108</c:v>
                </c:pt>
                <c:pt idx="5">
                  <c:v>133.45091285304008</c:v>
                </c:pt>
                <c:pt idx="6">
                  <c:v>144.64107017055022</c:v>
                </c:pt>
                <c:pt idx="7">
                  <c:v>149.08589833253129</c:v>
                </c:pt>
                <c:pt idx="8">
                  <c:v>155.35144386363089</c:v>
                </c:pt>
                <c:pt idx="9">
                  <c:v>160.06897657129716</c:v>
                </c:pt>
                <c:pt idx="10">
                  <c:v>165.5562668617435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2D-4BD0-9C5A-1DFC3322C58B}"/>
            </c:ext>
          </c:extLst>
        </c:ser>
        <c:ser>
          <c:idx val="0"/>
          <c:order val="2"/>
          <c:tx>
            <c:strRef>
              <c:f>'BP Frivoll'!$O$15</c:f>
              <c:strCache>
                <c:ptCount val="1"/>
                <c:pt idx="0">
                  <c:v>over 90 år</c:v>
                </c:pt>
              </c:strCache>
            </c:strRef>
          </c:tx>
          <c:marker>
            <c:symbol val="none"/>
          </c:marker>
          <c:cat>
            <c:strRef>
              <c:f>'BP Frivoll'!$P$4:$Z$4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Frivoll'!$P$15:$Z$15</c:f>
              <c:numCache>
                <c:formatCode>#,##0</c:formatCode>
                <c:ptCount val="11"/>
                <c:pt idx="0">
                  <c:v>100</c:v>
                </c:pt>
                <c:pt idx="1">
                  <c:v>104.94712566234925</c:v>
                </c:pt>
                <c:pt idx="2">
                  <c:v>103.17717499265125</c:v>
                </c:pt>
                <c:pt idx="3">
                  <c:v>107.80030006255987</c:v>
                </c:pt>
                <c:pt idx="4">
                  <c:v>109.617522947162</c:v>
                </c:pt>
                <c:pt idx="5">
                  <c:v>114.95004415751642</c:v>
                </c:pt>
                <c:pt idx="6">
                  <c:v>117.96261163125814</c:v>
                </c:pt>
                <c:pt idx="7">
                  <c:v>128.37307981031333</c:v>
                </c:pt>
                <c:pt idx="8">
                  <c:v>132.94556263684512</c:v>
                </c:pt>
                <c:pt idx="9">
                  <c:v>137.9200540670825</c:v>
                </c:pt>
                <c:pt idx="10">
                  <c:v>141.42991032594006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2D-4BD0-9C5A-1DFC3322C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'BP Eide'!$P$4:$Z$4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Eide'!$P$5:$Z$5</c:f>
              <c:numCache>
                <c:formatCode>#,##0</c:formatCode>
                <c:ptCount val="11"/>
                <c:pt idx="0">
                  <c:v>100</c:v>
                </c:pt>
                <c:pt idx="1">
                  <c:v>116.00816399243081</c:v>
                </c:pt>
                <c:pt idx="2">
                  <c:v>121.46956311113198</c:v>
                </c:pt>
                <c:pt idx="3">
                  <c:v>126.37482687346031</c:v>
                </c:pt>
                <c:pt idx="4">
                  <c:v>130.98942329613581</c:v>
                </c:pt>
                <c:pt idx="5">
                  <c:v>135.29552706817393</c:v>
                </c:pt>
                <c:pt idx="6">
                  <c:v>139.30401987841395</c:v>
                </c:pt>
                <c:pt idx="7">
                  <c:v>143.06882239593611</c:v>
                </c:pt>
                <c:pt idx="8">
                  <c:v>146.60514172709301</c:v>
                </c:pt>
                <c:pt idx="9">
                  <c:v>149.89610659162972</c:v>
                </c:pt>
                <c:pt idx="10">
                  <c:v>152.92374462871271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E7-4D0D-A29D-197E241E225F}"/>
            </c:ext>
          </c:extLst>
        </c:ser>
        <c:ser>
          <c:idx val="1"/>
          <c:order val="1"/>
          <c:tx>
            <c:v>2-5 år</c:v>
          </c:tx>
          <c:marker>
            <c:symbol val="none"/>
          </c:marker>
          <c:cat>
            <c:strRef>
              <c:f>'BP Eide'!$P$4:$Z$4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Eide'!$P$6:$Z$6</c:f>
              <c:numCache>
                <c:formatCode>#,##0</c:formatCode>
                <c:ptCount val="11"/>
                <c:pt idx="0">
                  <c:v>100</c:v>
                </c:pt>
                <c:pt idx="1">
                  <c:v>99.218326109655251</c:v>
                </c:pt>
                <c:pt idx="2">
                  <c:v>102.44498282759136</c:v>
                </c:pt>
                <c:pt idx="3">
                  <c:v>103.58663710987706</c:v>
                </c:pt>
                <c:pt idx="4">
                  <c:v>112.35049608437077</c:v>
                </c:pt>
                <c:pt idx="5">
                  <c:v>120.03134740348129</c:v>
                </c:pt>
                <c:pt idx="6">
                  <c:v>124.23645993445317</c:v>
                </c:pt>
                <c:pt idx="7">
                  <c:v>128.14257017748125</c:v>
                </c:pt>
                <c:pt idx="8">
                  <c:v>131.82012175434926</c:v>
                </c:pt>
                <c:pt idx="9">
                  <c:v>135.26979136006483</c:v>
                </c:pt>
                <c:pt idx="10">
                  <c:v>138.50520980013033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E7-4D0D-A29D-197E241E2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0-17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'BP Eide'!$P$4:$Z$4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Eide'!$P$10:$Z$10</c:f>
              <c:numCache>
                <c:formatCode>#,##0</c:formatCode>
                <c:ptCount val="11"/>
                <c:pt idx="0">
                  <c:v>100</c:v>
                </c:pt>
                <c:pt idx="1">
                  <c:v>103.84244373016843</c:v>
                </c:pt>
                <c:pt idx="2">
                  <c:v>107.52284416951834</c:v>
                </c:pt>
                <c:pt idx="3">
                  <c:v>111.1464377750043</c:v>
                </c:pt>
                <c:pt idx="4">
                  <c:v>112.76807035584726</c:v>
                </c:pt>
                <c:pt idx="5">
                  <c:v>116.54011041296668</c:v>
                </c:pt>
                <c:pt idx="6">
                  <c:v>119.69820760065053</c:v>
                </c:pt>
                <c:pt idx="7">
                  <c:v>122.58578802907118</c:v>
                </c:pt>
                <c:pt idx="8">
                  <c:v>125.33292751027474</c:v>
                </c:pt>
                <c:pt idx="9">
                  <c:v>128.65666151626127</c:v>
                </c:pt>
                <c:pt idx="10">
                  <c:v>131.83902228936719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B-499B-811D-36B5731D5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Eide'!$O$7</c:f>
              <c:strCache>
                <c:ptCount val="1"/>
                <c:pt idx="0">
                  <c:v>6-15 år</c:v>
                </c:pt>
              </c:strCache>
            </c:strRef>
          </c:tx>
          <c:marker>
            <c:symbol val="none"/>
          </c:marker>
          <c:cat>
            <c:strRef>
              <c:f>'BP Eide'!$P$4:$Z$4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Eide'!$P$7:$Z$7</c:f>
              <c:numCache>
                <c:formatCode>#,##0</c:formatCode>
                <c:ptCount val="11"/>
                <c:pt idx="0">
                  <c:v>100</c:v>
                </c:pt>
                <c:pt idx="1">
                  <c:v>103.55884125308408</c:v>
                </c:pt>
                <c:pt idx="2">
                  <c:v>102.94816624024652</c:v>
                </c:pt>
                <c:pt idx="3">
                  <c:v>107.99522326234677</c:v>
                </c:pt>
                <c:pt idx="4">
                  <c:v>108.74054794451796</c:v>
                </c:pt>
                <c:pt idx="5">
                  <c:v>109.42968657182435</c:v>
                </c:pt>
                <c:pt idx="6">
                  <c:v>111.42409870316203</c:v>
                </c:pt>
                <c:pt idx="7">
                  <c:v>114.78172786709537</c:v>
                </c:pt>
                <c:pt idx="8">
                  <c:v>117.9844196036987</c:v>
                </c:pt>
                <c:pt idx="9">
                  <c:v>120.45952576317065</c:v>
                </c:pt>
                <c:pt idx="10">
                  <c:v>124.04621538817557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6A-4EB9-A45B-F227C9EA4063}"/>
            </c:ext>
          </c:extLst>
        </c:ser>
        <c:ser>
          <c:idx val="5"/>
          <c:order val="1"/>
          <c:tx>
            <c:strRef>
              <c:f>'BP Eide'!$O$8</c:f>
              <c:strCache>
                <c:ptCount val="1"/>
                <c:pt idx="0">
                  <c:v>16-22 år</c:v>
                </c:pt>
              </c:strCache>
            </c:strRef>
          </c:tx>
          <c:marker>
            <c:symbol val="none"/>
          </c:marker>
          <c:cat>
            <c:strRef>
              <c:f>'BP Eide'!$P$4:$Z$4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Eide'!$P$8:$Z$8</c:f>
              <c:numCache>
                <c:formatCode>#,##0</c:formatCode>
                <c:ptCount val="11"/>
                <c:pt idx="0">
                  <c:v>100</c:v>
                </c:pt>
                <c:pt idx="1">
                  <c:v>97.177282564985973</c:v>
                </c:pt>
                <c:pt idx="2">
                  <c:v>104.13937017433304</c:v>
                </c:pt>
                <c:pt idx="3">
                  <c:v>101.56661096307742</c:v>
                </c:pt>
                <c:pt idx="4">
                  <c:v>103.81736569864756</c:v>
                </c:pt>
                <c:pt idx="5">
                  <c:v>107.19405289981306</c:v>
                </c:pt>
                <c:pt idx="6">
                  <c:v>110.95169828449207</c:v>
                </c:pt>
                <c:pt idx="7">
                  <c:v>112.44678596560493</c:v>
                </c:pt>
                <c:pt idx="8">
                  <c:v>114.34821238358175</c:v>
                </c:pt>
                <c:pt idx="9">
                  <c:v>116.09952634226705</c:v>
                </c:pt>
                <c:pt idx="10">
                  <c:v>117.93874700029106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6A-4EB9-A45B-F227C9EA4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Eide'!$O$11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strRef>
              <c:f>'BP Eide'!$P$4:$Z$4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Eide'!$P$11:$Z$11</c:f>
              <c:numCache>
                <c:formatCode>#,##0</c:formatCode>
                <c:ptCount val="11"/>
                <c:pt idx="0">
                  <c:v>100</c:v>
                </c:pt>
                <c:pt idx="1">
                  <c:v>102.64282893372736</c:v>
                </c:pt>
                <c:pt idx="2">
                  <c:v>107.75195171232168</c:v>
                </c:pt>
                <c:pt idx="3">
                  <c:v>107.91260156621702</c:v>
                </c:pt>
                <c:pt idx="4">
                  <c:v>114.03418205507339</c:v>
                </c:pt>
                <c:pt idx="5">
                  <c:v>115.07582989066671</c:v>
                </c:pt>
                <c:pt idx="6">
                  <c:v>117.76837946574841</c:v>
                </c:pt>
                <c:pt idx="7">
                  <c:v>120.66687616686012</c:v>
                </c:pt>
                <c:pt idx="8">
                  <c:v>124.65769828236191</c:v>
                </c:pt>
                <c:pt idx="9">
                  <c:v>127.54036481348048</c:v>
                </c:pt>
                <c:pt idx="10">
                  <c:v>131.50273678510283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41-4F3F-A909-71A532C8E899}"/>
            </c:ext>
          </c:extLst>
        </c:ser>
        <c:ser>
          <c:idx val="5"/>
          <c:order val="1"/>
          <c:tx>
            <c:strRef>
              <c:f>'BP Eide'!$O$12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strRef>
              <c:f>'BP Eide'!$P$4:$Z$4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Eide'!$P$12:$Z$12</c:f>
              <c:numCache>
                <c:formatCode>#,##0</c:formatCode>
                <c:ptCount val="11"/>
                <c:pt idx="0">
                  <c:v>100</c:v>
                </c:pt>
                <c:pt idx="1">
                  <c:v>102.17743034649448</c:v>
                </c:pt>
                <c:pt idx="2">
                  <c:v>104.7187156895565</c:v>
                </c:pt>
                <c:pt idx="3">
                  <c:v>109.99766406657352</c:v>
                </c:pt>
                <c:pt idx="4">
                  <c:v>110.50984882000223</c:v>
                </c:pt>
                <c:pt idx="5">
                  <c:v>114.95860700525165</c:v>
                </c:pt>
                <c:pt idx="6">
                  <c:v>117.43971460133646</c:v>
                </c:pt>
                <c:pt idx="7">
                  <c:v>117.95156235657778</c:v>
                </c:pt>
                <c:pt idx="8">
                  <c:v>118.20084913192525</c:v>
                </c:pt>
                <c:pt idx="9">
                  <c:v>121.47717392500714</c:v>
                </c:pt>
                <c:pt idx="10">
                  <c:v>122.59428647700774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41-4F3F-A909-71A532C8E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Grimstad'!$O$7</c:f>
              <c:strCache>
                <c:ptCount val="1"/>
                <c:pt idx="0">
                  <c:v>6-15 år</c:v>
                </c:pt>
              </c:strCache>
            </c:strRef>
          </c:tx>
          <c:marker>
            <c:symbol val="none"/>
          </c:marker>
          <c:cat>
            <c:strRef>
              <c:f>'BP Grimstad'!$P$4:$Z$4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Grimstad'!$P$7:$Z$7</c:f>
              <c:numCache>
                <c:formatCode>#,##0</c:formatCode>
                <c:ptCount val="11"/>
                <c:pt idx="0">
                  <c:v>100</c:v>
                </c:pt>
                <c:pt idx="1">
                  <c:v>100.25499273997936</c:v>
                </c:pt>
                <c:pt idx="2">
                  <c:v>101.19663524863567</c:v>
                </c:pt>
                <c:pt idx="3">
                  <c:v>101.83968125960376</c:v>
                </c:pt>
                <c:pt idx="4">
                  <c:v>103.41630543634935</c:v>
                </c:pt>
                <c:pt idx="5">
                  <c:v>103.82475267156062</c:v>
                </c:pt>
                <c:pt idx="6">
                  <c:v>104.31747114267367</c:v>
                </c:pt>
                <c:pt idx="7">
                  <c:v>105.78524348063702</c:v>
                </c:pt>
                <c:pt idx="8">
                  <c:v>107.69522385414274</c:v>
                </c:pt>
                <c:pt idx="9">
                  <c:v>108.72907644893839</c:v>
                </c:pt>
                <c:pt idx="10">
                  <c:v>111.20188527956559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9B-4023-B483-6B9801EFBC8C}"/>
            </c:ext>
          </c:extLst>
        </c:ser>
        <c:ser>
          <c:idx val="5"/>
          <c:order val="1"/>
          <c:tx>
            <c:strRef>
              <c:f>'BP Grimstad'!$O$8</c:f>
              <c:strCache>
                <c:ptCount val="1"/>
                <c:pt idx="0">
                  <c:v>16-22 år</c:v>
                </c:pt>
              </c:strCache>
            </c:strRef>
          </c:tx>
          <c:marker>
            <c:symbol val="none"/>
          </c:marker>
          <c:cat>
            <c:strRef>
              <c:f>'BP Grimstad'!$P$4:$Z$4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Grimstad'!$P$8:$Z$8</c:f>
              <c:numCache>
                <c:formatCode>#,##0</c:formatCode>
                <c:ptCount val="11"/>
                <c:pt idx="0">
                  <c:v>100</c:v>
                </c:pt>
                <c:pt idx="1">
                  <c:v>102.79041429127989</c:v>
                </c:pt>
                <c:pt idx="2">
                  <c:v>104.78567453288522</c:v>
                </c:pt>
                <c:pt idx="3">
                  <c:v>107.23888291157897</c:v>
                </c:pt>
                <c:pt idx="4">
                  <c:v>108.64202665562553</c:v>
                </c:pt>
                <c:pt idx="5">
                  <c:v>110.79881887332859</c:v>
                </c:pt>
                <c:pt idx="6">
                  <c:v>113.610745490116</c:v>
                </c:pt>
                <c:pt idx="7">
                  <c:v>114.92940576005817</c:v>
                </c:pt>
                <c:pt idx="8">
                  <c:v>115.83854709735124</c:v>
                </c:pt>
                <c:pt idx="9">
                  <c:v>118.34556825892697</c:v>
                </c:pt>
                <c:pt idx="10">
                  <c:v>119.0739815404819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9B-4023-B483-6B9801EFB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Eide'!$O$13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strRef>
              <c:f>'BP Eide'!$P$4:$Z$4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Eide'!$P$13:$Z$13</c:f>
              <c:numCache>
                <c:formatCode>#,##0</c:formatCode>
                <c:ptCount val="11"/>
                <c:pt idx="0">
                  <c:v>100</c:v>
                </c:pt>
                <c:pt idx="1">
                  <c:v>108.34494447334222</c:v>
                </c:pt>
                <c:pt idx="2">
                  <c:v>117.26692480988963</c:v>
                </c:pt>
                <c:pt idx="3">
                  <c:v>119.78182203931979</c:v>
                </c:pt>
                <c:pt idx="4">
                  <c:v>126.00739825186935</c:v>
                </c:pt>
                <c:pt idx="5">
                  <c:v>127.19988960834883</c:v>
                </c:pt>
                <c:pt idx="6">
                  <c:v>137.27752083123585</c:v>
                </c:pt>
                <c:pt idx="7">
                  <c:v>134.11964777096816</c:v>
                </c:pt>
                <c:pt idx="8">
                  <c:v>138.48337259339763</c:v>
                </c:pt>
                <c:pt idx="9">
                  <c:v>137.32838236335604</c:v>
                </c:pt>
                <c:pt idx="10">
                  <c:v>140.88543242259053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5C-47FB-B534-090968335E5C}"/>
            </c:ext>
          </c:extLst>
        </c:ser>
        <c:ser>
          <c:idx val="5"/>
          <c:order val="1"/>
          <c:tx>
            <c:strRef>
              <c:f>'BP Eide'!$O$14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strRef>
              <c:f>'BP Eide'!$P$4:$Z$4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Eide'!$P$14:$Z$14</c:f>
              <c:numCache>
                <c:formatCode>#,##0</c:formatCode>
                <c:ptCount val="11"/>
                <c:pt idx="0">
                  <c:v>100</c:v>
                </c:pt>
                <c:pt idx="1">
                  <c:v>110.32088808215539</c:v>
                </c:pt>
                <c:pt idx="2">
                  <c:v>101.41763836774651</c:v>
                </c:pt>
                <c:pt idx="3">
                  <c:v>92.685872126270667</c:v>
                </c:pt>
                <c:pt idx="4">
                  <c:v>96.519194600838176</c:v>
                </c:pt>
                <c:pt idx="5">
                  <c:v>103.81946523156367</c:v>
                </c:pt>
                <c:pt idx="6">
                  <c:v>103.13350053748171</c:v>
                </c:pt>
                <c:pt idx="7">
                  <c:v>125.35660498545936</c:v>
                </c:pt>
                <c:pt idx="8">
                  <c:v>135.4038593175103</c:v>
                </c:pt>
                <c:pt idx="9">
                  <c:v>152.59361650476444</c:v>
                </c:pt>
                <c:pt idx="10">
                  <c:v>161.57381631862935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5C-47FB-B534-090968335E5C}"/>
            </c:ext>
          </c:extLst>
        </c:ser>
        <c:ser>
          <c:idx val="0"/>
          <c:order val="2"/>
          <c:tx>
            <c:strRef>
              <c:f>'BP Eide'!$O$15</c:f>
              <c:strCache>
                <c:ptCount val="1"/>
                <c:pt idx="0">
                  <c:v>over 90 år</c:v>
                </c:pt>
              </c:strCache>
            </c:strRef>
          </c:tx>
          <c:marker>
            <c:symbol val="none"/>
          </c:marker>
          <c:cat>
            <c:strRef>
              <c:f>'BP Eide'!$P$4:$Z$4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Eide'!$P$15:$Z$15</c:f>
              <c:numCache>
                <c:formatCode>#,##0</c:formatCode>
                <c:ptCount val="11"/>
                <c:pt idx="0">
                  <c:v>100</c:v>
                </c:pt>
                <c:pt idx="1">
                  <c:v>83.634437052271124</c:v>
                </c:pt>
                <c:pt idx="2">
                  <c:v>109.05615091902909</c:v>
                </c:pt>
                <c:pt idx="3">
                  <c:v>185.75881369292654</c:v>
                </c:pt>
                <c:pt idx="4">
                  <c:v>225.16077612162681</c:v>
                </c:pt>
                <c:pt idx="5">
                  <c:v>292.68025935316632</c:v>
                </c:pt>
                <c:pt idx="6">
                  <c:v>325.37761151558254</c:v>
                </c:pt>
                <c:pt idx="7">
                  <c:v>337.4522282828363</c:v>
                </c:pt>
                <c:pt idx="8">
                  <c:v>380.92915237820546</c:v>
                </c:pt>
                <c:pt idx="9">
                  <c:v>375.36739658133303</c:v>
                </c:pt>
                <c:pt idx="10">
                  <c:v>348.47475666839057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5C-47FB-B534-090968335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'BP Fjære'!$P$4:$Z$4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Fjære'!$P$5:$Z$5</c:f>
              <c:numCache>
                <c:formatCode>#,##0</c:formatCode>
                <c:ptCount val="11"/>
                <c:pt idx="0">
                  <c:v>100</c:v>
                </c:pt>
                <c:pt idx="1">
                  <c:v>100.26558726551247</c:v>
                </c:pt>
                <c:pt idx="2">
                  <c:v>100.72017165462471</c:v>
                </c:pt>
                <c:pt idx="3">
                  <c:v>101.37061775136291</c:v>
                </c:pt>
                <c:pt idx="4">
                  <c:v>102.09766795187964</c:v>
                </c:pt>
                <c:pt idx="5">
                  <c:v>102.83642284990577</c:v>
                </c:pt>
                <c:pt idx="6">
                  <c:v>103.58812505149888</c:v>
                </c:pt>
                <c:pt idx="7">
                  <c:v>104.34089300884941</c:v>
                </c:pt>
                <c:pt idx="8">
                  <c:v>105.06779195581986</c:v>
                </c:pt>
                <c:pt idx="9">
                  <c:v>105.89548161211795</c:v>
                </c:pt>
                <c:pt idx="10">
                  <c:v>106.32210969191071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70-4634-AFC8-77E7805ADE6B}"/>
            </c:ext>
          </c:extLst>
        </c:ser>
        <c:ser>
          <c:idx val="1"/>
          <c:order val="1"/>
          <c:tx>
            <c:v>2-5 år</c:v>
          </c:tx>
          <c:marker>
            <c:symbol val="none"/>
          </c:marker>
          <c:cat>
            <c:strRef>
              <c:f>'BP Fjære'!$P$4:$Z$4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Fjære'!$P$6:$Z$6</c:f>
              <c:numCache>
                <c:formatCode>#,##0</c:formatCode>
                <c:ptCount val="11"/>
                <c:pt idx="0">
                  <c:v>100</c:v>
                </c:pt>
                <c:pt idx="1">
                  <c:v>98.516918732689362</c:v>
                </c:pt>
                <c:pt idx="2">
                  <c:v>100.53332445665141</c:v>
                </c:pt>
                <c:pt idx="3">
                  <c:v>99.297035782826853</c:v>
                </c:pt>
                <c:pt idx="4">
                  <c:v>103.39815719021419</c:v>
                </c:pt>
                <c:pt idx="5">
                  <c:v>104.2518860320132</c:v>
                </c:pt>
                <c:pt idx="6">
                  <c:v>105.14129418189815</c:v>
                </c:pt>
                <c:pt idx="7">
                  <c:v>106.05167968453893</c:v>
                </c:pt>
                <c:pt idx="8">
                  <c:v>106.94799065365595</c:v>
                </c:pt>
                <c:pt idx="9">
                  <c:v>107.93230342790791</c:v>
                </c:pt>
                <c:pt idx="10">
                  <c:v>108.12822414243047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70-4634-AFC8-77E7805AD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0-17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'BP Fjære'!$P$4:$Z$4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Fjære'!$P$10:$Z$10</c:f>
              <c:numCache>
                <c:formatCode>#,##0</c:formatCode>
                <c:ptCount val="11"/>
                <c:pt idx="0">
                  <c:v>100</c:v>
                </c:pt>
                <c:pt idx="1">
                  <c:v>100.19965251762457</c:v>
                </c:pt>
                <c:pt idx="2">
                  <c:v>99.551077524476426</c:v>
                </c:pt>
                <c:pt idx="3">
                  <c:v>100.34688407934527</c:v>
                </c:pt>
                <c:pt idx="4">
                  <c:v>100.5635799328051</c:v>
                </c:pt>
                <c:pt idx="5">
                  <c:v>100.67023518026011</c:v>
                </c:pt>
                <c:pt idx="6">
                  <c:v>101.2782248847017</c:v>
                </c:pt>
                <c:pt idx="7">
                  <c:v>101.22598192187621</c:v>
                </c:pt>
                <c:pt idx="8">
                  <c:v>101.35065934245257</c:v>
                </c:pt>
                <c:pt idx="9">
                  <c:v>102.48629132958769</c:v>
                </c:pt>
                <c:pt idx="10">
                  <c:v>102.49239594373816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84-445C-BD25-49FF85004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Fjære'!$O$7</c:f>
              <c:strCache>
                <c:ptCount val="1"/>
                <c:pt idx="0">
                  <c:v>6-15 år</c:v>
                </c:pt>
              </c:strCache>
            </c:strRef>
          </c:tx>
          <c:marker>
            <c:symbol val="none"/>
          </c:marker>
          <c:cat>
            <c:strRef>
              <c:f>'BP Fjære'!$P$4:$Z$4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Fjære'!$P$7:$Z$7</c:f>
              <c:numCache>
                <c:formatCode>#,##0</c:formatCode>
                <c:ptCount val="11"/>
                <c:pt idx="0">
                  <c:v>100</c:v>
                </c:pt>
                <c:pt idx="1">
                  <c:v>101.99119987753565</c:v>
                </c:pt>
                <c:pt idx="2">
                  <c:v>101.28416200521009</c:v>
                </c:pt>
                <c:pt idx="3">
                  <c:v>101.335198038722</c:v>
                </c:pt>
                <c:pt idx="4">
                  <c:v>100.5952405204968</c:v>
                </c:pt>
                <c:pt idx="5">
                  <c:v>99.666722185396821</c:v>
                </c:pt>
                <c:pt idx="6">
                  <c:v>98.963232308436872</c:v>
                </c:pt>
                <c:pt idx="7">
                  <c:v>100.30536849540812</c:v>
                </c:pt>
                <c:pt idx="8">
                  <c:v>100.59141211472478</c:v>
                </c:pt>
                <c:pt idx="9">
                  <c:v>101.89956729347756</c:v>
                </c:pt>
                <c:pt idx="10">
                  <c:v>101.78837474403031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C1-4CBA-832B-52BDCA8693F5}"/>
            </c:ext>
          </c:extLst>
        </c:ser>
        <c:ser>
          <c:idx val="5"/>
          <c:order val="1"/>
          <c:tx>
            <c:strRef>
              <c:f>'BP Fjære'!$O$8</c:f>
              <c:strCache>
                <c:ptCount val="1"/>
                <c:pt idx="0">
                  <c:v>16-22 år</c:v>
                </c:pt>
              </c:strCache>
            </c:strRef>
          </c:tx>
          <c:marker>
            <c:symbol val="none"/>
          </c:marker>
          <c:cat>
            <c:strRef>
              <c:f>'BP Fjære'!$P$4:$Z$4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Fjære'!$P$8:$Z$8</c:f>
              <c:numCache>
                <c:formatCode>#,##0</c:formatCode>
                <c:ptCount val="11"/>
                <c:pt idx="0">
                  <c:v>100</c:v>
                </c:pt>
                <c:pt idx="1">
                  <c:v>96.911743169939896</c:v>
                </c:pt>
                <c:pt idx="2">
                  <c:v>95.631896623131368</c:v>
                </c:pt>
                <c:pt idx="3">
                  <c:v>95.760256794298797</c:v>
                </c:pt>
                <c:pt idx="4">
                  <c:v>94.998623584046655</c:v>
                </c:pt>
                <c:pt idx="5">
                  <c:v>96.701644679712217</c:v>
                </c:pt>
                <c:pt idx="6">
                  <c:v>98.251402038897666</c:v>
                </c:pt>
                <c:pt idx="7">
                  <c:v>96.735949614463919</c:v>
                </c:pt>
                <c:pt idx="8">
                  <c:v>97.615228664468844</c:v>
                </c:pt>
                <c:pt idx="9">
                  <c:v>96.931171964662227</c:v>
                </c:pt>
                <c:pt idx="10">
                  <c:v>96.998453659618491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C1-4CBA-832B-52BDCA869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Fjære'!$O$11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strRef>
              <c:f>'BP Fjære'!$P$4:$Z$4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Fjære'!$P$11:$Z$11</c:f>
              <c:numCache>
                <c:formatCode>#,##0</c:formatCode>
                <c:ptCount val="11"/>
                <c:pt idx="0">
                  <c:v>100</c:v>
                </c:pt>
                <c:pt idx="1">
                  <c:v>98.921828355820125</c:v>
                </c:pt>
                <c:pt idx="2">
                  <c:v>98.89145741679944</c:v>
                </c:pt>
                <c:pt idx="3">
                  <c:v>98.89266753717429</c:v>
                </c:pt>
                <c:pt idx="4">
                  <c:v>99.277632781279394</c:v>
                </c:pt>
                <c:pt idx="5">
                  <c:v>99.954372553462051</c:v>
                </c:pt>
                <c:pt idx="6">
                  <c:v>100.2916207067952</c:v>
                </c:pt>
                <c:pt idx="7">
                  <c:v>101.26434464243536</c:v>
                </c:pt>
                <c:pt idx="8">
                  <c:v>102.89385755108044</c:v>
                </c:pt>
                <c:pt idx="9">
                  <c:v>103.0010530986559</c:v>
                </c:pt>
                <c:pt idx="10">
                  <c:v>103.26989549684953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16-4062-8A91-58F9ADF20242}"/>
            </c:ext>
          </c:extLst>
        </c:ser>
        <c:ser>
          <c:idx val="5"/>
          <c:order val="1"/>
          <c:tx>
            <c:strRef>
              <c:f>'BP Fjære'!$O$12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strRef>
              <c:f>'BP Fjære'!$P$4:$Z$4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Fjære'!$P$12:$Z$12</c:f>
              <c:numCache>
                <c:formatCode>#,##0</c:formatCode>
                <c:ptCount val="11"/>
                <c:pt idx="0">
                  <c:v>100</c:v>
                </c:pt>
                <c:pt idx="1">
                  <c:v>99.777590815267587</c:v>
                </c:pt>
                <c:pt idx="2">
                  <c:v>100.2939712685271</c:v>
                </c:pt>
                <c:pt idx="3">
                  <c:v>103.03274217161169</c:v>
                </c:pt>
                <c:pt idx="4">
                  <c:v>103.14547905827315</c:v>
                </c:pt>
                <c:pt idx="5">
                  <c:v>104.68868658995476</c:v>
                </c:pt>
                <c:pt idx="6">
                  <c:v>103.80205437309462</c:v>
                </c:pt>
                <c:pt idx="7">
                  <c:v>103.35762005727133</c:v>
                </c:pt>
                <c:pt idx="8">
                  <c:v>102.56925029017545</c:v>
                </c:pt>
                <c:pt idx="9">
                  <c:v>104.35429453944731</c:v>
                </c:pt>
                <c:pt idx="10">
                  <c:v>104.25528458043271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16-4062-8A91-58F9ADF20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Fjære'!$O$13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strRef>
              <c:f>'BP Fjære'!$P$4:$Z$4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Fjære'!$P$13:$Z$13</c:f>
              <c:numCache>
                <c:formatCode>#,##0</c:formatCode>
                <c:ptCount val="11"/>
                <c:pt idx="0">
                  <c:v>100</c:v>
                </c:pt>
                <c:pt idx="1">
                  <c:v>106.52719690427269</c:v>
                </c:pt>
                <c:pt idx="2">
                  <c:v>110.96696599671503</c:v>
                </c:pt>
                <c:pt idx="3">
                  <c:v>113.03077087828378</c:v>
                </c:pt>
                <c:pt idx="4">
                  <c:v>116.39495278790176</c:v>
                </c:pt>
                <c:pt idx="5">
                  <c:v>120.08319149331597</c:v>
                </c:pt>
                <c:pt idx="6">
                  <c:v>120.26395661987988</c:v>
                </c:pt>
                <c:pt idx="7">
                  <c:v>123.72114493205819</c:v>
                </c:pt>
                <c:pt idx="8">
                  <c:v>125.03406531436654</c:v>
                </c:pt>
                <c:pt idx="9">
                  <c:v>126.01731886779596</c:v>
                </c:pt>
                <c:pt idx="10">
                  <c:v>125.92515604444242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3-4F48-879D-70C1F9A6D312}"/>
            </c:ext>
          </c:extLst>
        </c:ser>
        <c:ser>
          <c:idx val="5"/>
          <c:order val="1"/>
          <c:tx>
            <c:strRef>
              <c:f>'BP Fjære'!$O$14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strRef>
              <c:f>'BP Fjære'!$P$4:$Z$4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Fjære'!$P$14:$Z$14</c:f>
              <c:numCache>
                <c:formatCode>#,##0</c:formatCode>
                <c:ptCount val="11"/>
                <c:pt idx="0">
                  <c:v>100</c:v>
                </c:pt>
                <c:pt idx="1">
                  <c:v>111.12321008426005</c:v>
                </c:pt>
                <c:pt idx="2">
                  <c:v>113.05844077657451</c:v>
                </c:pt>
                <c:pt idx="3">
                  <c:v>118.87061646150225</c:v>
                </c:pt>
                <c:pt idx="4">
                  <c:v>127.58654770045803</c:v>
                </c:pt>
                <c:pt idx="5">
                  <c:v>142.29413742309777</c:v>
                </c:pt>
                <c:pt idx="6">
                  <c:v>162.16080451824476</c:v>
                </c:pt>
                <c:pt idx="7">
                  <c:v>178.99300979157567</c:v>
                </c:pt>
                <c:pt idx="8">
                  <c:v>196.81263882659991</c:v>
                </c:pt>
                <c:pt idx="9">
                  <c:v>203.13517733118763</c:v>
                </c:pt>
                <c:pt idx="10">
                  <c:v>202.86566498157993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D3-4F48-879D-70C1F9A6D312}"/>
            </c:ext>
          </c:extLst>
        </c:ser>
        <c:ser>
          <c:idx val="0"/>
          <c:order val="2"/>
          <c:tx>
            <c:strRef>
              <c:f>'BP Fjære'!$O$15</c:f>
              <c:strCache>
                <c:ptCount val="1"/>
                <c:pt idx="0">
                  <c:v>over 90 år</c:v>
                </c:pt>
              </c:strCache>
            </c:strRef>
          </c:tx>
          <c:marker>
            <c:symbol val="none"/>
          </c:marker>
          <c:cat>
            <c:strRef>
              <c:f>'BP Fjære'!$P$4:$Z$4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Fjære'!$P$15:$Z$15</c:f>
              <c:numCache>
                <c:formatCode>#,##0</c:formatCode>
                <c:ptCount val="11"/>
                <c:pt idx="0">
                  <c:v>100</c:v>
                </c:pt>
                <c:pt idx="1">
                  <c:v>89.18167950738443</c:v>
                </c:pt>
                <c:pt idx="2">
                  <c:v>95.650342834724867</c:v>
                </c:pt>
                <c:pt idx="3">
                  <c:v>97.467369775618167</c:v>
                </c:pt>
                <c:pt idx="4">
                  <c:v>100.16309459471388</c:v>
                </c:pt>
                <c:pt idx="5">
                  <c:v>98.15377860163467</c:v>
                </c:pt>
                <c:pt idx="6">
                  <c:v>92.647269535725698</c:v>
                </c:pt>
                <c:pt idx="7">
                  <c:v>90.547546926765122</c:v>
                </c:pt>
                <c:pt idx="8">
                  <c:v>102.31914074120579</c:v>
                </c:pt>
                <c:pt idx="9">
                  <c:v>105.52084997300885</c:v>
                </c:pt>
                <c:pt idx="10">
                  <c:v>105.3850675932302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D3-4F48-879D-70C1F9A6D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'BP Fevik'!$P$4:$Z$4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Fevik'!$P$5:$Z$5</c:f>
              <c:numCache>
                <c:formatCode>#,##0</c:formatCode>
                <c:ptCount val="11"/>
                <c:pt idx="0">
                  <c:v>100</c:v>
                </c:pt>
                <c:pt idx="1">
                  <c:v>104.49593797348058</c:v>
                </c:pt>
                <c:pt idx="2">
                  <c:v>108.76754258951912</c:v>
                </c:pt>
                <c:pt idx="3">
                  <c:v>112.79852045173593</c:v>
                </c:pt>
                <c:pt idx="4">
                  <c:v>116.6328473326105</c:v>
                </c:pt>
                <c:pt idx="5">
                  <c:v>120.21043430296714</c:v>
                </c:pt>
                <c:pt idx="6">
                  <c:v>123.51620085753147</c:v>
                </c:pt>
                <c:pt idx="7">
                  <c:v>126.55539698528926</c:v>
                </c:pt>
                <c:pt idx="8">
                  <c:v>129.40705982037196</c:v>
                </c:pt>
                <c:pt idx="9">
                  <c:v>132.08156195330537</c:v>
                </c:pt>
                <c:pt idx="10">
                  <c:v>135.26633211742009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5D-427F-8D9A-D08D1DC99B82}"/>
            </c:ext>
          </c:extLst>
        </c:ser>
        <c:ser>
          <c:idx val="1"/>
          <c:order val="1"/>
          <c:tx>
            <c:v>2-5 år</c:v>
          </c:tx>
          <c:marker>
            <c:symbol val="none"/>
          </c:marker>
          <c:cat>
            <c:strRef>
              <c:f>'BP Fevik'!$P$4:$Z$4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Fevik'!$P$6:$Z$6</c:f>
              <c:numCache>
                <c:formatCode>#,##0</c:formatCode>
                <c:ptCount val="11"/>
                <c:pt idx="0">
                  <c:v>100</c:v>
                </c:pt>
                <c:pt idx="1">
                  <c:v>102.85087873031611</c:v>
                </c:pt>
                <c:pt idx="2">
                  <c:v>103.91313406037028</c:v>
                </c:pt>
                <c:pt idx="3">
                  <c:v>109.23731577094036</c:v>
                </c:pt>
                <c:pt idx="4">
                  <c:v>110.21025095524897</c:v>
                </c:pt>
                <c:pt idx="5">
                  <c:v>114.47936830103953</c:v>
                </c:pt>
                <c:pt idx="6">
                  <c:v>117.77435100905296</c:v>
                </c:pt>
                <c:pt idx="7">
                  <c:v>120.9068964073595</c:v>
                </c:pt>
                <c:pt idx="8">
                  <c:v>123.89665043870595</c:v>
                </c:pt>
                <c:pt idx="9">
                  <c:v>126.71520148072884</c:v>
                </c:pt>
                <c:pt idx="10">
                  <c:v>129.96016513734631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5D-427F-8D9A-D08D1DC99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0-17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'BP Fevik'!$P$4:$Z$4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Fevik'!$P$10:$Z$10</c:f>
              <c:numCache>
                <c:formatCode>#,##0</c:formatCode>
                <c:ptCount val="11"/>
                <c:pt idx="0">
                  <c:v>100</c:v>
                </c:pt>
                <c:pt idx="1">
                  <c:v>100.34848002991971</c:v>
                </c:pt>
                <c:pt idx="2">
                  <c:v>100.67829483084019</c:v>
                </c:pt>
                <c:pt idx="3">
                  <c:v>101.91931954310039</c:v>
                </c:pt>
                <c:pt idx="4">
                  <c:v>103.33511325070708</c:v>
                </c:pt>
                <c:pt idx="5">
                  <c:v>104.58285961679093</c:v>
                </c:pt>
                <c:pt idx="6">
                  <c:v>106.58657093804457</c:v>
                </c:pt>
                <c:pt idx="7">
                  <c:v>108.0026308222005</c:v>
                </c:pt>
                <c:pt idx="8">
                  <c:v>109.33120920307029</c:v>
                </c:pt>
                <c:pt idx="9">
                  <c:v>111.29837810309225</c:v>
                </c:pt>
                <c:pt idx="10">
                  <c:v>113.65269297779743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D6-4B53-AC77-A00E716C8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Fevik'!$O$7</c:f>
              <c:strCache>
                <c:ptCount val="1"/>
                <c:pt idx="0">
                  <c:v>6-15 år</c:v>
                </c:pt>
              </c:strCache>
            </c:strRef>
          </c:tx>
          <c:marker>
            <c:symbol val="none"/>
          </c:marker>
          <c:cat>
            <c:strRef>
              <c:f>'BP Fevik'!$P$4:$Z$4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Fevik'!$P$7:$Z$7</c:f>
              <c:numCache>
                <c:formatCode>#,##0</c:formatCode>
                <c:ptCount val="11"/>
                <c:pt idx="0">
                  <c:v>100</c:v>
                </c:pt>
                <c:pt idx="1">
                  <c:v>99.408705733803643</c:v>
                </c:pt>
                <c:pt idx="2">
                  <c:v>100.17090964723117</c:v>
                </c:pt>
                <c:pt idx="3">
                  <c:v>99.36752307187426</c:v>
                </c:pt>
                <c:pt idx="4">
                  <c:v>101.52795925803278</c:v>
                </c:pt>
                <c:pt idx="5">
                  <c:v>101.44853514647716</c:v>
                </c:pt>
                <c:pt idx="6">
                  <c:v>101.64551351472299</c:v>
                </c:pt>
                <c:pt idx="7">
                  <c:v>103.18481374032547</c:v>
                </c:pt>
                <c:pt idx="8">
                  <c:v>104.73852309693027</c:v>
                </c:pt>
                <c:pt idx="9">
                  <c:v>106.01944292464627</c:v>
                </c:pt>
                <c:pt idx="10">
                  <c:v>108.30684730937612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2-4235-A5F0-BC37586AD0A1}"/>
            </c:ext>
          </c:extLst>
        </c:ser>
        <c:ser>
          <c:idx val="5"/>
          <c:order val="1"/>
          <c:tx>
            <c:strRef>
              <c:f>'BP Fevik'!$O$8</c:f>
              <c:strCache>
                <c:ptCount val="1"/>
                <c:pt idx="0">
                  <c:v>16-22 år</c:v>
                </c:pt>
              </c:strCache>
            </c:strRef>
          </c:tx>
          <c:marker>
            <c:symbol val="none"/>
          </c:marker>
          <c:cat>
            <c:strRef>
              <c:f>'BP Fevik'!$P$4:$Z$4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Fevik'!$P$8:$Z$8</c:f>
              <c:numCache>
                <c:formatCode>#,##0</c:formatCode>
                <c:ptCount val="11"/>
                <c:pt idx="0">
                  <c:v>100</c:v>
                </c:pt>
                <c:pt idx="1">
                  <c:v>101.27025961420917</c:v>
                </c:pt>
                <c:pt idx="2">
                  <c:v>102.36354638643196</c:v>
                </c:pt>
                <c:pt idx="3">
                  <c:v>105.33016700460503</c:v>
                </c:pt>
                <c:pt idx="4">
                  <c:v>104.90439565057763</c:v>
                </c:pt>
                <c:pt idx="5">
                  <c:v>107.41385730640572</c:v>
                </c:pt>
                <c:pt idx="6">
                  <c:v>109.60121093529742</c:v>
                </c:pt>
                <c:pt idx="7">
                  <c:v>109.66610796057128</c:v>
                </c:pt>
                <c:pt idx="8">
                  <c:v>110.52693956891085</c:v>
                </c:pt>
                <c:pt idx="9">
                  <c:v>112.12564315909734</c:v>
                </c:pt>
                <c:pt idx="10">
                  <c:v>113.27368059506566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2-4235-A5F0-BC37586AD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Fevik'!$O$11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strRef>
              <c:f>'BP Fevik'!$P$4:$Z$4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Fevik'!$P$11:$Z$11</c:f>
              <c:numCache>
                <c:formatCode>#,##0</c:formatCode>
                <c:ptCount val="11"/>
                <c:pt idx="0">
                  <c:v>100</c:v>
                </c:pt>
                <c:pt idx="1">
                  <c:v>103.18119402472678</c:v>
                </c:pt>
                <c:pt idx="2">
                  <c:v>105.50996811914747</c:v>
                </c:pt>
                <c:pt idx="3">
                  <c:v>108.19075223826925</c:v>
                </c:pt>
                <c:pt idx="4">
                  <c:v>109.04260848349459</c:v>
                </c:pt>
                <c:pt idx="5">
                  <c:v>111.20540255601892</c:v>
                </c:pt>
                <c:pt idx="6">
                  <c:v>112.34829529737671</c:v>
                </c:pt>
                <c:pt idx="7">
                  <c:v>115.21336174185954</c:v>
                </c:pt>
                <c:pt idx="8">
                  <c:v>118.04374722289761</c:v>
                </c:pt>
                <c:pt idx="9">
                  <c:v>119.98209132069348</c:v>
                </c:pt>
                <c:pt idx="10">
                  <c:v>122.52567115535507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1-448D-A708-33AF49465FCA}"/>
            </c:ext>
          </c:extLst>
        </c:ser>
        <c:ser>
          <c:idx val="5"/>
          <c:order val="1"/>
          <c:tx>
            <c:strRef>
              <c:f>'BP Fevik'!$O$12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strRef>
              <c:f>'BP Fevik'!$P$4:$Z$4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Fevik'!$P$12:$Z$12</c:f>
              <c:numCache>
                <c:formatCode>#,##0</c:formatCode>
                <c:ptCount val="11"/>
                <c:pt idx="0">
                  <c:v>100</c:v>
                </c:pt>
                <c:pt idx="1">
                  <c:v>102.29029822450057</c:v>
                </c:pt>
                <c:pt idx="2">
                  <c:v>106.24795566906819</c:v>
                </c:pt>
                <c:pt idx="3">
                  <c:v>107.10582216910215</c:v>
                </c:pt>
                <c:pt idx="4">
                  <c:v>108.31965446774159</c:v>
                </c:pt>
                <c:pt idx="5">
                  <c:v>113.65137687734092</c:v>
                </c:pt>
                <c:pt idx="6">
                  <c:v>115.97632633930893</c:v>
                </c:pt>
                <c:pt idx="7">
                  <c:v>116.12971419544978</c:v>
                </c:pt>
                <c:pt idx="8">
                  <c:v>118.05908396815931</c:v>
                </c:pt>
                <c:pt idx="9">
                  <c:v>118.2449130561463</c:v>
                </c:pt>
                <c:pt idx="10">
                  <c:v>121.97220956511762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61-448D-A708-33AF49465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Grimstad'!$O$11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strRef>
              <c:f>'BP Grimstad'!$P$4:$Z$4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Grimstad'!$P$11:$Z$11</c:f>
              <c:numCache>
                <c:formatCode>#,##0</c:formatCode>
                <c:ptCount val="11"/>
                <c:pt idx="0">
                  <c:v>100</c:v>
                </c:pt>
                <c:pt idx="1">
                  <c:v>102.17339065356414</c:v>
                </c:pt>
                <c:pt idx="2">
                  <c:v>104.75847041312738</c:v>
                </c:pt>
                <c:pt idx="3">
                  <c:v>107.42948224510707</c:v>
                </c:pt>
                <c:pt idx="4">
                  <c:v>109.40164406664191</c:v>
                </c:pt>
                <c:pt idx="5">
                  <c:v>111.69298728056913</c:v>
                </c:pt>
                <c:pt idx="6">
                  <c:v>113.5557237841802</c:v>
                </c:pt>
                <c:pt idx="7">
                  <c:v>115.98262216009054</c:v>
                </c:pt>
                <c:pt idx="8">
                  <c:v>118.79081691389521</c:v>
                </c:pt>
                <c:pt idx="9">
                  <c:v>121.07453895567215</c:v>
                </c:pt>
                <c:pt idx="10">
                  <c:v>123.13183230225044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1C-429F-9661-C660CBC7B014}"/>
            </c:ext>
          </c:extLst>
        </c:ser>
        <c:ser>
          <c:idx val="5"/>
          <c:order val="1"/>
          <c:tx>
            <c:strRef>
              <c:f>'BP Grimstad'!$O$12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strRef>
              <c:f>'BP Grimstad'!$P$4:$Z$4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Grimstad'!$P$12:$Z$12</c:f>
              <c:numCache>
                <c:formatCode>#,##0</c:formatCode>
                <c:ptCount val="11"/>
                <c:pt idx="0">
                  <c:v>100</c:v>
                </c:pt>
                <c:pt idx="1">
                  <c:v>102.32946560923229</c:v>
                </c:pt>
                <c:pt idx="2">
                  <c:v>103.69571501870635</c:v>
                </c:pt>
                <c:pt idx="3">
                  <c:v>106.06139678306208</c:v>
                </c:pt>
                <c:pt idx="4">
                  <c:v>108.25244063927128</c:v>
                </c:pt>
                <c:pt idx="5">
                  <c:v>111.0527771533734</c:v>
                </c:pt>
                <c:pt idx="6">
                  <c:v>112.38581104384097</c:v>
                </c:pt>
                <c:pt idx="7">
                  <c:v>113.58155969159898</c:v>
                </c:pt>
                <c:pt idx="8">
                  <c:v>115.14285433997836</c:v>
                </c:pt>
                <c:pt idx="9">
                  <c:v>116.26072614062026</c:v>
                </c:pt>
                <c:pt idx="10">
                  <c:v>119.28500551334709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1C-429F-9661-C660CBC7B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Fevik'!$O$13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strRef>
              <c:f>'BP Fevik'!$P$4:$Z$4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Fevik'!$P$13:$Z$13</c:f>
              <c:numCache>
                <c:formatCode>#,##0</c:formatCode>
                <c:ptCount val="11"/>
                <c:pt idx="0">
                  <c:v>100</c:v>
                </c:pt>
                <c:pt idx="1">
                  <c:v>101.71442236061185</c:v>
                </c:pt>
                <c:pt idx="2">
                  <c:v>104.87975387765924</c:v>
                </c:pt>
                <c:pt idx="3">
                  <c:v>106.52472474074672</c:v>
                </c:pt>
                <c:pt idx="4">
                  <c:v>106.80935743090589</c:v>
                </c:pt>
                <c:pt idx="5">
                  <c:v>105.0602891225124</c:v>
                </c:pt>
                <c:pt idx="6">
                  <c:v>105.90583664626227</c:v>
                </c:pt>
                <c:pt idx="7">
                  <c:v>105.86881036040796</c:v>
                </c:pt>
                <c:pt idx="8">
                  <c:v>105.53525106316567</c:v>
                </c:pt>
                <c:pt idx="9">
                  <c:v>106.93777774567488</c:v>
                </c:pt>
                <c:pt idx="10">
                  <c:v>104.75824143306698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E-46BF-B396-038FCC5E6BC5}"/>
            </c:ext>
          </c:extLst>
        </c:ser>
        <c:ser>
          <c:idx val="5"/>
          <c:order val="1"/>
          <c:tx>
            <c:strRef>
              <c:f>'BP Fevik'!$O$14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strRef>
              <c:f>'BP Fevik'!$P$4:$Z$4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Fevik'!$P$14:$Z$14</c:f>
              <c:numCache>
                <c:formatCode>#,##0</c:formatCode>
                <c:ptCount val="11"/>
                <c:pt idx="0">
                  <c:v>100</c:v>
                </c:pt>
                <c:pt idx="1">
                  <c:v>99.864959791065658</c:v>
                </c:pt>
                <c:pt idx="2">
                  <c:v>98.954725451455985</c:v>
                </c:pt>
                <c:pt idx="3">
                  <c:v>107.92926434878972</c:v>
                </c:pt>
                <c:pt idx="4">
                  <c:v>116.93529094250592</c:v>
                </c:pt>
                <c:pt idx="5">
                  <c:v>134.26136271044422</c:v>
                </c:pt>
                <c:pt idx="6">
                  <c:v>148.22875400707994</c:v>
                </c:pt>
                <c:pt idx="7">
                  <c:v>163.49525675555412</c:v>
                </c:pt>
                <c:pt idx="8">
                  <c:v>174.31316279527803</c:v>
                </c:pt>
                <c:pt idx="9">
                  <c:v>180.90697237955953</c:v>
                </c:pt>
                <c:pt idx="10">
                  <c:v>194.71071976923847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E-46BF-B396-038FCC5E6BC5}"/>
            </c:ext>
          </c:extLst>
        </c:ser>
        <c:ser>
          <c:idx val="0"/>
          <c:order val="2"/>
          <c:tx>
            <c:strRef>
              <c:f>'BP Fevik'!$O$15</c:f>
              <c:strCache>
                <c:ptCount val="1"/>
                <c:pt idx="0">
                  <c:v>over 90 år</c:v>
                </c:pt>
              </c:strCache>
            </c:strRef>
          </c:tx>
          <c:marker>
            <c:symbol val="none"/>
          </c:marker>
          <c:cat>
            <c:strRef>
              <c:f>'BP Fevik'!$P$4:$Z$4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Fevik'!$P$15:$Z$15</c:f>
              <c:numCache>
                <c:formatCode>#,##0</c:formatCode>
                <c:ptCount val="11"/>
                <c:pt idx="0">
                  <c:v>100</c:v>
                </c:pt>
                <c:pt idx="1">
                  <c:v>102.81194053551133</c:v>
                </c:pt>
                <c:pt idx="2">
                  <c:v>107.6004428313599</c:v>
                </c:pt>
                <c:pt idx="3">
                  <c:v>119.63932561618419</c:v>
                </c:pt>
                <c:pt idx="4">
                  <c:v>126.88637446777125</c:v>
                </c:pt>
                <c:pt idx="5">
                  <c:v>124.96000661057553</c:v>
                </c:pt>
                <c:pt idx="6">
                  <c:v>131.98980160968497</c:v>
                </c:pt>
                <c:pt idx="7">
                  <c:v>132.90189040438568</c:v>
                </c:pt>
                <c:pt idx="8">
                  <c:v>143.27371827679343</c:v>
                </c:pt>
                <c:pt idx="9">
                  <c:v>162.3864092642724</c:v>
                </c:pt>
                <c:pt idx="10">
                  <c:v>166.57668777988869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FE-46BF-B396-038FCC5E6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Grimstad'!$O$13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strRef>
              <c:f>'BP Grimstad'!$P$4:$Z$4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Grimstad'!$P$13:$Z$13</c:f>
              <c:numCache>
                <c:formatCode>#,##0</c:formatCode>
                <c:ptCount val="11"/>
                <c:pt idx="0">
                  <c:v>100</c:v>
                </c:pt>
                <c:pt idx="1">
                  <c:v>102.25549356825437</c:v>
                </c:pt>
                <c:pt idx="2">
                  <c:v>106.57880161552433</c:v>
                </c:pt>
                <c:pt idx="3">
                  <c:v>107.88002952567786</c:v>
                </c:pt>
                <c:pt idx="4">
                  <c:v>109.87172207125153</c:v>
                </c:pt>
                <c:pt idx="5">
                  <c:v>111.49303116725508</c:v>
                </c:pt>
                <c:pt idx="6">
                  <c:v>113.96616698416904</c:v>
                </c:pt>
                <c:pt idx="7">
                  <c:v>115.07225842742974</c:v>
                </c:pt>
                <c:pt idx="8">
                  <c:v>115.45916938016529</c:v>
                </c:pt>
                <c:pt idx="9">
                  <c:v>116.97883678718593</c:v>
                </c:pt>
                <c:pt idx="10">
                  <c:v>116.806073621519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E-4DAB-B7B5-83D7AF15D8AB}"/>
            </c:ext>
          </c:extLst>
        </c:ser>
        <c:ser>
          <c:idx val="5"/>
          <c:order val="1"/>
          <c:tx>
            <c:strRef>
              <c:f>'BP Grimstad'!$O$14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strRef>
              <c:f>'BP Grimstad'!$P$4:$Z$4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Grimstad'!$P$14:$Z$14</c:f>
              <c:numCache>
                <c:formatCode>#,##0</c:formatCode>
                <c:ptCount val="11"/>
                <c:pt idx="0">
                  <c:v>100</c:v>
                </c:pt>
                <c:pt idx="1">
                  <c:v>103.61290457807482</c:v>
                </c:pt>
                <c:pt idx="2">
                  <c:v>104.43399208478009</c:v>
                </c:pt>
                <c:pt idx="3">
                  <c:v>111.37902255916798</c:v>
                </c:pt>
                <c:pt idx="4">
                  <c:v>119.28502336672075</c:v>
                </c:pt>
                <c:pt idx="5">
                  <c:v>128.1030757786769</c:v>
                </c:pt>
                <c:pt idx="6">
                  <c:v>137.82126328170929</c:v>
                </c:pt>
                <c:pt idx="7">
                  <c:v>147.99578642328606</c:v>
                </c:pt>
                <c:pt idx="8">
                  <c:v>160.36157257022708</c:v>
                </c:pt>
                <c:pt idx="9">
                  <c:v>168.12058825544497</c:v>
                </c:pt>
                <c:pt idx="10">
                  <c:v>177.30290280249187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E-4DAB-B7B5-83D7AF15D8AB}"/>
            </c:ext>
          </c:extLst>
        </c:ser>
        <c:ser>
          <c:idx val="0"/>
          <c:order val="2"/>
          <c:tx>
            <c:strRef>
              <c:f>'BP Grimstad'!$O$15</c:f>
              <c:strCache>
                <c:ptCount val="1"/>
                <c:pt idx="0">
                  <c:v>over 90 år</c:v>
                </c:pt>
              </c:strCache>
            </c:strRef>
          </c:tx>
          <c:marker>
            <c:symbol val="none"/>
          </c:marker>
          <c:cat>
            <c:strRef>
              <c:f>'BP Grimstad'!$P$4:$Z$4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Grimstad'!$P$15:$Z$15</c:f>
              <c:numCache>
                <c:formatCode>#,##0</c:formatCode>
                <c:ptCount val="11"/>
                <c:pt idx="0">
                  <c:v>100</c:v>
                </c:pt>
                <c:pt idx="1">
                  <c:v>103.11853200366883</c:v>
                </c:pt>
                <c:pt idx="2">
                  <c:v>108.46876325843813</c:v>
                </c:pt>
                <c:pt idx="3">
                  <c:v>113.27180407761719</c:v>
                </c:pt>
                <c:pt idx="4">
                  <c:v>115.23601301808188</c:v>
                </c:pt>
                <c:pt idx="5">
                  <c:v>122.62546885007006</c:v>
                </c:pt>
                <c:pt idx="6">
                  <c:v>127.62231853506751</c:v>
                </c:pt>
                <c:pt idx="7">
                  <c:v>133.3559654998628</c:v>
                </c:pt>
                <c:pt idx="8">
                  <c:v>137.73243944799734</c:v>
                </c:pt>
                <c:pt idx="9">
                  <c:v>147.43888171135083</c:v>
                </c:pt>
                <c:pt idx="10">
                  <c:v>152.375855612419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6E-4DAB-B7B5-83D7AF15D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2"/>
          <c:order val="0"/>
          <c:tx>
            <c:v>0-1 år</c:v>
          </c:tx>
          <c:marker>
            <c:symbol val="none"/>
          </c:marker>
          <c:cat>
            <c:strRef>
              <c:f>'BP Landvik'!$P$4:$Z$4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Landvik'!$P$5:$Z$5</c:f>
              <c:numCache>
                <c:formatCode>#,##0</c:formatCode>
                <c:ptCount val="11"/>
                <c:pt idx="0">
                  <c:v>100</c:v>
                </c:pt>
                <c:pt idx="1">
                  <c:v>104.96161237449695</c:v>
                </c:pt>
                <c:pt idx="2">
                  <c:v>105.82155461702581</c:v>
                </c:pt>
                <c:pt idx="3">
                  <c:v>106.90064851130836</c:v>
                </c:pt>
                <c:pt idx="4">
                  <c:v>108.12957021198402</c:v>
                </c:pt>
                <c:pt idx="5">
                  <c:v>109.42235823990896</c:v>
                </c:pt>
                <c:pt idx="6">
                  <c:v>110.73828168950782</c:v>
                </c:pt>
                <c:pt idx="7">
                  <c:v>112.0217830264103</c:v>
                </c:pt>
                <c:pt idx="8">
                  <c:v>113.24252513259492</c:v>
                </c:pt>
                <c:pt idx="9">
                  <c:v>114.35014291235137</c:v>
                </c:pt>
                <c:pt idx="10">
                  <c:v>115.33566598795196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72D-4963-B0EB-E5ACE1FA4B8F}"/>
            </c:ext>
          </c:extLst>
        </c:ser>
        <c:ser>
          <c:idx val="3"/>
          <c:order val="1"/>
          <c:tx>
            <c:v>2-5 år</c:v>
          </c:tx>
          <c:marker>
            <c:symbol val="none"/>
          </c:marker>
          <c:cat>
            <c:strRef>
              <c:f>'BP Landvik'!$P$4:$Z$4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Landvik'!$P$6:$Z$6</c:f>
              <c:numCache>
                <c:formatCode>#,##0</c:formatCode>
                <c:ptCount val="11"/>
                <c:pt idx="0">
                  <c:v>100</c:v>
                </c:pt>
                <c:pt idx="1">
                  <c:v>94.303352297128029</c:v>
                </c:pt>
                <c:pt idx="2">
                  <c:v>93.292228106004885</c:v>
                </c:pt>
                <c:pt idx="3">
                  <c:v>94.657171095314709</c:v>
                </c:pt>
                <c:pt idx="4">
                  <c:v>95.003855633623701</c:v>
                </c:pt>
                <c:pt idx="5">
                  <c:v>97.631708198744434</c:v>
                </c:pt>
                <c:pt idx="6">
                  <c:v>98.722307080815597</c:v>
                </c:pt>
                <c:pt idx="7">
                  <c:v>99.855889878649634</c:v>
                </c:pt>
                <c:pt idx="8">
                  <c:v>100.98674044776837</c:v>
                </c:pt>
                <c:pt idx="9">
                  <c:v>102.06418915352442</c:v>
                </c:pt>
                <c:pt idx="10">
                  <c:v>103.07461920044328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72D-4963-B0EB-E5ACE1FA4B8F}"/>
            </c:ext>
          </c:extLst>
        </c:ser>
        <c:ser>
          <c:idx val="0"/>
          <c:order val="2"/>
          <c:tx>
            <c:v>0-1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'BP Landvik'!$P$4:$Z$4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Landvik'!$P$5:$Z$5</c:f>
              <c:numCache>
                <c:formatCode>#,##0</c:formatCode>
                <c:ptCount val="11"/>
                <c:pt idx="0">
                  <c:v>100</c:v>
                </c:pt>
                <c:pt idx="1">
                  <c:v>104.96161237449695</c:v>
                </c:pt>
                <c:pt idx="2">
                  <c:v>105.82155461702581</c:v>
                </c:pt>
                <c:pt idx="3">
                  <c:v>106.90064851130836</c:v>
                </c:pt>
                <c:pt idx="4">
                  <c:v>108.12957021198402</c:v>
                </c:pt>
                <c:pt idx="5">
                  <c:v>109.42235823990896</c:v>
                </c:pt>
                <c:pt idx="6">
                  <c:v>110.73828168950782</c:v>
                </c:pt>
                <c:pt idx="7">
                  <c:v>112.0217830264103</c:v>
                </c:pt>
                <c:pt idx="8">
                  <c:v>113.24252513259492</c:v>
                </c:pt>
                <c:pt idx="9">
                  <c:v>114.35014291235137</c:v>
                </c:pt>
                <c:pt idx="10">
                  <c:v>115.33566598795196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2D-4963-B0EB-E5ACE1FA4B8F}"/>
            </c:ext>
          </c:extLst>
        </c:ser>
        <c:ser>
          <c:idx val="1"/>
          <c:order val="3"/>
          <c:tx>
            <c:v>2-5 år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'BP Landvik'!$P$4:$Z$4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Landvik'!$P$6:$Z$6</c:f>
              <c:numCache>
                <c:formatCode>#,##0</c:formatCode>
                <c:ptCount val="11"/>
                <c:pt idx="0">
                  <c:v>100</c:v>
                </c:pt>
                <c:pt idx="1">
                  <c:v>94.303352297128029</c:v>
                </c:pt>
                <c:pt idx="2">
                  <c:v>93.292228106004885</c:v>
                </c:pt>
                <c:pt idx="3">
                  <c:v>94.657171095314709</c:v>
                </c:pt>
                <c:pt idx="4">
                  <c:v>95.003855633623701</c:v>
                </c:pt>
                <c:pt idx="5">
                  <c:v>97.631708198744434</c:v>
                </c:pt>
                <c:pt idx="6">
                  <c:v>98.722307080815597</c:v>
                </c:pt>
                <c:pt idx="7">
                  <c:v>99.855889878649634</c:v>
                </c:pt>
                <c:pt idx="8">
                  <c:v>100.98674044776837</c:v>
                </c:pt>
                <c:pt idx="9">
                  <c:v>102.06418915352442</c:v>
                </c:pt>
                <c:pt idx="10">
                  <c:v>103.07461920044328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72D-4963-B0EB-E5ACE1FA4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0-17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'BP Landvik'!$P$4:$Z$4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Landvik'!$P$10:$Z$10</c:f>
              <c:numCache>
                <c:formatCode>#,##0</c:formatCode>
                <c:ptCount val="11"/>
                <c:pt idx="0">
                  <c:v>100</c:v>
                </c:pt>
                <c:pt idx="1">
                  <c:v>98.772949459697344</c:v>
                </c:pt>
                <c:pt idx="2">
                  <c:v>97.073350584075911</c:v>
                </c:pt>
                <c:pt idx="3">
                  <c:v>95.81555067789624</c:v>
                </c:pt>
                <c:pt idx="4">
                  <c:v>94.688988436677491</c:v>
                </c:pt>
                <c:pt idx="5">
                  <c:v>93.598125235362147</c:v>
                </c:pt>
                <c:pt idx="6">
                  <c:v>92.926640613985185</c:v>
                </c:pt>
                <c:pt idx="7">
                  <c:v>92.578798942718649</c:v>
                </c:pt>
                <c:pt idx="8">
                  <c:v>91.677974324948124</c:v>
                </c:pt>
                <c:pt idx="9">
                  <c:v>91.634654996972955</c:v>
                </c:pt>
                <c:pt idx="10">
                  <c:v>91.682858834405238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37-4920-9BEA-D6EE4B3D8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Landvik'!$O$7</c:f>
              <c:strCache>
                <c:ptCount val="1"/>
                <c:pt idx="0">
                  <c:v>6-15 år</c:v>
                </c:pt>
              </c:strCache>
            </c:strRef>
          </c:tx>
          <c:marker>
            <c:symbol val="none"/>
          </c:marker>
          <c:cat>
            <c:strRef>
              <c:f>'BP Landvik'!$P$4:$Z$4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Landvik'!$P$7:$Z$7</c:f>
              <c:numCache>
                <c:formatCode>#,##0</c:formatCode>
                <c:ptCount val="11"/>
                <c:pt idx="0">
                  <c:v>100</c:v>
                </c:pt>
                <c:pt idx="1">
                  <c:v>98.343440168914071</c:v>
                </c:pt>
                <c:pt idx="2">
                  <c:v>96.008409704065244</c:v>
                </c:pt>
                <c:pt idx="3">
                  <c:v>92.95054980399253</c:v>
                </c:pt>
                <c:pt idx="4">
                  <c:v>90.892063351104866</c:v>
                </c:pt>
                <c:pt idx="5">
                  <c:v>88.860911218927569</c:v>
                </c:pt>
                <c:pt idx="6">
                  <c:v>86.292258022894856</c:v>
                </c:pt>
                <c:pt idx="7">
                  <c:v>85.381471438470143</c:v>
                </c:pt>
                <c:pt idx="8">
                  <c:v>84.656128748786998</c:v>
                </c:pt>
                <c:pt idx="9">
                  <c:v>82.864459364060366</c:v>
                </c:pt>
                <c:pt idx="10">
                  <c:v>82.956223740675512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32E-4F9E-904A-09CB3768A996}"/>
            </c:ext>
          </c:extLst>
        </c:ser>
        <c:ser>
          <c:idx val="5"/>
          <c:order val="1"/>
          <c:tx>
            <c:strRef>
              <c:f>'BP Landvik'!$O$8</c:f>
              <c:strCache>
                <c:ptCount val="1"/>
                <c:pt idx="0">
                  <c:v>16-22 år</c:v>
                </c:pt>
              </c:strCache>
            </c:strRef>
          </c:tx>
          <c:marker>
            <c:symbol val="none"/>
          </c:marker>
          <c:cat>
            <c:strRef>
              <c:f>'BP Landvik'!$P$4:$Z$4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Landvik'!$P$8:$Z$8</c:f>
              <c:numCache>
                <c:formatCode>#,##0</c:formatCode>
                <c:ptCount val="11"/>
                <c:pt idx="0">
                  <c:v>100</c:v>
                </c:pt>
                <c:pt idx="1">
                  <c:v>100.66163686369285</c:v>
                </c:pt>
                <c:pt idx="2">
                  <c:v>101.37291448961092</c:v>
                </c:pt>
                <c:pt idx="3">
                  <c:v>102.88294789546097</c:v>
                </c:pt>
                <c:pt idx="4">
                  <c:v>103.6331174264092</c:v>
                </c:pt>
                <c:pt idx="5">
                  <c:v>104.14118433395497</c:v>
                </c:pt>
                <c:pt idx="6">
                  <c:v>106.18067733264409</c:v>
                </c:pt>
                <c:pt idx="7">
                  <c:v>105.0662257274261</c:v>
                </c:pt>
                <c:pt idx="8">
                  <c:v>104.09918536213173</c:v>
                </c:pt>
                <c:pt idx="9">
                  <c:v>105.50533813022503</c:v>
                </c:pt>
                <c:pt idx="10">
                  <c:v>103.8818548275687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32E-4F9E-904A-09CB3768A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Landvik'!$O$11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strRef>
              <c:f>'BP Landvik'!$P$4:$Z$4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Landvik'!$P$11:$Z$11</c:f>
              <c:numCache>
                <c:formatCode>#,##0</c:formatCode>
                <c:ptCount val="11"/>
                <c:pt idx="0">
                  <c:v>100</c:v>
                </c:pt>
                <c:pt idx="1">
                  <c:v>96.784083779797541</c:v>
                </c:pt>
                <c:pt idx="2">
                  <c:v>97.473400380847124</c:v>
                </c:pt>
                <c:pt idx="3">
                  <c:v>98.169780969115919</c:v>
                </c:pt>
                <c:pt idx="4">
                  <c:v>97.801290670200444</c:v>
                </c:pt>
                <c:pt idx="5">
                  <c:v>97.8673427798078</c:v>
                </c:pt>
                <c:pt idx="6">
                  <c:v>97.423215213486756</c:v>
                </c:pt>
                <c:pt idx="7">
                  <c:v>98.024616113667406</c:v>
                </c:pt>
                <c:pt idx="8">
                  <c:v>99.309973273503232</c:v>
                </c:pt>
                <c:pt idx="9">
                  <c:v>99.655964083067047</c:v>
                </c:pt>
                <c:pt idx="10">
                  <c:v>99.917606097825072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D4-4F9B-8451-045E41223B74}"/>
            </c:ext>
          </c:extLst>
        </c:ser>
        <c:ser>
          <c:idx val="5"/>
          <c:order val="1"/>
          <c:tx>
            <c:strRef>
              <c:f>'BP Landvik'!$O$12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strRef>
              <c:f>'BP Landvik'!$P$4:$Z$4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'BP Landvik'!$P$12:$Z$12</c:f>
              <c:numCache>
                <c:formatCode>#,##0</c:formatCode>
                <c:ptCount val="11"/>
                <c:pt idx="0">
                  <c:v>100</c:v>
                </c:pt>
                <c:pt idx="1">
                  <c:v>101.00960911007171</c:v>
                </c:pt>
                <c:pt idx="2">
                  <c:v>101.59491861665772</c:v>
                </c:pt>
                <c:pt idx="3">
                  <c:v>103.33497326564689</c:v>
                </c:pt>
                <c:pt idx="4">
                  <c:v>105.82573758185876</c:v>
                </c:pt>
                <c:pt idx="5">
                  <c:v>108.78139985756606</c:v>
                </c:pt>
                <c:pt idx="6">
                  <c:v>108.32167216845609</c:v>
                </c:pt>
                <c:pt idx="7">
                  <c:v>107.60522238916319</c:v>
                </c:pt>
                <c:pt idx="8">
                  <c:v>108.78250775470207</c:v>
                </c:pt>
                <c:pt idx="9">
                  <c:v>108.09491593830793</c:v>
                </c:pt>
                <c:pt idx="10">
                  <c:v>110.04401151837145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D4-4F9B-8451-045E41223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F61FA1-9E58-422A-AFB8-43E82D9E5189}"/>
            </a:ext>
          </a:extLst>
        </xdr:cNvPr>
        <xdr:cNvSpPr txBox="1"/>
      </xdr:nvSpPr>
      <xdr:spPr>
        <a:xfrm>
          <a:off x="1219200" y="647700"/>
          <a:ext cx="548640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Boligbyggeprogram og befolkningsprognoser utviklet for Grimstad Kommune august 2019. Det er utviklet to alternativ på henholdvis 1,5% og 2,0% gjennomsnittlig vekst for kommunen 2019-2029. Boligbyggeprogrammet (BBP) har utgangspunkt i grunnlag tilsendt fra Grimstad kommune. Det er gjort befolkningsprognoser (BP) for kommunen som helhet, samt for hver skolekrets. Alle tall er per 31.12 for det respektive året.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857249</xdr:colOff>
      <xdr:row>24</xdr:row>
      <xdr:rowOff>4762</xdr:rowOff>
    </xdr:from>
    <xdr:to>
      <xdr:col>11</xdr:col>
      <xdr:colOff>0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8031B3-761E-4DE5-B1E4-4A4817361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24</xdr:row>
      <xdr:rowOff>0</xdr:rowOff>
    </xdr:from>
    <xdr:to>
      <xdr:col>21</xdr:col>
      <xdr:colOff>0</xdr:colOff>
      <xdr:row>44</xdr:row>
      <xdr:rowOff>185738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24737A-6803-4003-85C7-B7BBFFAC0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46</xdr:row>
      <xdr:rowOff>9525</xdr:rowOff>
    </xdr:from>
    <xdr:to>
      <xdr:col>11</xdr:col>
      <xdr:colOff>1</xdr:colOff>
      <xdr:row>67</xdr:row>
      <xdr:rowOff>4763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52D60E8-74DC-4BC9-A408-92EA680D7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46</xdr:row>
      <xdr:rowOff>0</xdr:rowOff>
    </xdr:from>
    <xdr:to>
      <xdr:col>21</xdr:col>
      <xdr:colOff>0</xdr:colOff>
      <xdr:row>66</xdr:row>
      <xdr:rowOff>185738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FCED2F9-D315-4387-90E7-C1E544CF1D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68</xdr:row>
      <xdr:rowOff>0</xdr:rowOff>
    </xdr:from>
    <xdr:to>
      <xdr:col>11</xdr:col>
      <xdr:colOff>1</xdr:colOff>
      <xdr:row>88</xdr:row>
      <xdr:rowOff>185738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C733C59-7CF5-431F-B289-F512E13FD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857249</xdr:colOff>
      <xdr:row>24</xdr:row>
      <xdr:rowOff>4762</xdr:rowOff>
    </xdr:from>
    <xdr:to>
      <xdr:col>11</xdr:col>
      <xdr:colOff>0</xdr:colOff>
      <xdr:row>45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E4EF587-0B37-4E52-A17E-1F0E09AED1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24</xdr:row>
      <xdr:rowOff>0</xdr:rowOff>
    </xdr:from>
    <xdr:to>
      <xdr:col>21</xdr:col>
      <xdr:colOff>0</xdr:colOff>
      <xdr:row>44</xdr:row>
      <xdr:rowOff>185738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7DF3BB2-3B35-4CF7-AF55-564FD0939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46</xdr:row>
      <xdr:rowOff>9525</xdr:rowOff>
    </xdr:from>
    <xdr:to>
      <xdr:col>11</xdr:col>
      <xdr:colOff>1</xdr:colOff>
      <xdr:row>67</xdr:row>
      <xdr:rowOff>4763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E01BE4C-7CFB-4728-8CFD-200372B8B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46</xdr:row>
      <xdr:rowOff>0</xdr:rowOff>
    </xdr:from>
    <xdr:to>
      <xdr:col>21</xdr:col>
      <xdr:colOff>0</xdr:colOff>
      <xdr:row>66</xdr:row>
      <xdr:rowOff>185738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783FB8C-6396-4420-A3D8-396E38805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68</xdr:row>
      <xdr:rowOff>0</xdr:rowOff>
    </xdr:from>
    <xdr:to>
      <xdr:col>11</xdr:col>
      <xdr:colOff>1</xdr:colOff>
      <xdr:row>88</xdr:row>
      <xdr:rowOff>185738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D656838-9879-4971-9050-F45FCDB0D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857249</xdr:colOff>
      <xdr:row>24</xdr:row>
      <xdr:rowOff>4762</xdr:rowOff>
    </xdr:from>
    <xdr:to>
      <xdr:col>11</xdr:col>
      <xdr:colOff>0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C95528-E840-4A99-92CF-6F2E0FCF8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24</xdr:row>
      <xdr:rowOff>0</xdr:rowOff>
    </xdr:from>
    <xdr:to>
      <xdr:col>21</xdr:col>
      <xdr:colOff>0</xdr:colOff>
      <xdr:row>44</xdr:row>
      <xdr:rowOff>185738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6DE316-DACF-435E-9A49-F8ADAB23C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46</xdr:row>
      <xdr:rowOff>9525</xdr:rowOff>
    </xdr:from>
    <xdr:to>
      <xdr:col>11</xdr:col>
      <xdr:colOff>1</xdr:colOff>
      <xdr:row>67</xdr:row>
      <xdr:rowOff>4763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7611542-60E8-431C-89AC-BA932C49D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46</xdr:row>
      <xdr:rowOff>0</xdr:rowOff>
    </xdr:from>
    <xdr:to>
      <xdr:col>21</xdr:col>
      <xdr:colOff>0</xdr:colOff>
      <xdr:row>66</xdr:row>
      <xdr:rowOff>185738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AE8B598-28CC-43FB-843F-657F34569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68</xdr:row>
      <xdr:rowOff>0</xdr:rowOff>
    </xdr:from>
    <xdr:to>
      <xdr:col>11</xdr:col>
      <xdr:colOff>1</xdr:colOff>
      <xdr:row>88</xdr:row>
      <xdr:rowOff>185738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E80C7B6-98BF-4CBB-8CEC-91FE440FF5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857249</xdr:colOff>
      <xdr:row>24</xdr:row>
      <xdr:rowOff>4762</xdr:rowOff>
    </xdr:from>
    <xdr:to>
      <xdr:col>11</xdr:col>
      <xdr:colOff>0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B30D32-9611-4535-9461-973296B20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24</xdr:row>
      <xdr:rowOff>0</xdr:rowOff>
    </xdr:from>
    <xdr:to>
      <xdr:col>21</xdr:col>
      <xdr:colOff>0</xdr:colOff>
      <xdr:row>44</xdr:row>
      <xdr:rowOff>185738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A7611C-600B-4486-95F0-90192EB51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46</xdr:row>
      <xdr:rowOff>9525</xdr:rowOff>
    </xdr:from>
    <xdr:to>
      <xdr:col>11</xdr:col>
      <xdr:colOff>1</xdr:colOff>
      <xdr:row>67</xdr:row>
      <xdr:rowOff>4763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6529124-789D-4E6B-AB5C-CA7C6C69F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46</xdr:row>
      <xdr:rowOff>0</xdr:rowOff>
    </xdr:from>
    <xdr:to>
      <xdr:col>21</xdr:col>
      <xdr:colOff>0</xdr:colOff>
      <xdr:row>66</xdr:row>
      <xdr:rowOff>185738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48C430F-E567-4B6B-9443-8B57A529D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68</xdr:row>
      <xdr:rowOff>0</xdr:rowOff>
    </xdr:from>
    <xdr:to>
      <xdr:col>11</xdr:col>
      <xdr:colOff>1</xdr:colOff>
      <xdr:row>88</xdr:row>
      <xdr:rowOff>185738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DF9FC4D-AED2-4A5E-B47A-5CD1BED7A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857249</xdr:colOff>
      <xdr:row>24</xdr:row>
      <xdr:rowOff>4762</xdr:rowOff>
    </xdr:from>
    <xdr:to>
      <xdr:col>11</xdr:col>
      <xdr:colOff>0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65AFA6-2DD1-4E13-835B-3D46DD1B1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24</xdr:row>
      <xdr:rowOff>0</xdr:rowOff>
    </xdr:from>
    <xdr:to>
      <xdr:col>21</xdr:col>
      <xdr:colOff>0</xdr:colOff>
      <xdr:row>44</xdr:row>
      <xdr:rowOff>185738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BC20023-5E8A-4CCC-B1ED-AA26CB59AD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46</xdr:row>
      <xdr:rowOff>9525</xdr:rowOff>
    </xdr:from>
    <xdr:to>
      <xdr:col>11</xdr:col>
      <xdr:colOff>1</xdr:colOff>
      <xdr:row>67</xdr:row>
      <xdr:rowOff>4763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2A57D4D-C968-4BFA-9882-E2F080DC2E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46</xdr:row>
      <xdr:rowOff>0</xdr:rowOff>
    </xdr:from>
    <xdr:to>
      <xdr:col>21</xdr:col>
      <xdr:colOff>0</xdr:colOff>
      <xdr:row>66</xdr:row>
      <xdr:rowOff>185738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753B373-919D-47CC-B6B4-0D463413B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68</xdr:row>
      <xdr:rowOff>0</xdr:rowOff>
    </xdr:from>
    <xdr:to>
      <xdr:col>11</xdr:col>
      <xdr:colOff>1</xdr:colOff>
      <xdr:row>88</xdr:row>
      <xdr:rowOff>185738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9D2F2D-DDCC-44FC-9B3E-29B63E45F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857249</xdr:colOff>
      <xdr:row>24</xdr:row>
      <xdr:rowOff>4762</xdr:rowOff>
    </xdr:from>
    <xdr:to>
      <xdr:col>11</xdr:col>
      <xdr:colOff>0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4E70B1-F125-4E04-817F-69CC4B806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24</xdr:row>
      <xdr:rowOff>0</xdr:rowOff>
    </xdr:from>
    <xdr:to>
      <xdr:col>21</xdr:col>
      <xdr:colOff>0</xdr:colOff>
      <xdr:row>44</xdr:row>
      <xdr:rowOff>185738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0913BB-B617-4EA3-AAAC-146D16BC6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46</xdr:row>
      <xdr:rowOff>9525</xdr:rowOff>
    </xdr:from>
    <xdr:to>
      <xdr:col>11</xdr:col>
      <xdr:colOff>1</xdr:colOff>
      <xdr:row>67</xdr:row>
      <xdr:rowOff>4763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E59F728-62AE-438A-BD56-FBBAE0CA9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46</xdr:row>
      <xdr:rowOff>0</xdr:rowOff>
    </xdr:from>
    <xdr:to>
      <xdr:col>21</xdr:col>
      <xdr:colOff>0</xdr:colOff>
      <xdr:row>66</xdr:row>
      <xdr:rowOff>185738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DA63051-0CE0-423F-B6BF-B25B2904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68</xdr:row>
      <xdr:rowOff>0</xdr:rowOff>
    </xdr:from>
    <xdr:to>
      <xdr:col>11</xdr:col>
      <xdr:colOff>1</xdr:colOff>
      <xdr:row>88</xdr:row>
      <xdr:rowOff>185738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12C3804-0336-406F-A5C1-49BAA6AA2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857249</xdr:colOff>
      <xdr:row>24</xdr:row>
      <xdr:rowOff>4762</xdr:rowOff>
    </xdr:from>
    <xdr:to>
      <xdr:col>11</xdr:col>
      <xdr:colOff>0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A00B55-2268-42AE-AC7F-5AECB38C6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24</xdr:row>
      <xdr:rowOff>0</xdr:rowOff>
    </xdr:from>
    <xdr:to>
      <xdr:col>21</xdr:col>
      <xdr:colOff>0</xdr:colOff>
      <xdr:row>44</xdr:row>
      <xdr:rowOff>185738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99E188-947A-49E1-A5B4-B3DA72C90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46</xdr:row>
      <xdr:rowOff>9525</xdr:rowOff>
    </xdr:from>
    <xdr:to>
      <xdr:col>11</xdr:col>
      <xdr:colOff>1</xdr:colOff>
      <xdr:row>67</xdr:row>
      <xdr:rowOff>4763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0B6116D-6F7D-4977-9C99-656D2E229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46</xdr:row>
      <xdr:rowOff>0</xdr:rowOff>
    </xdr:from>
    <xdr:to>
      <xdr:col>21</xdr:col>
      <xdr:colOff>0</xdr:colOff>
      <xdr:row>66</xdr:row>
      <xdr:rowOff>185738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E91F62C-8042-45BD-8E29-5A8C8C47E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68</xdr:row>
      <xdr:rowOff>0</xdr:rowOff>
    </xdr:from>
    <xdr:to>
      <xdr:col>11</xdr:col>
      <xdr:colOff>1</xdr:colOff>
      <xdr:row>88</xdr:row>
      <xdr:rowOff>185738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101AC64-561B-44DC-B7A8-4B2DC562BC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857249</xdr:colOff>
      <xdr:row>24</xdr:row>
      <xdr:rowOff>4762</xdr:rowOff>
    </xdr:from>
    <xdr:to>
      <xdr:col>11</xdr:col>
      <xdr:colOff>0</xdr:colOff>
      <xdr:row>45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CB41135-C8DE-413C-AEB5-E91A473BE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24</xdr:row>
      <xdr:rowOff>0</xdr:rowOff>
    </xdr:from>
    <xdr:to>
      <xdr:col>21</xdr:col>
      <xdr:colOff>0</xdr:colOff>
      <xdr:row>44</xdr:row>
      <xdr:rowOff>185738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F168FAD-926E-4819-B183-68DADDC68D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46</xdr:row>
      <xdr:rowOff>9525</xdr:rowOff>
    </xdr:from>
    <xdr:to>
      <xdr:col>11</xdr:col>
      <xdr:colOff>1</xdr:colOff>
      <xdr:row>67</xdr:row>
      <xdr:rowOff>4763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7AE9880-3C7E-43F9-B572-4A41AA0CF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46</xdr:row>
      <xdr:rowOff>0</xdr:rowOff>
    </xdr:from>
    <xdr:to>
      <xdr:col>21</xdr:col>
      <xdr:colOff>0</xdr:colOff>
      <xdr:row>66</xdr:row>
      <xdr:rowOff>185738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C3759ED-DEB3-43C1-B050-D115D4C25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68</xdr:row>
      <xdr:rowOff>0</xdr:rowOff>
    </xdr:from>
    <xdr:to>
      <xdr:col>11</xdr:col>
      <xdr:colOff>1</xdr:colOff>
      <xdr:row>88</xdr:row>
      <xdr:rowOff>185738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04723AB-10F7-4EB4-8C96-BE76897EA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workbookViewId="0">
      <selection activeCell="E12" sqref="E12"/>
    </sheetView>
  </sheetViews>
  <sheetFormatPr baseColWidth="10" defaultColWidth="8.7109375" defaultRowHeight="15" x14ac:dyDescent="0.25"/>
  <sheetData>
    <row r="2" spans="2:12" ht="21" x14ac:dyDescent="0.35">
      <c r="B2" s="62" t="s">
        <v>51</v>
      </c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2:12" x14ac:dyDescent="0.25">
      <c r="D3" s="60"/>
      <c r="E3" s="60"/>
      <c r="F3" s="63" t="s">
        <v>50</v>
      </c>
      <c r="G3" s="63"/>
      <c r="H3" s="63"/>
      <c r="I3" s="60"/>
      <c r="J3" s="60"/>
      <c r="K3" s="60"/>
    </row>
    <row r="4" spans="2:12" ht="15" customHeight="1" x14ac:dyDescent="0.25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2:12" x14ac:dyDescent="0.25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2:12" x14ac:dyDescent="0.2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2:12" x14ac:dyDescent="0.25"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2:12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2:12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2:12" x14ac:dyDescent="0.25"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2:12" x14ac:dyDescent="0.25"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2:12" x14ac:dyDescent="0.2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2:12" x14ac:dyDescent="0.2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2:12" x14ac:dyDescent="0.25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</row>
  </sheetData>
  <mergeCells count="2">
    <mergeCell ref="B2:L2"/>
    <mergeCell ref="F3:H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104"/>
  <sheetViews>
    <sheetView workbookViewId="0">
      <selection activeCell="B21" sqref="B21"/>
    </sheetView>
  </sheetViews>
  <sheetFormatPr baseColWidth="10" defaultColWidth="8.7109375" defaultRowHeight="15" x14ac:dyDescent="0.25"/>
  <cols>
    <col min="2" max="2" width="12.85546875" customWidth="1"/>
  </cols>
  <sheetData>
    <row r="2" spans="2:38" x14ac:dyDescent="0.25">
      <c r="B2" s="55" t="s">
        <v>7</v>
      </c>
      <c r="C2" t="s">
        <v>46</v>
      </c>
    </row>
    <row r="3" spans="2:38" x14ac:dyDescent="0.25">
      <c r="AA3" s="53" t="s">
        <v>43</v>
      </c>
      <c r="AB3" s="53">
        <v>2019</v>
      </c>
      <c r="AC3" s="53">
        <v>2020</v>
      </c>
      <c r="AD3" s="53">
        <v>2021</v>
      </c>
      <c r="AE3" s="53">
        <v>2022</v>
      </c>
      <c r="AF3" s="53">
        <v>2023</v>
      </c>
      <c r="AG3" s="53">
        <v>2024</v>
      </c>
      <c r="AH3" s="53">
        <v>2025</v>
      </c>
      <c r="AI3" s="53">
        <v>2026</v>
      </c>
      <c r="AJ3" s="53">
        <v>2027</v>
      </c>
      <c r="AK3" s="53">
        <v>2028</v>
      </c>
      <c r="AL3" s="53">
        <v>2029</v>
      </c>
    </row>
    <row r="4" spans="2:38" x14ac:dyDescent="0.25">
      <c r="B4" s="33"/>
      <c r="C4" s="61" t="s">
        <v>18</v>
      </c>
      <c r="D4" s="61" t="s">
        <v>19</v>
      </c>
      <c r="E4" s="61" t="s">
        <v>20</v>
      </c>
      <c r="F4" s="61" t="s">
        <v>21</v>
      </c>
      <c r="G4" s="61" t="s">
        <v>22</v>
      </c>
      <c r="H4" s="61" t="s">
        <v>37</v>
      </c>
      <c r="I4" s="61" t="s">
        <v>38</v>
      </c>
      <c r="J4" s="61" t="s">
        <v>39</v>
      </c>
      <c r="K4" s="61" t="s">
        <v>40</v>
      </c>
      <c r="L4" s="61" t="s">
        <v>41</v>
      </c>
      <c r="M4" s="61" t="s">
        <v>42</v>
      </c>
      <c r="N4" s="33"/>
      <c r="O4" s="48"/>
      <c r="P4" s="48" t="str">
        <f>C4</f>
        <v>2019</v>
      </c>
      <c r="Q4" s="48" t="str">
        <f t="shared" ref="Q4:Z4" si="0">D4</f>
        <v>2020</v>
      </c>
      <c r="R4" s="48" t="str">
        <f t="shared" si="0"/>
        <v>2021</v>
      </c>
      <c r="S4" s="48" t="str">
        <f t="shared" si="0"/>
        <v>2022</v>
      </c>
      <c r="T4" s="48" t="str">
        <f t="shared" si="0"/>
        <v>2023</v>
      </c>
      <c r="U4" s="48" t="str">
        <f t="shared" si="0"/>
        <v>2024</v>
      </c>
      <c r="V4" s="48" t="str">
        <f t="shared" si="0"/>
        <v>2025</v>
      </c>
      <c r="W4" s="48" t="str">
        <f t="shared" si="0"/>
        <v>2026</v>
      </c>
      <c r="X4" s="48" t="str">
        <f t="shared" si="0"/>
        <v>2027</v>
      </c>
      <c r="Y4" s="48" t="str">
        <f t="shared" si="0"/>
        <v>2028</v>
      </c>
      <c r="Z4" s="48" t="str">
        <f t="shared" si="0"/>
        <v>2029</v>
      </c>
      <c r="AA4" s="53">
        <v>0</v>
      </c>
      <c r="AB4" s="54">
        <v>34.580848693847699</v>
      </c>
      <c r="AC4" s="54">
        <v>35.916345596313498</v>
      </c>
      <c r="AD4" s="54">
        <v>37.399618148803697</v>
      </c>
      <c r="AE4" s="54">
        <v>38.799610137939503</v>
      </c>
      <c r="AF4" s="54">
        <v>40.123023986816399</v>
      </c>
      <c r="AG4" s="54">
        <v>41.338363647460902</v>
      </c>
      <c r="AH4" s="54">
        <v>42.4602756500244</v>
      </c>
      <c r="AI4" s="54">
        <v>43.484004974365199</v>
      </c>
      <c r="AJ4" s="54">
        <v>44.456565856933601</v>
      </c>
      <c r="AK4" s="54">
        <v>45.357152938842802</v>
      </c>
      <c r="AL4" s="54">
        <v>46.434158325195298</v>
      </c>
    </row>
    <row r="5" spans="2:38" x14ac:dyDescent="0.25">
      <c r="B5" s="34" t="s">
        <v>23</v>
      </c>
      <c r="C5" s="57">
        <f>AB4+AB5</f>
        <v>70.372229576110897</v>
      </c>
      <c r="D5" s="57">
        <f t="shared" ref="D5:M5" si="1">AC4+AC5</f>
        <v>73.536121368408203</v>
      </c>
      <c r="E5" s="57">
        <f t="shared" si="1"/>
        <v>76.542144775390597</v>
      </c>
      <c r="F5" s="57">
        <f t="shared" si="1"/>
        <v>79.37883377075201</v>
      </c>
      <c r="G5" s="57">
        <f t="shared" si="1"/>
        <v>82.077135086059599</v>
      </c>
      <c r="H5" s="57">
        <f t="shared" si="1"/>
        <v>84.594762802123995</v>
      </c>
      <c r="I5" s="57">
        <f t="shared" si="1"/>
        <v>86.921104431152301</v>
      </c>
      <c r="J5" s="57">
        <f t="shared" si="1"/>
        <v>89.059854507446289</v>
      </c>
      <c r="K5" s="57">
        <f t="shared" si="1"/>
        <v>91.066633224487305</v>
      </c>
      <c r="L5" s="57">
        <f t="shared" si="1"/>
        <v>92.948740005493192</v>
      </c>
      <c r="M5" s="57">
        <f t="shared" si="1"/>
        <v>95.189933776855497</v>
      </c>
      <c r="N5" s="47"/>
      <c r="O5" s="49" t="s">
        <v>23</v>
      </c>
      <c r="P5" s="50">
        <f>C5/$C$5*100</f>
        <v>100</v>
      </c>
      <c r="Q5" s="50">
        <f t="shared" ref="Q5:Y5" si="2">D5/$C$5*100</f>
        <v>104.49593797348058</v>
      </c>
      <c r="R5" s="50">
        <f t="shared" si="2"/>
        <v>108.76754258951912</v>
      </c>
      <c r="S5" s="50">
        <f t="shared" si="2"/>
        <v>112.79852045173593</v>
      </c>
      <c r="T5" s="50">
        <f t="shared" si="2"/>
        <v>116.6328473326105</v>
      </c>
      <c r="U5" s="50">
        <f t="shared" si="2"/>
        <v>120.21043430296714</v>
      </c>
      <c r="V5" s="50">
        <f t="shared" si="2"/>
        <v>123.51620085753147</v>
      </c>
      <c r="W5" s="50">
        <f t="shared" si="2"/>
        <v>126.55539698528926</v>
      </c>
      <c r="X5" s="50">
        <f t="shared" si="2"/>
        <v>129.40705982037196</v>
      </c>
      <c r="Y5" s="50">
        <f t="shared" si="2"/>
        <v>132.08156195330537</v>
      </c>
      <c r="Z5" s="50">
        <f>M5/$C$5*100</f>
        <v>135.26633211742009</v>
      </c>
      <c r="AA5" s="53">
        <v>1</v>
      </c>
      <c r="AB5" s="54">
        <v>35.791380882263198</v>
      </c>
      <c r="AC5" s="54">
        <v>37.619775772094698</v>
      </c>
      <c r="AD5" s="54">
        <v>39.1425266265869</v>
      </c>
      <c r="AE5" s="54">
        <v>40.5792236328125</v>
      </c>
      <c r="AF5" s="54">
        <v>41.9541110992432</v>
      </c>
      <c r="AG5" s="54">
        <v>43.2563991546631</v>
      </c>
      <c r="AH5" s="54">
        <v>44.460828781127901</v>
      </c>
      <c r="AI5" s="54">
        <v>45.575849533081097</v>
      </c>
      <c r="AJ5" s="54">
        <v>46.610067367553697</v>
      </c>
      <c r="AK5" s="54">
        <v>47.591587066650398</v>
      </c>
      <c r="AL5" s="54">
        <v>48.755775451660199</v>
      </c>
    </row>
    <row r="6" spans="2:38" x14ac:dyDescent="0.25">
      <c r="B6" s="34" t="s">
        <v>24</v>
      </c>
      <c r="C6" s="57">
        <f>AB6+AB7+AB8+AB9</f>
        <v>165.69690513610831</v>
      </c>
      <c r="D6" s="57">
        <f t="shared" ref="D6:M6" si="3">AC6+AC7+AC8+AC9</f>
        <v>170.4207229614257</v>
      </c>
      <c r="E6" s="57">
        <f t="shared" si="3"/>
        <v>172.18084716796881</v>
      </c>
      <c r="F6" s="57">
        <f t="shared" si="3"/>
        <v>181.00285148620611</v>
      </c>
      <c r="G6" s="57">
        <f t="shared" si="3"/>
        <v>182.6149749755858</v>
      </c>
      <c r="H6" s="57">
        <f t="shared" si="3"/>
        <v>189.68877029418951</v>
      </c>
      <c r="I6" s="57">
        <f t="shared" si="3"/>
        <v>195.1484546661377</v>
      </c>
      <c r="J6" s="57">
        <f t="shared" si="3"/>
        <v>200.33898544311521</v>
      </c>
      <c r="K6" s="57">
        <f t="shared" si="3"/>
        <v>205.29291534423831</v>
      </c>
      <c r="L6" s="57">
        <f t="shared" si="3"/>
        <v>209.96316719055179</v>
      </c>
      <c r="M6" s="57">
        <f t="shared" si="3"/>
        <v>215.3399715423584</v>
      </c>
      <c r="N6" s="47"/>
      <c r="O6" s="49" t="s">
        <v>24</v>
      </c>
      <c r="P6" s="50">
        <f>C6/$C$6*100</f>
        <v>100</v>
      </c>
      <c r="Q6" s="50">
        <f t="shared" ref="Q6:Z6" si="4">D6/$C$6*100</f>
        <v>102.85087873031611</v>
      </c>
      <c r="R6" s="50">
        <f t="shared" si="4"/>
        <v>103.91313406037028</v>
      </c>
      <c r="S6" s="50">
        <f t="shared" si="4"/>
        <v>109.23731577094036</v>
      </c>
      <c r="T6" s="50">
        <f t="shared" si="4"/>
        <v>110.21025095524897</v>
      </c>
      <c r="U6" s="50">
        <f t="shared" si="4"/>
        <v>114.47936830103953</v>
      </c>
      <c r="V6" s="50">
        <f t="shared" si="4"/>
        <v>117.77435100905296</v>
      </c>
      <c r="W6" s="50">
        <f t="shared" si="4"/>
        <v>120.9068964073595</v>
      </c>
      <c r="X6" s="50">
        <f t="shared" si="4"/>
        <v>123.89665043870595</v>
      </c>
      <c r="Y6" s="50">
        <f t="shared" si="4"/>
        <v>126.71520148072884</v>
      </c>
      <c r="Z6" s="50">
        <f t="shared" si="4"/>
        <v>129.96016513734631</v>
      </c>
      <c r="AA6" s="53">
        <v>2</v>
      </c>
      <c r="AB6" s="54">
        <v>44.168197631835902</v>
      </c>
      <c r="AC6" s="54">
        <v>38.774742126464801</v>
      </c>
      <c r="AD6" s="54">
        <v>41.1127414703369</v>
      </c>
      <c r="AE6" s="54">
        <v>42.597173690795898</v>
      </c>
      <c r="AF6" s="54">
        <v>44.012884140014599</v>
      </c>
      <c r="AG6" s="54">
        <v>45.3712482452393</v>
      </c>
      <c r="AH6" s="54">
        <v>46.664192199707003</v>
      </c>
      <c r="AI6" s="54">
        <v>47.863376617431598</v>
      </c>
      <c r="AJ6" s="54">
        <v>48.989477157592802</v>
      </c>
      <c r="AK6" s="54">
        <v>50.035575866699197</v>
      </c>
      <c r="AL6" s="54">
        <v>51.301109313964801</v>
      </c>
    </row>
    <row r="7" spans="2:38" x14ac:dyDescent="0.25">
      <c r="B7" s="34" t="s">
        <v>25</v>
      </c>
      <c r="C7" s="57">
        <f>AB10+AB11+AB12+AB13+AB14+AB15+AB16+AB17+AB18+AB19</f>
        <v>536.36660385131813</v>
      </c>
      <c r="D7" s="57">
        <f t="shared" ref="D7:M7" si="5">AC10+AC11+AC12+AC13+AC14+AC15+AC16+AC17+AC18+AC19</f>
        <v>533.19509887695313</v>
      </c>
      <c r="E7" s="57">
        <f t="shared" si="5"/>
        <v>537.28330612182617</v>
      </c>
      <c r="F7" s="57">
        <f t="shared" si="5"/>
        <v>532.974208831787</v>
      </c>
      <c r="G7" s="57">
        <f t="shared" si="5"/>
        <v>544.56206703186035</v>
      </c>
      <c r="H7" s="57">
        <f t="shared" si="5"/>
        <v>544.13606262207043</v>
      </c>
      <c r="I7" s="57">
        <f t="shared" si="5"/>
        <v>545.19258880615234</v>
      </c>
      <c r="J7" s="57">
        <f t="shared" si="5"/>
        <v>553.44888114929199</v>
      </c>
      <c r="K7" s="57">
        <f t="shared" si="5"/>
        <v>561.78245925903332</v>
      </c>
      <c r="L7" s="57">
        <f t="shared" si="5"/>
        <v>568.65288543701183</v>
      </c>
      <c r="M7" s="57">
        <f t="shared" si="5"/>
        <v>580.9217586517334</v>
      </c>
      <c r="N7" s="47"/>
      <c r="O7" s="49" t="s">
        <v>25</v>
      </c>
      <c r="P7" s="50">
        <f>C7/$C$7*100</f>
        <v>100</v>
      </c>
      <c r="Q7" s="50">
        <f t="shared" ref="Q7:Z7" si="6">D7/$C$7*100</f>
        <v>99.408705733803643</v>
      </c>
      <c r="R7" s="50">
        <f t="shared" si="6"/>
        <v>100.17090964723117</v>
      </c>
      <c r="S7" s="50">
        <f t="shared" si="6"/>
        <v>99.36752307187426</v>
      </c>
      <c r="T7" s="50">
        <f t="shared" si="6"/>
        <v>101.52795925803278</v>
      </c>
      <c r="U7" s="50">
        <f t="shared" si="6"/>
        <v>101.44853514647716</v>
      </c>
      <c r="V7" s="50">
        <f t="shared" si="6"/>
        <v>101.64551351472299</v>
      </c>
      <c r="W7" s="50">
        <f t="shared" si="6"/>
        <v>103.18481374032547</v>
      </c>
      <c r="X7" s="50">
        <f t="shared" si="6"/>
        <v>104.73852309693027</v>
      </c>
      <c r="Y7" s="50">
        <f t="shared" si="6"/>
        <v>106.01944292464627</v>
      </c>
      <c r="Z7" s="50">
        <f t="shared" si="6"/>
        <v>108.30684730937612</v>
      </c>
      <c r="AA7" s="53">
        <v>3</v>
      </c>
      <c r="AB7" s="54">
        <v>34.910558700561502</v>
      </c>
      <c r="AC7" s="54">
        <v>46.188707351684599</v>
      </c>
      <c r="AD7" s="54">
        <v>41.5253200531006</v>
      </c>
      <c r="AE7" s="54">
        <v>44.088546752929702</v>
      </c>
      <c r="AF7" s="54">
        <v>45.552684783935497</v>
      </c>
      <c r="AG7" s="54">
        <v>46.948650360107401</v>
      </c>
      <c r="AH7" s="54">
        <v>48.295068740844698</v>
      </c>
      <c r="AI7" s="54">
        <v>49.577684402465799</v>
      </c>
      <c r="AJ7" s="54">
        <v>50.782464981079102</v>
      </c>
      <c r="AK7" s="54">
        <v>51.913496017456097</v>
      </c>
      <c r="AL7" s="54">
        <v>53.2263278961182</v>
      </c>
    </row>
    <row r="8" spans="2:38" x14ac:dyDescent="0.25">
      <c r="B8" s="34" t="s">
        <v>26</v>
      </c>
      <c r="C8" s="57">
        <f>AB20+AB21+AB22+AB23+AB24+AB25+AB26</f>
        <v>362.35700988769531</v>
      </c>
      <c r="D8" s="57">
        <f t="shared" ref="D8:M8" si="7">AC20+AC21+AC22+AC23+AC24+AC25+AC26</f>
        <v>366.95988464355463</v>
      </c>
      <c r="E8" s="57">
        <f t="shared" si="7"/>
        <v>370.92148590087891</v>
      </c>
      <c r="F8" s="57">
        <f t="shared" si="7"/>
        <v>381.67124366760265</v>
      </c>
      <c r="G8" s="57">
        <f t="shared" si="7"/>
        <v>380.1284313201906</v>
      </c>
      <c r="H8" s="57">
        <f t="shared" si="7"/>
        <v>389.22164154052751</v>
      </c>
      <c r="I8" s="57">
        <f t="shared" si="7"/>
        <v>397.14767074584944</v>
      </c>
      <c r="J8" s="57">
        <f t="shared" si="7"/>
        <v>397.38282966613787</v>
      </c>
      <c r="K8" s="57">
        <f t="shared" si="7"/>
        <v>400.50211334228527</v>
      </c>
      <c r="L8" s="57">
        <f t="shared" si="7"/>
        <v>406.29512786865234</v>
      </c>
      <c r="M8" s="57">
        <f t="shared" si="7"/>
        <v>410.4551219940185</v>
      </c>
      <c r="N8" s="47"/>
      <c r="O8" s="49" t="s">
        <v>26</v>
      </c>
      <c r="P8" s="50">
        <f>C8/$C$8*100</f>
        <v>100</v>
      </c>
      <c r="Q8" s="50">
        <f t="shared" ref="Q8:Z8" si="8">D8/$C$8*100</f>
        <v>101.27025961420917</v>
      </c>
      <c r="R8" s="50">
        <f t="shared" si="8"/>
        <v>102.36354638643196</v>
      </c>
      <c r="S8" s="50">
        <f t="shared" si="8"/>
        <v>105.33016700460503</v>
      </c>
      <c r="T8" s="50">
        <f t="shared" si="8"/>
        <v>104.90439565057763</v>
      </c>
      <c r="U8" s="50">
        <f t="shared" si="8"/>
        <v>107.41385730640572</v>
      </c>
      <c r="V8" s="50">
        <f t="shared" si="8"/>
        <v>109.60121093529742</v>
      </c>
      <c r="W8" s="50">
        <f t="shared" si="8"/>
        <v>109.66610796057128</v>
      </c>
      <c r="X8" s="50">
        <f t="shared" si="8"/>
        <v>110.52693956891085</v>
      </c>
      <c r="Y8" s="50">
        <f t="shared" si="8"/>
        <v>112.12564315909734</v>
      </c>
      <c r="Z8" s="50">
        <f t="shared" si="8"/>
        <v>113.27368059506566</v>
      </c>
      <c r="AA8" s="53">
        <v>4</v>
      </c>
      <c r="AB8" s="54">
        <v>45.519144058227504</v>
      </c>
      <c r="AC8" s="54">
        <v>38.199790954589801</v>
      </c>
      <c r="AD8" s="54">
        <v>48.321496963500998</v>
      </c>
      <c r="AE8" s="54">
        <v>44.028364181518597</v>
      </c>
      <c r="AF8" s="54">
        <v>46.765382766723597</v>
      </c>
      <c r="AG8" s="54">
        <v>48.211732864379897</v>
      </c>
      <c r="AH8" s="54">
        <v>49.5944118499756</v>
      </c>
      <c r="AI8" s="54">
        <v>50.9295749664307</v>
      </c>
      <c r="AJ8" s="54">
        <v>52.214141845703097</v>
      </c>
      <c r="AK8" s="54">
        <v>53.420814514160199</v>
      </c>
      <c r="AL8" s="54">
        <v>54.792333602905302</v>
      </c>
    </row>
    <row r="9" spans="2:38" x14ac:dyDescent="0.25">
      <c r="B9" s="34" t="s">
        <v>27</v>
      </c>
      <c r="C9" s="57">
        <f>AB27+AB28+AB29+AB30+AB31+AB32+AB33+AB34+AB35+AB36+AB37+AB38+AB39+AB40+AB41+AB42+AB43+AB44+AB45+AB46+AB47+AB48+AB49+AB50+AB51+AB52+AB53+AB54+AB55+AB56+AB57+AB58+AB59+AB60+AB61+AB62+AB63+AB64+AB65+AB66+AB67+AB68+AB69+AB70</f>
        <v>2124.1659412384033</v>
      </c>
      <c r="D9" s="57">
        <f t="shared" ref="D9:M9" si="9">AC27+AC28+AC29+AC30+AC31+AC32+AC33+AC34+AC35+AC36+AC37+AC38+AC39+AC40+AC41+AC42+AC43+AC44+AC45+AC46+AC47+AC48+AC49+AC50+AC51+AC52+AC53+AC54+AC55+AC56+AC57+AC58+AC59+AC60+AC61+AC62+AC63+AC64+AC65+AC66+AC67+AC68+AC69+AC70</f>
        <v>2167.9431495666504</v>
      </c>
      <c r="E9" s="57">
        <f t="shared" si="9"/>
        <v>2214.8367805480957</v>
      </c>
      <c r="F9" s="57">
        <f t="shared" si="9"/>
        <v>2250.9450321197505</v>
      </c>
      <c r="G9" s="57">
        <f t="shared" si="9"/>
        <v>2298.5061531066895</v>
      </c>
      <c r="H9" s="57">
        <f t="shared" si="9"/>
        <v>2344.308198928833</v>
      </c>
      <c r="I9" s="57">
        <f t="shared" si="9"/>
        <v>2381.7167015075684</v>
      </c>
      <c r="J9" s="57">
        <f t="shared" si="9"/>
        <v>2424.2544231414795</v>
      </c>
      <c r="K9" s="57">
        <f t="shared" si="9"/>
        <v>2470.0218029022217</v>
      </c>
      <c r="L9" s="57">
        <f t="shared" si="9"/>
        <v>2510.3491477966313</v>
      </c>
      <c r="M9" s="57">
        <f t="shared" si="9"/>
        <v>2572.045560836792</v>
      </c>
      <c r="N9" s="47"/>
      <c r="O9" s="49" t="s">
        <v>27</v>
      </c>
      <c r="P9" s="50">
        <f>C9/$C$9*100</f>
        <v>100</v>
      </c>
      <c r="Q9" s="50">
        <f t="shared" ref="Q9:Z9" si="10">D9/$C$9*100</f>
        <v>102.06091282598781</v>
      </c>
      <c r="R9" s="50">
        <f t="shared" si="10"/>
        <v>104.26853842015895</v>
      </c>
      <c r="S9" s="50">
        <f t="shared" si="10"/>
        <v>105.96841745835705</v>
      </c>
      <c r="T9" s="50">
        <f t="shared" si="10"/>
        <v>108.20746668062311</v>
      </c>
      <c r="U9" s="50">
        <f t="shared" si="10"/>
        <v>110.363703391369</v>
      </c>
      <c r="V9" s="50">
        <f t="shared" si="10"/>
        <v>112.1247947379766</v>
      </c>
      <c r="W9" s="50">
        <f t="shared" si="10"/>
        <v>114.12735587541351</v>
      </c>
      <c r="X9" s="50">
        <f t="shared" si="10"/>
        <v>116.28196060154237</v>
      </c>
      <c r="Y9" s="50">
        <f t="shared" si="10"/>
        <v>118.18046316725521</v>
      </c>
      <c r="Z9" s="50">
        <f t="shared" si="10"/>
        <v>121.08496379229543</v>
      </c>
      <c r="AA9" s="53">
        <v>5</v>
      </c>
      <c r="AB9" s="54">
        <v>41.099004745483398</v>
      </c>
      <c r="AC9" s="54">
        <v>47.257482528686502</v>
      </c>
      <c r="AD9" s="54">
        <v>41.221288681030302</v>
      </c>
      <c r="AE9" s="54">
        <v>50.2887668609619</v>
      </c>
      <c r="AF9" s="54">
        <v>46.284023284912102</v>
      </c>
      <c r="AG9" s="54">
        <v>49.157138824462898</v>
      </c>
      <c r="AH9" s="54">
        <v>50.594781875610401</v>
      </c>
      <c r="AI9" s="54">
        <v>51.968349456787102</v>
      </c>
      <c r="AJ9" s="54">
        <v>53.306831359863303</v>
      </c>
      <c r="AK9" s="54">
        <v>54.5932807922363</v>
      </c>
      <c r="AL9" s="54">
        <v>56.020200729370103</v>
      </c>
    </row>
    <row r="10" spans="2:38" x14ac:dyDescent="0.25">
      <c r="B10" s="35" t="s">
        <v>28</v>
      </c>
      <c r="C10" s="57">
        <f>C5+C6+C7+AB20+AB21</f>
        <v>890.69993495941139</v>
      </c>
      <c r="D10" s="57">
        <f t="shared" ref="D10:M10" si="11">D5+D6+D7+AC20+AC21</f>
        <v>893.80384635925282</v>
      </c>
      <c r="E10" s="57">
        <f t="shared" si="11"/>
        <v>896.74150657653809</v>
      </c>
      <c r="F10" s="57">
        <f t="shared" si="11"/>
        <v>907.79531288146973</v>
      </c>
      <c r="G10" s="57">
        <f t="shared" si="11"/>
        <v>920.40578651428211</v>
      </c>
      <c r="H10" s="57">
        <f t="shared" si="11"/>
        <v>931.51946258544933</v>
      </c>
      <c r="I10" s="57">
        <f t="shared" si="11"/>
        <v>949.36651802062988</v>
      </c>
      <c r="J10" s="57">
        <f t="shared" si="11"/>
        <v>961.97936248779297</v>
      </c>
      <c r="K10" s="57">
        <f t="shared" si="11"/>
        <v>973.81300926208507</v>
      </c>
      <c r="L10" s="57">
        <f t="shared" si="11"/>
        <v>991.3345813751223</v>
      </c>
      <c r="M10" s="57">
        <f t="shared" si="11"/>
        <v>1012.3044624328613</v>
      </c>
      <c r="O10" s="49" t="s">
        <v>28</v>
      </c>
      <c r="P10" s="50">
        <f>C10/$C$10*100</f>
        <v>100</v>
      </c>
      <c r="Q10" s="50">
        <f t="shared" ref="Q10:Z10" si="12">D10/$C$10*100</f>
        <v>100.34848002991971</v>
      </c>
      <c r="R10" s="50">
        <f t="shared" si="12"/>
        <v>100.67829483084019</v>
      </c>
      <c r="S10" s="50">
        <f t="shared" si="12"/>
        <v>101.91931954310039</v>
      </c>
      <c r="T10" s="50">
        <f t="shared" si="12"/>
        <v>103.33511325070708</v>
      </c>
      <c r="U10" s="50">
        <f t="shared" si="12"/>
        <v>104.58285961679093</v>
      </c>
      <c r="V10" s="50">
        <f t="shared" si="12"/>
        <v>106.58657093804457</v>
      </c>
      <c r="W10" s="50">
        <f t="shared" si="12"/>
        <v>108.0026308222005</v>
      </c>
      <c r="X10" s="50">
        <f t="shared" si="12"/>
        <v>109.33120920307029</v>
      </c>
      <c r="Y10" s="50">
        <f t="shared" si="12"/>
        <v>111.29837810309225</v>
      </c>
      <c r="Z10" s="50">
        <f t="shared" si="12"/>
        <v>113.65269297779743</v>
      </c>
      <c r="AA10" s="53">
        <v>6</v>
      </c>
      <c r="AB10" s="54">
        <v>49.692817687988303</v>
      </c>
      <c r="AC10" s="54">
        <v>43.442356109619098</v>
      </c>
      <c r="AD10" s="54">
        <v>49.093667984008803</v>
      </c>
      <c r="AE10" s="54">
        <v>43.917764663696303</v>
      </c>
      <c r="AF10" s="54">
        <v>52.162220001220703</v>
      </c>
      <c r="AG10" s="54">
        <v>48.383802413940401</v>
      </c>
      <c r="AH10" s="54">
        <v>51.367950439453097</v>
      </c>
      <c r="AI10" s="54">
        <v>52.798999786377003</v>
      </c>
      <c r="AJ10" s="54">
        <v>54.175697326660199</v>
      </c>
      <c r="AK10" s="54">
        <v>55.516342163085902</v>
      </c>
      <c r="AL10" s="54">
        <v>57.006832122802699</v>
      </c>
    </row>
    <row r="11" spans="2:38" x14ac:dyDescent="0.25">
      <c r="B11" s="35" t="s">
        <v>29</v>
      </c>
      <c r="C11" s="57">
        <f>AB22+AB23+AB24+AB25+AB26+AB27+AB28+AB28+AB28+AB28+AB28+AB28+AB29+AB30+AB31+AB32+AB33+AB34+AB35+AB36+AB37+AB38+AB39+AB40+AB41+AB42+AB43+AB44+AB45+AB46+AB47+AB48+AB49+AB50+AB51+AB52+AB53</f>
        <v>1766.805832862854</v>
      </c>
      <c r="D11" s="57">
        <f t="shared" ref="D11:M11" si="13">AC22+AC23+AC24+AC25+AC26+AC27+AC28+AC28+AC28+AC28+AC28+AC28+AC29+AC30+AC31+AC32+AC33+AC34+AC35+AC36+AC37+AC38+AC39+AC40+AC41+AC42+AC43+AC44+AC45+AC46+AC47+AC48+AC49+AC50+AC51+AC52+AC53</f>
        <v>1823.0113544464114</v>
      </c>
      <c r="E11" s="57">
        <f t="shared" si="13"/>
        <v>1864.1562709808352</v>
      </c>
      <c r="F11" s="57">
        <f t="shared" si="13"/>
        <v>1911.5205211639402</v>
      </c>
      <c r="G11" s="57">
        <f t="shared" si="13"/>
        <v>1926.5711669921875</v>
      </c>
      <c r="H11" s="57">
        <f t="shared" si="13"/>
        <v>1964.7835388183594</v>
      </c>
      <c r="I11" s="57">
        <f t="shared" si="13"/>
        <v>1984.9762344360354</v>
      </c>
      <c r="J11" s="57">
        <f t="shared" si="13"/>
        <v>2035.5963954925542</v>
      </c>
      <c r="K11" s="57">
        <f t="shared" si="13"/>
        <v>2085.6038112640381</v>
      </c>
      <c r="L11" s="57">
        <f t="shared" si="13"/>
        <v>2119.8505878448486</v>
      </c>
      <c r="M11" s="57">
        <f t="shared" si="13"/>
        <v>2164.7907047271729</v>
      </c>
      <c r="O11" s="49" t="s">
        <v>29</v>
      </c>
      <c r="P11" s="50">
        <f>C11/$C$11*100</f>
        <v>100</v>
      </c>
      <c r="Q11" s="50">
        <f t="shared" ref="Q11:Z11" si="14">D11/$C$11*100</f>
        <v>103.18119402472678</v>
      </c>
      <c r="R11" s="50">
        <f t="shared" si="14"/>
        <v>105.50996811914747</v>
      </c>
      <c r="S11" s="50">
        <f t="shared" si="14"/>
        <v>108.19075223826925</v>
      </c>
      <c r="T11" s="50">
        <f t="shared" si="14"/>
        <v>109.04260848349459</v>
      </c>
      <c r="U11" s="50">
        <f t="shared" si="14"/>
        <v>111.20540255601892</v>
      </c>
      <c r="V11" s="50">
        <f t="shared" si="14"/>
        <v>112.34829529737671</v>
      </c>
      <c r="W11" s="50">
        <f t="shared" si="14"/>
        <v>115.21336174185954</v>
      </c>
      <c r="X11" s="50">
        <f t="shared" si="14"/>
        <v>118.04374722289761</v>
      </c>
      <c r="Y11" s="50">
        <f t="shared" si="14"/>
        <v>119.98209132069348</v>
      </c>
      <c r="Z11" s="50">
        <f t="shared" si="14"/>
        <v>122.52567115535507</v>
      </c>
      <c r="AA11" s="53">
        <v>7</v>
      </c>
      <c r="AB11" s="54">
        <v>50.515172958374002</v>
      </c>
      <c r="AC11" s="54">
        <v>50.890829086303697</v>
      </c>
      <c r="AD11" s="54">
        <v>45.742458343505902</v>
      </c>
      <c r="AE11" s="54">
        <v>50.831243515014599</v>
      </c>
      <c r="AF11" s="54">
        <v>46.380138397216797</v>
      </c>
      <c r="AG11" s="54">
        <v>53.940282821655302</v>
      </c>
      <c r="AH11" s="54">
        <v>50.350702285766602</v>
      </c>
      <c r="AI11" s="54">
        <v>53.427413940429702</v>
      </c>
      <c r="AJ11" s="54">
        <v>54.862245559692397</v>
      </c>
      <c r="AK11" s="54">
        <v>56.240486145019503</v>
      </c>
      <c r="AL11" s="54">
        <v>57.773479461669901</v>
      </c>
    </row>
    <row r="12" spans="2:38" x14ac:dyDescent="0.25">
      <c r="B12" s="35" t="s">
        <v>30</v>
      </c>
      <c r="C12" s="57">
        <f>AB54+AB55+AB56+AB57+AB58+AB59+AB60+AB60+AB61+AB62+AB63+AB64+AB65+AB66+AB67+AB68+AB69+AB70</f>
        <v>834.26871776580822</v>
      </c>
      <c r="D12" s="57">
        <f t="shared" ref="D12:M12" si="15">AC54+AC55+AC56+AC57+AC58+AC59+AC60+AC60+AC61+AC62+AC63+AC64+AC65+AC66+AC67+AC68+AC69+AC70</f>
        <v>853.3759593963623</v>
      </c>
      <c r="E12" s="57">
        <f t="shared" si="15"/>
        <v>886.39345741271961</v>
      </c>
      <c r="F12" s="57">
        <f t="shared" si="15"/>
        <v>893.55036926269531</v>
      </c>
      <c r="G12" s="57">
        <f t="shared" si="15"/>
        <v>903.67699241638172</v>
      </c>
      <c r="H12" s="57">
        <f t="shared" si="15"/>
        <v>948.15788459777832</v>
      </c>
      <c r="I12" s="57">
        <f t="shared" si="15"/>
        <v>967.5542106628418</v>
      </c>
      <c r="J12" s="57">
        <f t="shared" si="15"/>
        <v>968.83387756347668</v>
      </c>
      <c r="K12" s="57">
        <f t="shared" si="15"/>
        <v>984.93000602722157</v>
      </c>
      <c r="L12" s="57">
        <f t="shared" si="15"/>
        <v>986.48031997680653</v>
      </c>
      <c r="M12" s="57">
        <f t="shared" si="15"/>
        <v>1017.5759887695313</v>
      </c>
      <c r="O12" s="49" t="s">
        <v>30</v>
      </c>
      <c r="P12" s="50">
        <f>C12/$C$12*100</f>
        <v>100</v>
      </c>
      <c r="Q12" s="50">
        <f t="shared" ref="Q12:Z12" si="16">D12/$C$12*100</f>
        <v>102.29029822450057</v>
      </c>
      <c r="R12" s="50">
        <f t="shared" si="16"/>
        <v>106.24795566906819</v>
      </c>
      <c r="S12" s="50">
        <f t="shared" si="16"/>
        <v>107.10582216910215</v>
      </c>
      <c r="T12" s="50">
        <f t="shared" si="16"/>
        <v>108.31965446774159</v>
      </c>
      <c r="U12" s="50">
        <f t="shared" si="16"/>
        <v>113.65137687734092</v>
      </c>
      <c r="V12" s="50">
        <f t="shared" si="16"/>
        <v>115.97632633930893</v>
      </c>
      <c r="W12" s="50">
        <f t="shared" si="16"/>
        <v>116.12971419544978</v>
      </c>
      <c r="X12" s="50">
        <f t="shared" si="16"/>
        <v>118.05908396815931</v>
      </c>
      <c r="Y12" s="50">
        <f t="shared" si="16"/>
        <v>118.2449130561463</v>
      </c>
      <c r="Z12" s="50">
        <f t="shared" si="16"/>
        <v>121.97220956511762</v>
      </c>
      <c r="AA12" s="53">
        <v>8</v>
      </c>
      <c r="AB12" s="54">
        <v>51.541454315185497</v>
      </c>
      <c r="AC12" s="54">
        <v>52.3847465515137</v>
      </c>
      <c r="AD12" s="54">
        <v>52.305244445800803</v>
      </c>
      <c r="AE12" s="54">
        <v>47.8839817047119</v>
      </c>
      <c r="AF12" s="54">
        <v>52.538049697875998</v>
      </c>
      <c r="AG12" s="54">
        <v>48.687164306640597</v>
      </c>
      <c r="AH12" s="54">
        <v>55.684162139892599</v>
      </c>
      <c r="AI12" s="54">
        <v>52.249500274658203</v>
      </c>
      <c r="AJ12" s="54">
        <v>55.412599563598597</v>
      </c>
      <c r="AK12" s="54">
        <v>56.850368499755902</v>
      </c>
      <c r="AL12" s="54">
        <v>58.410362243652301</v>
      </c>
    </row>
    <row r="13" spans="2:38" x14ac:dyDescent="0.25">
      <c r="B13" s="34" t="s">
        <v>31</v>
      </c>
      <c r="C13" s="57">
        <f>AB71+AB72+AB73+AB74+AB75+AB76+AB77+AB78+AB79+AB80+AB81+AB82+AB83</f>
        <v>487.58689212799061</v>
      </c>
      <c r="D13" s="57">
        <f t="shared" ref="D13:M13" si="17">AC71+AC72+AC73+AC74+AC75+AC76+AC77+AC78+AC79+AC80+AC81+AC82+AC83</f>
        <v>495.9461908340453</v>
      </c>
      <c r="E13" s="57">
        <f t="shared" si="17"/>
        <v>511.37993240356445</v>
      </c>
      <c r="F13" s="57">
        <f t="shared" si="17"/>
        <v>519.4005947113036</v>
      </c>
      <c r="G13" s="57">
        <f t="shared" si="17"/>
        <v>520.78842639923107</v>
      </c>
      <c r="H13" s="57">
        <f t="shared" si="17"/>
        <v>512.26019859313953</v>
      </c>
      <c r="I13" s="57">
        <f t="shared" si="17"/>
        <v>516.38297748565674</v>
      </c>
      <c r="J13" s="57">
        <f t="shared" si="17"/>
        <v>516.20244216918934</v>
      </c>
      <c r="K13" s="57">
        <f t="shared" si="17"/>
        <v>514.5760507583617</v>
      </c>
      <c r="L13" s="57">
        <f t="shared" si="17"/>
        <v>521.41458702087414</v>
      </c>
      <c r="M13" s="57">
        <f t="shared" si="17"/>
        <v>510.78745365142822</v>
      </c>
      <c r="O13" s="49" t="s">
        <v>31</v>
      </c>
      <c r="P13" s="50">
        <f>C13/$C$13*100</f>
        <v>100</v>
      </c>
      <c r="Q13" s="50">
        <f t="shared" ref="Q13:Z13" si="18">D13/$C$13*100</f>
        <v>101.71442236061185</v>
      </c>
      <c r="R13" s="50">
        <f t="shared" si="18"/>
        <v>104.87975387765924</v>
      </c>
      <c r="S13" s="50">
        <f t="shared" si="18"/>
        <v>106.52472474074672</v>
      </c>
      <c r="T13" s="50">
        <f t="shared" si="18"/>
        <v>106.80935743090589</v>
      </c>
      <c r="U13" s="50">
        <f t="shared" si="18"/>
        <v>105.0602891225124</v>
      </c>
      <c r="V13" s="50">
        <f t="shared" si="18"/>
        <v>105.90583664626227</v>
      </c>
      <c r="W13" s="50">
        <f t="shared" si="18"/>
        <v>105.86881036040796</v>
      </c>
      <c r="X13" s="50">
        <f t="shared" si="18"/>
        <v>105.53525106316567</v>
      </c>
      <c r="Y13" s="50">
        <f t="shared" si="18"/>
        <v>106.93777774567488</v>
      </c>
      <c r="Z13" s="50">
        <f t="shared" si="18"/>
        <v>104.75824143306698</v>
      </c>
      <c r="AA13" s="53">
        <v>9</v>
      </c>
      <c r="AB13" s="54">
        <v>49.818197250366197</v>
      </c>
      <c r="AC13" s="54">
        <v>52.8417072296143</v>
      </c>
      <c r="AD13" s="54">
        <v>54.2795219421387</v>
      </c>
      <c r="AE13" s="54">
        <v>53.684120178222699</v>
      </c>
      <c r="AF13" s="54">
        <v>49.873262405395501</v>
      </c>
      <c r="AG13" s="54">
        <v>54.171571731567397</v>
      </c>
      <c r="AH13" s="54">
        <v>50.822416305541999</v>
      </c>
      <c r="AI13" s="54">
        <v>57.352893829345703</v>
      </c>
      <c r="AJ13" s="54">
        <v>54.051248550415004</v>
      </c>
      <c r="AK13" s="54">
        <v>57.286336898803697</v>
      </c>
      <c r="AL13" s="54">
        <v>58.894157409667997</v>
      </c>
    </row>
    <row r="14" spans="2:38" x14ac:dyDescent="0.25">
      <c r="B14" s="34" t="s">
        <v>32</v>
      </c>
      <c r="C14" s="57">
        <f>AB84+AB85+AB86+AB87+AB88+AB89+AB90+AB91+AB92+AB93</f>
        <v>125.16982519626617</v>
      </c>
      <c r="D14" s="57">
        <f t="shared" ref="D14:M14" si="19">AC84+AC85+AC86+AC87+AC88+AC89+AC90+AC91+AC92+AC93</f>
        <v>125.00079560279838</v>
      </c>
      <c r="E14" s="57">
        <f t="shared" si="19"/>
        <v>123.86145687103257</v>
      </c>
      <c r="F14" s="57">
        <f t="shared" si="19"/>
        <v>135.09487152099612</v>
      </c>
      <c r="G14" s="57">
        <f t="shared" si="19"/>
        <v>146.36769926547993</v>
      </c>
      <c r="H14" s="57">
        <f t="shared" si="19"/>
        <v>168.05471301078794</v>
      </c>
      <c r="I14" s="57">
        <f t="shared" si="19"/>
        <v>185.53767228126534</v>
      </c>
      <c r="J14" s="57">
        <f t="shared" si="19"/>
        <v>204.64672708511367</v>
      </c>
      <c r="K14" s="57">
        <f t="shared" si="19"/>
        <v>218.18748116493242</v>
      </c>
      <c r="L14" s="57">
        <f t="shared" si="19"/>
        <v>226.4409410953522</v>
      </c>
      <c r="M14" s="57">
        <f t="shared" si="19"/>
        <v>243.71906757354748</v>
      </c>
      <c r="O14" s="49" t="s">
        <v>32</v>
      </c>
      <c r="P14" s="50">
        <f>C14/$C$14*100</f>
        <v>100</v>
      </c>
      <c r="Q14" s="50">
        <f t="shared" ref="Q14:Z14" si="20">D14/$C$14*100</f>
        <v>99.864959791065658</v>
      </c>
      <c r="R14" s="50">
        <f t="shared" si="20"/>
        <v>98.954725451455985</v>
      </c>
      <c r="S14" s="50">
        <f t="shared" si="20"/>
        <v>107.92926434878972</v>
      </c>
      <c r="T14" s="50">
        <f t="shared" si="20"/>
        <v>116.93529094250592</v>
      </c>
      <c r="U14" s="50">
        <f t="shared" si="20"/>
        <v>134.26136271044422</v>
      </c>
      <c r="V14" s="50">
        <f t="shared" si="20"/>
        <v>148.22875400707994</v>
      </c>
      <c r="W14" s="50">
        <f t="shared" si="20"/>
        <v>163.49525675555412</v>
      </c>
      <c r="X14" s="50">
        <f t="shared" si="20"/>
        <v>174.31316279527803</v>
      </c>
      <c r="Y14" s="50">
        <f t="shared" si="20"/>
        <v>180.90697237955953</v>
      </c>
      <c r="Z14" s="50">
        <f t="shared" si="20"/>
        <v>194.71071976923847</v>
      </c>
      <c r="AA14" s="53">
        <v>10</v>
      </c>
      <c r="AB14" s="54">
        <v>59.1731986999512</v>
      </c>
      <c r="AC14" s="54">
        <v>51.165380477905302</v>
      </c>
      <c r="AD14" s="54">
        <v>53.922399520874002</v>
      </c>
      <c r="AE14" s="54">
        <v>55.729303359985401</v>
      </c>
      <c r="AF14" s="54">
        <v>54.695901870727504</v>
      </c>
      <c r="AG14" s="54">
        <v>51.401176452636697</v>
      </c>
      <c r="AH14" s="54">
        <v>55.398170471191399</v>
      </c>
      <c r="AI14" s="54">
        <v>52.458568572997997</v>
      </c>
      <c r="AJ14" s="54">
        <v>58.590761184692397</v>
      </c>
      <c r="AK14" s="54">
        <v>55.396167755127003</v>
      </c>
      <c r="AL14" s="54">
        <v>58.841249465942397</v>
      </c>
    </row>
    <row r="15" spans="2:38" x14ac:dyDescent="0.25">
      <c r="B15" s="34" t="s">
        <v>33</v>
      </c>
      <c r="C15" s="57">
        <f>AB94+AB95+AB96+AB97+AB98+AB99+AB100+AB101+AB102+AB103</f>
        <v>21.919435478746891</v>
      </c>
      <c r="D15" s="57">
        <f t="shared" ref="D15:M15" si="21">AC94+AC95+AC96+AC97+AC98+AC99+AC100+AC101+AC102+AC103</f>
        <v>22.535796970129024</v>
      </c>
      <c r="E15" s="57">
        <f t="shared" si="21"/>
        <v>23.585409641265866</v>
      </c>
      <c r="F15" s="57">
        <f t="shared" si="21"/>
        <v>26.224264785647399</v>
      </c>
      <c r="G15" s="57">
        <f t="shared" si="21"/>
        <v>27.812776982784289</v>
      </c>
      <c r="H15" s="57">
        <f t="shared" si="21"/>
        <v>27.390528023242954</v>
      </c>
      <c r="I15" s="57">
        <f t="shared" si="21"/>
        <v>28.931419402360923</v>
      </c>
      <c r="J15" s="57">
        <f t="shared" si="21"/>
        <v>29.13134411722422</v>
      </c>
      <c r="K15" s="57">
        <f t="shared" si="21"/>
        <v>31.404790235683329</v>
      </c>
      <c r="L15" s="57">
        <f t="shared" si="21"/>
        <v>35.594184204936049</v>
      </c>
      <c r="M15" s="57">
        <f t="shared" si="21"/>
        <v>36.51266960054636</v>
      </c>
      <c r="O15" s="49" t="s">
        <v>33</v>
      </c>
      <c r="P15" s="50">
        <f>C15/$C$15*100</f>
        <v>100</v>
      </c>
      <c r="Q15" s="50">
        <f t="shared" ref="Q15:Z15" si="22">D15/$C$15*100</f>
        <v>102.81194053551133</v>
      </c>
      <c r="R15" s="50">
        <f t="shared" si="22"/>
        <v>107.6004428313599</v>
      </c>
      <c r="S15" s="50">
        <f t="shared" si="22"/>
        <v>119.63932561618419</v>
      </c>
      <c r="T15" s="50">
        <f t="shared" si="22"/>
        <v>126.88637446777125</v>
      </c>
      <c r="U15" s="50">
        <f t="shared" si="22"/>
        <v>124.96000661057553</v>
      </c>
      <c r="V15" s="50">
        <f t="shared" si="22"/>
        <v>131.98980160968497</v>
      </c>
      <c r="W15" s="50">
        <f t="shared" si="22"/>
        <v>132.90189040438568</v>
      </c>
      <c r="X15" s="50">
        <f t="shared" si="22"/>
        <v>143.27371827679343</v>
      </c>
      <c r="Y15" s="50">
        <f t="shared" si="22"/>
        <v>162.3864092642724</v>
      </c>
      <c r="Z15" s="50">
        <f t="shared" si="22"/>
        <v>166.57668777988869</v>
      </c>
      <c r="AA15" s="53">
        <v>11</v>
      </c>
      <c r="AB15" s="54">
        <v>58.469949722290004</v>
      </c>
      <c r="AC15" s="54">
        <v>59.745992660522496</v>
      </c>
      <c r="AD15" s="54">
        <v>52.331041336059599</v>
      </c>
      <c r="AE15" s="54">
        <v>54.757255554199197</v>
      </c>
      <c r="AF15" s="54">
        <v>56.8780708312988</v>
      </c>
      <c r="AG15" s="54">
        <v>55.475828170776403</v>
      </c>
      <c r="AH15" s="54">
        <v>52.621274948120103</v>
      </c>
      <c r="AI15" s="54">
        <v>56.349510192871101</v>
      </c>
      <c r="AJ15" s="54">
        <v>53.754829406738303</v>
      </c>
      <c r="AK15" s="54">
        <v>59.542690277099602</v>
      </c>
      <c r="AL15" s="54">
        <v>56.580474853515597</v>
      </c>
    </row>
    <row r="16" spans="2:38" x14ac:dyDescent="0.25">
      <c r="B16" s="56" t="s">
        <v>34</v>
      </c>
      <c r="C16" s="57">
        <f>C5+C6+C7+C8+C9+C13+C14+C15</f>
        <v>3893.63484249264</v>
      </c>
      <c r="D16" s="57">
        <f t="shared" ref="D16:M16" si="23">D5+D6+D7+D8+D9+D13+D14+D15</f>
        <v>3955.5377608239651</v>
      </c>
      <c r="E16" s="57">
        <f t="shared" si="23"/>
        <v>4030.5913634300232</v>
      </c>
      <c r="F16" s="57">
        <f t="shared" si="23"/>
        <v>4106.6919008940458</v>
      </c>
      <c r="G16" s="57">
        <f t="shared" si="23"/>
        <v>4182.857664167881</v>
      </c>
      <c r="H16" s="57">
        <f t="shared" si="23"/>
        <v>4259.6548758149147</v>
      </c>
      <c r="I16" s="57">
        <f t="shared" si="23"/>
        <v>4336.9785893261433</v>
      </c>
      <c r="J16" s="57">
        <f t="shared" si="23"/>
        <v>4414.4654872789979</v>
      </c>
      <c r="K16" s="57">
        <f t="shared" si="23"/>
        <v>4492.834246231243</v>
      </c>
      <c r="L16" s="57">
        <f t="shared" si="23"/>
        <v>4571.658780619503</v>
      </c>
      <c r="M16" s="57">
        <f t="shared" si="23"/>
        <v>4664.9715376272798</v>
      </c>
      <c r="N16" s="36"/>
      <c r="O16" s="51"/>
      <c r="P16" s="50">
        <f>C16/$C$16*100</f>
        <v>100</v>
      </c>
      <c r="Q16" s="50">
        <f t="shared" ref="Q16:Z16" si="24">D16/$C$16*100</f>
        <v>101.58984909565109</v>
      </c>
      <c r="R16" s="50">
        <f t="shared" si="24"/>
        <v>103.51744646012327</v>
      </c>
      <c r="S16" s="50">
        <f t="shared" si="24"/>
        <v>105.47193219241406</v>
      </c>
      <c r="T16" s="50">
        <f t="shared" si="24"/>
        <v>107.42809311543158</v>
      </c>
      <c r="U16" s="50">
        <f t="shared" si="24"/>
        <v>109.40047149074603</v>
      </c>
      <c r="V16" s="50">
        <f t="shared" si="24"/>
        <v>111.38637198319505</v>
      </c>
      <c r="W16" s="50">
        <f t="shared" si="24"/>
        <v>113.37646353228467</v>
      </c>
      <c r="X16" s="50">
        <f t="shared" si="24"/>
        <v>115.38920386676541</v>
      </c>
      <c r="Y16" s="50">
        <f t="shared" si="24"/>
        <v>117.41364985558849</v>
      </c>
      <c r="Z16" s="50">
        <f t="shared" si="24"/>
        <v>119.8101960337103</v>
      </c>
      <c r="AA16" s="53">
        <v>12</v>
      </c>
      <c r="AB16" s="54">
        <v>48.711456298828097</v>
      </c>
      <c r="AC16" s="54">
        <v>58.766239166259801</v>
      </c>
      <c r="AD16" s="54">
        <v>60.335462570190401</v>
      </c>
      <c r="AE16" s="54">
        <v>53.345577239990199</v>
      </c>
      <c r="AF16" s="54">
        <v>55.509716033935497</v>
      </c>
      <c r="AG16" s="54">
        <v>57.883260726928697</v>
      </c>
      <c r="AH16" s="54">
        <v>56.185266494750998</v>
      </c>
      <c r="AI16" s="54">
        <v>53.705455780029297</v>
      </c>
      <c r="AJ16" s="54">
        <v>57.206335067749002</v>
      </c>
      <c r="AK16" s="54">
        <v>54.907608032226598</v>
      </c>
      <c r="AL16" s="54">
        <v>60.517253875732401</v>
      </c>
    </row>
    <row r="17" spans="2:38" x14ac:dyDescent="0.25">
      <c r="D17" s="9"/>
      <c r="E17" s="9"/>
      <c r="F17" s="9"/>
      <c r="G17" s="9"/>
      <c r="H17" s="9"/>
      <c r="I17" s="9"/>
      <c r="J17" s="37"/>
      <c r="K17" s="37"/>
      <c r="L17" s="37"/>
      <c r="M17" s="37"/>
      <c r="N17" s="36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2"/>
      <c r="Z17" s="52"/>
      <c r="AA17" s="53">
        <v>13</v>
      </c>
      <c r="AB17" s="54">
        <v>58.347600936889599</v>
      </c>
      <c r="AC17" s="54">
        <v>49.7094402313232</v>
      </c>
      <c r="AD17" s="54">
        <v>59.343767166137702</v>
      </c>
      <c r="AE17" s="54">
        <v>61.036512374877901</v>
      </c>
      <c r="AF17" s="54">
        <v>54.445795059204102</v>
      </c>
      <c r="AG17" s="54">
        <v>56.383792877197301</v>
      </c>
      <c r="AH17" s="54">
        <v>58.972080230712898</v>
      </c>
      <c r="AI17" s="54">
        <v>57.031894683837898</v>
      </c>
      <c r="AJ17" s="54">
        <v>54.8860893249512</v>
      </c>
      <c r="AK17" s="54">
        <v>58.187528610229499</v>
      </c>
      <c r="AL17" s="54">
        <v>56.290531158447301</v>
      </c>
    </row>
    <row r="18" spans="2:38" x14ac:dyDescent="0.25">
      <c r="B18" s="56" t="s">
        <v>35</v>
      </c>
      <c r="D18" s="9">
        <f>D16-C16</f>
        <v>61.902918331325054</v>
      </c>
      <c r="E18" s="9">
        <f>E16-D16</f>
        <v>75.053602606058121</v>
      </c>
      <c r="F18" s="9">
        <f t="shared" ref="F18:M18" si="25">F16-E16</f>
        <v>76.100537464022636</v>
      </c>
      <c r="G18" s="9">
        <f t="shared" si="25"/>
        <v>76.165763273835182</v>
      </c>
      <c r="H18" s="9">
        <f t="shared" si="25"/>
        <v>76.797211647033691</v>
      </c>
      <c r="I18" s="9">
        <f>I16-H16</f>
        <v>77.323713511228561</v>
      </c>
      <c r="J18" s="37">
        <f t="shared" si="25"/>
        <v>77.486897952854633</v>
      </c>
      <c r="K18" s="37">
        <f>K16-J16</f>
        <v>78.368758952245116</v>
      </c>
      <c r="L18" s="37">
        <f t="shared" si="25"/>
        <v>78.824534388259963</v>
      </c>
      <c r="M18" s="37">
        <f t="shared" si="25"/>
        <v>93.312757007776781</v>
      </c>
      <c r="N18" s="36"/>
      <c r="Y18" s="38"/>
      <c r="Z18" s="38"/>
      <c r="AA18" s="53">
        <v>14</v>
      </c>
      <c r="AB18" s="54">
        <v>55.2129611968994</v>
      </c>
      <c r="AC18" s="54">
        <v>58.754585266113303</v>
      </c>
      <c r="AD18" s="54">
        <v>50.862550735473597</v>
      </c>
      <c r="AE18" s="54">
        <v>59.9695949554443</v>
      </c>
      <c r="AF18" s="54">
        <v>61.763566970825202</v>
      </c>
      <c r="AG18" s="54">
        <v>55.573469161987298</v>
      </c>
      <c r="AH18" s="54">
        <v>57.306804656982401</v>
      </c>
      <c r="AI18" s="54">
        <v>60.069086074829102</v>
      </c>
      <c r="AJ18" s="54">
        <v>57.935317993164098</v>
      </c>
      <c r="AK18" s="54">
        <v>56.100032806396499</v>
      </c>
      <c r="AL18" s="54">
        <v>59.358924865722699</v>
      </c>
    </row>
    <row r="19" spans="2:38" ht="15.75" thickBot="1" x14ac:dyDescent="0.3">
      <c r="B19" s="56" t="s">
        <v>36</v>
      </c>
      <c r="C19" s="39"/>
      <c r="D19" s="39">
        <f>D18/C16</f>
        <v>1.589849095651092E-2</v>
      </c>
      <c r="E19" s="39">
        <f>E18/D16</f>
        <v>1.897431073706245E-2</v>
      </c>
      <c r="F19" s="39">
        <f t="shared" ref="F19:M19" si="26">F18/E16</f>
        <v>1.8880737490406686E-2</v>
      </c>
      <c r="G19" s="39">
        <f t="shared" si="26"/>
        <v>1.8546743975912473E-2</v>
      </c>
      <c r="H19" s="39">
        <f t="shared" si="26"/>
        <v>1.8359986835055596E-2</v>
      </c>
      <c r="I19" s="39">
        <f t="shared" si="26"/>
        <v>1.8152577090282639E-2</v>
      </c>
      <c r="J19" s="40">
        <f t="shared" si="26"/>
        <v>1.7866562252246244E-2</v>
      </c>
      <c r="K19" s="40">
        <f t="shared" si="26"/>
        <v>1.77527175550647E-2</v>
      </c>
      <c r="L19" s="40">
        <f t="shared" si="26"/>
        <v>1.7544500880347615E-2</v>
      </c>
      <c r="M19" s="40">
        <f t="shared" si="26"/>
        <v>2.0411137726060128E-2</v>
      </c>
      <c r="N19" s="41"/>
      <c r="Y19" s="38"/>
      <c r="Z19" s="38"/>
      <c r="AA19" s="53">
        <v>15</v>
      </c>
      <c r="AB19" s="54">
        <v>54.883794784545898</v>
      </c>
      <c r="AC19" s="54">
        <v>55.493822097778299</v>
      </c>
      <c r="AD19" s="54">
        <v>59.067192077636697</v>
      </c>
      <c r="AE19" s="54">
        <v>51.818855285644503</v>
      </c>
      <c r="AF19" s="54">
        <v>60.315345764160199</v>
      </c>
      <c r="AG19" s="54">
        <v>62.235713958740199</v>
      </c>
      <c r="AH19" s="54">
        <v>56.483760833740199</v>
      </c>
      <c r="AI19" s="54">
        <v>58.005558013916001</v>
      </c>
      <c r="AJ19" s="54">
        <v>60.907335281372099</v>
      </c>
      <c r="AK19" s="54">
        <v>58.625324249267599</v>
      </c>
      <c r="AL19" s="54">
        <v>57.248493194580099</v>
      </c>
    </row>
    <row r="20" spans="2:38" x14ac:dyDescent="0.25">
      <c r="C20" s="39"/>
      <c r="D20" s="39"/>
      <c r="E20" s="39"/>
      <c r="F20" s="39"/>
      <c r="G20" s="39"/>
      <c r="H20" s="39"/>
      <c r="I20" s="39"/>
      <c r="J20" s="40"/>
      <c r="K20" s="40"/>
      <c r="L20" s="40"/>
      <c r="M20" s="40"/>
      <c r="O20" s="45" t="s">
        <v>47</v>
      </c>
      <c r="Y20" s="38"/>
      <c r="Z20" s="38"/>
      <c r="AA20" s="53">
        <v>16</v>
      </c>
      <c r="AB20" s="54">
        <v>62.952350616455099</v>
      </c>
      <c r="AC20" s="54">
        <v>55.219795227050803</v>
      </c>
      <c r="AD20" s="54">
        <v>55.733667373657198</v>
      </c>
      <c r="AE20" s="54">
        <v>59.1748046875</v>
      </c>
      <c r="AF20" s="54">
        <v>52.594596862792997</v>
      </c>
      <c r="AG20" s="54">
        <v>60.403957366943402</v>
      </c>
      <c r="AH20" s="54">
        <v>62.479173660278299</v>
      </c>
      <c r="AI20" s="54">
        <v>57.188592910766602</v>
      </c>
      <c r="AJ20" s="54">
        <v>58.518857955932603</v>
      </c>
      <c r="AK20" s="54">
        <v>61.522609710693402</v>
      </c>
      <c r="AL20" s="54">
        <v>59.303073883056598</v>
      </c>
    </row>
    <row r="21" spans="2:38" ht="21.75" thickBot="1" x14ac:dyDescent="0.4">
      <c r="B21" s="42"/>
      <c r="C21" s="39"/>
      <c r="D21" s="39"/>
      <c r="E21" s="39"/>
      <c r="F21" s="39"/>
      <c r="G21" s="39"/>
      <c r="H21" s="39"/>
      <c r="I21" s="39"/>
      <c r="J21" s="40"/>
      <c r="K21" s="40"/>
      <c r="L21" s="40"/>
      <c r="M21" s="40"/>
      <c r="O21" s="46">
        <f>AVERAGE(D19:M19)</f>
        <v>1.8238776549894947E-2</v>
      </c>
      <c r="Y21" s="38"/>
      <c r="Z21" s="38"/>
      <c r="AA21" s="53">
        <v>17</v>
      </c>
      <c r="AB21" s="54">
        <v>55.311845779418903</v>
      </c>
      <c r="AC21" s="54">
        <v>61.432107925415004</v>
      </c>
      <c r="AD21" s="54">
        <v>55.001541137695298</v>
      </c>
      <c r="AE21" s="54">
        <v>55.264614105224602</v>
      </c>
      <c r="AF21" s="54">
        <v>58.557012557983398</v>
      </c>
      <c r="AG21" s="54">
        <v>52.695909500122099</v>
      </c>
      <c r="AH21" s="54">
        <v>59.625196456909201</v>
      </c>
      <c r="AI21" s="54">
        <v>61.943048477172901</v>
      </c>
      <c r="AJ21" s="54">
        <v>57.152143478393597</v>
      </c>
      <c r="AK21" s="54">
        <v>58.247179031372099</v>
      </c>
      <c r="AL21" s="54">
        <v>61.549724578857401</v>
      </c>
    </row>
    <row r="22" spans="2:38" ht="21" x14ac:dyDescent="0.35">
      <c r="B22" s="42"/>
      <c r="J22" s="43"/>
      <c r="K22" s="38"/>
      <c r="L22" s="38"/>
      <c r="M22" s="38"/>
      <c r="Y22" s="38"/>
      <c r="Z22" s="38"/>
      <c r="AA22" s="53">
        <v>18</v>
      </c>
      <c r="AB22" s="54">
        <v>47.048967361450202</v>
      </c>
      <c r="AC22" s="54">
        <v>54.307409286499002</v>
      </c>
      <c r="AD22" s="54">
        <v>60.112503051757798</v>
      </c>
      <c r="AE22" s="54">
        <v>54.798328399658203</v>
      </c>
      <c r="AF22" s="54">
        <v>54.939167022705099</v>
      </c>
      <c r="AG22" s="54">
        <v>58.043531417846701</v>
      </c>
      <c r="AH22" s="54">
        <v>52.963737487792997</v>
      </c>
      <c r="AI22" s="54">
        <v>58.843969345092802</v>
      </c>
      <c r="AJ22" s="54">
        <v>61.447351455688498</v>
      </c>
      <c r="AK22" s="54">
        <v>57.220870971679702</v>
      </c>
      <c r="AL22" s="54">
        <v>58.329462051391602</v>
      </c>
    </row>
    <row r="23" spans="2:38" x14ac:dyDescent="0.25">
      <c r="J23" s="43"/>
      <c r="K23" s="38"/>
      <c r="L23" s="38"/>
      <c r="M23" s="38"/>
      <c r="Y23" s="38"/>
      <c r="Z23" s="38"/>
      <c r="AA23" s="53">
        <v>19</v>
      </c>
      <c r="AB23" s="54">
        <v>55.243797302246101</v>
      </c>
      <c r="AC23" s="54">
        <v>47.309598922729499</v>
      </c>
      <c r="AD23" s="54">
        <v>53.706485748291001</v>
      </c>
      <c r="AE23" s="54">
        <v>58.848287582397496</v>
      </c>
      <c r="AF23" s="54">
        <v>54.6929035186768</v>
      </c>
      <c r="AG23" s="54">
        <v>54.809326171875</v>
      </c>
      <c r="AH23" s="54">
        <v>57.6762886047363</v>
      </c>
      <c r="AI23" s="54">
        <v>53.4585475921631</v>
      </c>
      <c r="AJ23" s="54">
        <v>58.2040824890137</v>
      </c>
      <c r="AK23" s="54">
        <v>61.037792205810497</v>
      </c>
      <c r="AL23" s="54">
        <v>57.786668777465799</v>
      </c>
    </row>
    <row r="24" spans="2:38" x14ac:dyDescent="0.25">
      <c r="J24" s="43"/>
      <c r="K24" s="38"/>
      <c r="L24" s="38"/>
      <c r="M24" s="38"/>
      <c r="Y24" s="38"/>
      <c r="Z24" s="38"/>
      <c r="AA24" s="53">
        <v>20</v>
      </c>
      <c r="AB24" s="54">
        <v>43.4500026702881</v>
      </c>
      <c r="AC24" s="54">
        <v>53.958446502685497</v>
      </c>
      <c r="AD24" s="54">
        <v>48.203611373901403</v>
      </c>
      <c r="AE24" s="54">
        <v>53.442234039306598</v>
      </c>
      <c r="AF24" s="54">
        <v>57.859733581542997</v>
      </c>
      <c r="AG24" s="54">
        <v>54.785417556762702</v>
      </c>
      <c r="AH24" s="54">
        <v>54.984621047973597</v>
      </c>
      <c r="AI24" s="54">
        <v>57.552160263061502</v>
      </c>
      <c r="AJ24" s="54">
        <v>54.239612579345703</v>
      </c>
      <c r="AK24" s="54">
        <v>57.8948078155518</v>
      </c>
      <c r="AL24" s="54">
        <v>61.187732696533203</v>
      </c>
    </row>
    <row r="25" spans="2:38" x14ac:dyDescent="0.25">
      <c r="J25" s="43"/>
      <c r="K25" s="38"/>
      <c r="L25" s="38"/>
      <c r="M25" s="38"/>
      <c r="Y25" s="38"/>
      <c r="Z25" s="38"/>
      <c r="AA25" s="53">
        <v>21</v>
      </c>
      <c r="AB25" s="54">
        <v>52.703638076782198</v>
      </c>
      <c r="AC25" s="54">
        <v>44.649002075195298</v>
      </c>
      <c r="AD25" s="54">
        <v>53.020885467529297</v>
      </c>
      <c r="AE25" s="54">
        <v>48.8188800811768</v>
      </c>
      <c r="AF25" s="54">
        <v>53.026739120483398</v>
      </c>
      <c r="AG25" s="54">
        <v>56.734292984008803</v>
      </c>
      <c r="AH25" s="54">
        <v>54.636837005615199</v>
      </c>
      <c r="AI25" s="54">
        <v>54.897760391235401</v>
      </c>
      <c r="AJ25" s="54">
        <v>57.144456863403299</v>
      </c>
      <c r="AK25" s="54">
        <v>54.682996749877901</v>
      </c>
      <c r="AL25" s="54">
        <v>57.885801315307603</v>
      </c>
    </row>
    <row r="26" spans="2:38" x14ac:dyDescent="0.25">
      <c r="J26" s="43"/>
      <c r="K26" s="38"/>
      <c r="L26" s="38"/>
      <c r="M26" s="38"/>
      <c r="Y26" s="38"/>
      <c r="Z26" s="38"/>
      <c r="AA26" s="53">
        <v>22</v>
      </c>
      <c r="AB26" s="54">
        <v>45.646408081054702</v>
      </c>
      <c r="AC26" s="54">
        <v>50.083524703979499</v>
      </c>
      <c r="AD26" s="54">
        <v>45.142791748046903</v>
      </c>
      <c r="AE26" s="54">
        <v>51.324094772338903</v>
      </c>
      <c r="AF26" s="54">
        <v>48.458278656005902</v>
      </c>
      <c r="AG26" s="54">
        <v>51.7492065429688</v>
      </c>
      <c r="AH26" s="54">
        <v>54.781816482543903</v>
      </c>
      <c r="AI26" s="54">
        <v>53.498750686645501</v>
      </c>
      <c r="AJ26" s="54">
        <v>53.795608520507798</v>
      </c>
      <c r="AK26" s="54">
        <v>55.688871383666999</v>
      </c>
      <c r="AL26" s="54">
        <v>54.4126586914063</v>
      </c>
    </row>
    <row r="27" spans="2:38" x14ac:dyDescent="0.25">
      <c r="J27" s="43"/>
      <c r="K27" s="38"/>
      <c r="L27" s="38"/>
      <c r="M27" s="38"/>
      <c r="Y27" s="38"/>
      <c r="Z27" s="38"/>
      <c r="AA27" s="53">
        <v>23</v>
      </c>
      <c r="AB27" s="54">
        <v>43.060773849487298</v>
      </c>
      <c r="AC27" s="54">
        <v>44.472696304321303</v>
      </c>
      <c r="AD27" s="54">
        <v>48.208358764648402</v>
      </c>
      <c r="AE27" s="54">
        <v>45.157392501831097</v>
      </c>
      <c r="AF27" s="54">
        <v>49.674047470092802</v>
      </c>
      <c r="AG27" s="54">
        <v>47.842147827148402</v>
      </c>
      <c r="AH27" s="54">
        <v>50.401918411254897</v>
      </c>
      <c r="AI27" s="54">
        <v>52.860448837280302</v>
      </c>
      <c r="AJ27" s="54">
        <v>52.202680587768597</v>
      </c>
      <c r="AK27" s="54">
        <v>52.508083343505902</v>
      </c>
      <c r="AL27" s="54">
        <v>54.520168304443402</v>
      </c>
    </row>
    <row r="28" spans="2:38" x14ac:dyDescent="0.25">
      <c r="J28" s="43"/>
      <c r="K28" s="38"/>
      <c r="L28" s="38"/>
      <c r="M28" s="38"/>
      <c r="Y28" s="38"/>
      <c r="Z28" s="38"/>
      <c r="AA28" s="53">
        <v>24</v>
      </c>
      <c r="AB28" s="54">
        <v>36.114850997924798</v>
      </c>
      <c r="AC28" s="54">
        <v>42.261274337768597</v>
      </c>
      <c r="AD28" s="54">
        <v>43.825971603393597</v>
      </c>
      <c r="AE28" s="54">
        <v>46.667442321777301</v>
      </c>
      <c r="AF28" s="54">
        <v>44.909959793090799</v>
      </c>
      <c r="AG28" s="54">
        <v>48.228481292724602</v>
      </c>
      <c r="AH28" s="54">
        <v>47.136529922485401</v>
      </c>
      <c r="AI28" s="54">
        <v>49.1440525054932</v>
      </c>
      <c r="AJ28" s="54">
        <v>51.157936096191399</v>
      </c>
      <c r="AK28" s="54">
        <v>50.923404693603501</v>
      </c>
      <c r="AL28" s="54">
        <v>51.667772293090799</v>
      </c>
    </row>
    <row r="29" spans="2:38" x14ac:dyDescent="0.25">
      <c r="J29" s="43"/>
      <c r="K29" s="38"/>
      <c r="L29" s="38"/>
      <c r="M29" s="38"/>
      <c r="Y29" s="38"/>
      <c r="Z29" s="38"/>
      <c r="AA29" s="53">
        <v>25</v>
      </c>
      <c r="AB29" s="54">
        <v>42.338172912597699</v>
      </c>
      <c r="AC29" s="54">
        <v>38.178508758544901</v>
      </c>
      <c r="AD29" s="54">
        <v>43.001548767089801</v>
      </c>
      <c r="AE29" s="54">
        <v>44.381734848022496</v>
      </c>
      <c r="AF29" s="54">
        <v>46.648157119750998</v>
      </c>
      <c r="AG29" s="54">
        <v>45.700654983520501</v>
      </c>
      <c r="AH29" s="54">
        <v>48.248908996582003</v>
      </c>
      <c r="AI29" s="54">
        <v>47.646715164184599</v>
      </c>
      <c r="AJ29" s="54">
        <v>49.306871414184599</v>
      </c>
      <c r="AK29" s="54">
        <v>51.012660980224602</v>
      </c>
      <c r="AL29" s="54">
        <v>51.475145339965799</v>
      </c>
    </row>
    <row r="30" spans="2:38" x14ac:dyDescent="0.25">
      <c r="J30" s="43"/>
      <c r="K30" s="38"/>
      <c r="L30" s="38"/>
      <c r="M30" s="38"/>
      <c r="Y30" s="38"/>
      <c r="Z30" s="38"/>
      <c r="AA30" s="53">
        <v>26</v>
      </c>
      <c r="AB30" s="54">
        <v>44.254940032958999</v>
      </c>
      <c r="AC30" s="54">
        <v>42.978660583496101</v>
      </c>
      <c r="AD30" s="54">
        <v>40.5322875976563</v>
      </c>
      <c r="AE30" s="54">
        <v>44.206153869628899</v>
      </c>
      <c r="AF30" s="54">
        <v>45.4766235351563</v>
      </c>
      <c r="AG30" s="54">
        <v>47.365644454956097</v>
      </c>
      <c r="AH30" s="54">
        <v>46.933954238891602</v>
      </c>
      <c r="AI30" s="54">
        <v>48.982330322265597</v>
      </c>
      <c r="AJ30" s="54">
        <v>48.716260910034201</v>
      </c>
      <c r="AK30" s="54">
        <v>50.143072128295898</v>
      </c>
      <c r="AL30" s="54">
        <v>52.040067672729499</v>
      </c>
    </row>
    <row r="31" spans="2:38" x14ac:dyDescent="0.25">
      <c r="J31" s="43"/>
      <c r="K31" s="38"/>
      <c r="L31" s="38"/>
      <c r="M31" s="38"/>
      <c r="Y31" s="38"/>
      <c r="Z31" s="38"/>
      <c r="AA31" s="53">
        <v>27</v>
      </c>
      <c r="AB31" s="54">
        <v>36.159268379211397</v>
      </c>
      <c r="AC31" s="54">
        <v>44.7538738250732</v>
      </c>
      <c r="AD31" s="54">
        <v>44.590005874633803</v>
      </c>
      <c r="AE31" s="54">
        <v>42.980697631835902</v>
      </c>
      <c r="AF31" s="54">
        <v>45.9265041351318</v>
      </c>
      <c r="AG31" s="54">
        <v>47.125650405883803</v>
      </c>
      <c r="AH31" s="54">
        <v>48.769933700561502</v>
      </c>
      <c r="AI31" s="54">
        <v>48.668279647827099</v>
      </c>
      <c r="AJ31" s="54">
        <v>50.4079780578613</v>
      </c>
      <c r="AK31" s="54">
        <v>50.366418838500998</v>
      </c>
      <c r="AL31" s="54">
        <v>52.022159576416001</v>
      </c>
    </row>
    <row r="32" spans="2:38" x14ac:dyDescent="0.25">
      <c r="J32" s="43"/>
      <c r="K32" s="38"/>
      <c r="L32" s="38"/>
      <c r="M32" s="38"/>
      <c r="Y32" s="38"/>
      <c r="Z32" s="38"/>
      <c r="AA32" s="53">
        <v>28</v>
      </c>
      <c r="AB32" s="54">
        <v>40.343315124511697</v>
      </c>
      <c r="AC32" s="54">
        <v>38.628805160522496</v>
      </c>
      <c r="AD32" s="54">
        <v>45.537281036377003</v>
      </c>
      <c r="AE32" s="54">
        <v>45.827632904052699</v>
      </c>
      <c r="AF32" s="54">
        <v>44.793132781982401</v>
      </c>
      <c r="AG32" s="54">
        <v>47.228601455688498</v>
      </c>
      <c r="AH32" s="54">
        <v>48.3639240264893</v>
      </c>
      <c r="AI32" s="54">
        <v>49.825798034667997</v>
      </c>
      <c r="AJ32" s="54">
        <v>49.954381942749002</v>
      </c>
      <c r="AK32" s="54">
        <v>51.469184875488303</v>
      </c>
      <c r="AL32" s="54">
        <v>51.933610916137702</v>
      </c>
    </row>
    <row r="33" spans="10:38" x14ac:dyDescent="0.25">
      <c r="J33" s="43"/>
      <c r="K33" s="38"/>
      <c r="L33" s="38"/>
      <c r="M33" s="38"/>
      <c r="Y33" s="38"/>
      <c r="Z33" s="38"/>
      <c r="AA33" s="53">
        <v>29</v>
      </c>
      <c r="AB33" s="54">
        <v>42.549863815307603</v>
      </c>
      <c r="AC33" s="54">
        <v>42.217567443847699</v>
      </c>
      <c r="AD33" s="54">
        <v>41.256961822509801</v>
      </c>
      <c r="AE33" s="54">
        <v>46.848089218139599</v>
      </c>
      <c r="AF33" s="54">
        <v>47.378015518188498</v>
      </c>
      <c r="AG33" s="54">
        <v>46.762306213378899</v>
      </c>
      <c r="AH33" s="54">
        <v>48.847467422485401</v>
      </c>
      <c r="AI33" s="54">
        <v>49.941825866699197</v>
      </c>
      <c r="AJ33" s="54">
        <v>51.2885131835938</v>
      </c>
      <c r="AK33" s="54">
        <v>51.575620651245103</v>
      </c>
      <c r="AL33" s="54">
        <v>53.266880035400398</v>
      </c>
    </row>
    <row r="34" spans="10:38" x14ac:dyDescent="0.25">
      <c r="J34" s="43"/>
      <c r="K34" s="38"/>
      <c r="L34" s="38"/>
      <c r="M34" s="38"/>
      <c r="Y34" s="38"/>
      <c r="Z34" s="38"/>
      <c r="AA34" s="53">
        <v>30</v>
      </c>
      <c r="AB34" s="54">
        <v>37.565261840820298</v>
      </c>
      <c r="AC34" s="54">
        <v>44.159774780273402</v>
      </c>
      <c r="AD34" s="54">
        <v>44.431182861328097</v>
      </c>
      <c r="AE34" s="54">
        <v>43.703201293945298</v>
      </c>
      <c r="AF34" s="54">
        <v>48.424049377441399</v>
      </c>
      <c r="AG34" s="54">
        <v>49.0621948242188</v>
      </c>
      <c r="AH34" s="54">
        <v>48.7745265960693</v>
      </c>
      <c r="AI34" s="54">
        <v>50.601516723632798</v>
      </c>
      <c r="AJ34" s="54">
        <v>51.684703826904297</v>
      </c>
      <c r="AK34" s="54">
        <v>52.942142486572301</v>
      </c>
      <c r="AL34" s="54">
        <v>53.666656494140597</v>
      </c>
    </row>
    <row r="35" spans="10:38" x14ac:dyDescent="0.25">
      <c r="J35" s="43"/>
      <c r="K35" s="38"/>
      <c r="L35" s="38"/>
      <c r="M35" s="38"/>
      <c r="Y35" s="38"/>
      <c r="Z35" s="38"/>
      <c r="AA35" s="53">
        <v>31</v>
      </c>
      <c r="AB35" s="54">
        <v>39.621912002563498</v>
      </c>
      <c r="AC35" s="54">
        <v>40.348472595214801</v>
      </c>
      <c r="AD35" s="54">
        <v>46.383745193481403</v>
      </c>
      <c r="AE35" s="54">
        <v>46.868494033813498</v>
      </c>
      <c r="AF35" s="54">
        <v>46.290056228637702</v>
      </c>
      <c r="AG35" s="54">
        <v>50.403970718383803</v>
      </c>
      <c r="AH35" s="54">
        <v>51.097940444946303</v>
      </c>
      <c r="AI35" s="54">
        <v>51.062639236450202</v>
      </c>
      <c r="AJ35" s="54">
        <v>52.715629577636697</v>
      </c>
      <c r="AK35" s="54">
        <v>53.792520523071303</v>
      </c>
      <c r="AL35" s="54">
        <v>55.298383712768597</v>
      </c>
    </row>
    <row r="36" spans="10:38" x14ac:dyDescent="0.25">
      <c r="J36" s="43"/>
      <c r="K36" s="38"/>
      <c r="L36" s="38"/>
      <c r="M36" s="38"/>
      <c r="Y36" s="38"/>
      <c r="Z36" s="38"/>
      <c r="AA36" s="53">
        <v>32</v>
      </c>
      <c r="AB36" s="54">
        <v>45.4880466461182</v>
      </c>
      <c r="AC36" s="54">
        <v>42.045997619628899</v>
      </c>
      <c r="AD36" s="54">
        <v>43.290445327758803</v>
      </c>
      <c r="AE36" s="54">
        <v>48.688703536987298</v>
      </c>
      <c r="AF36" s="54">
        <v>49.319766998291001</v>
      </c>
      <c r="AG36" s="54">
        <v>48.869144439697301</v>
      </c>
      <c r="AH36" s="54">
        <v>52.519777297973597</v>
      </c>
      <c r="AI36" s="54">
        <v>53.273384094238303</v>
      </c>
      <c r="AJ36" s="54">
        <v>53.431001663208001</v>
      </c>
      <c r="AK36" s="54">
        <v>54.955535888671903</v>
      </c>
      <c r="AL36" s="54">
        <v>56.3261814117432</v>
      </c>
    </row>
    <row r="37" spans="10:38" x14ac:dyDescent="0.25">
      <c r="J37" s="43"/>
      <c r="K37" s="38"/>
      <c r="L37" s="38"/>
      <c r="M37" s="38"/>
      <c r="Y37" s="38"/>
      <c r="Z37" s="38"/>
      <c r="AA37" s="53">
        <v>33</v>
      </c>
      <c r="AB37" s="54">
        <v>46.342594146728501</v>
      </c>
      <c r="AC37" s="54">
        <v>47.282829284667997</v>
      </c>
      <c r="AD37" s="54">
        <v>44.649276733398402</v>
      </c>
      <c r="AE37" s="54">
        <v>46.051004409790004</v>
      </c>
      <c r="AF37" s="54">
        <v>51.003063201904297</v>
      </c>
      <c r="AG37" s="54">
        <v>51.731315612792997</v>
      </c>
      <c r="AH37" s="54">
        <v>51.384559631347699</v>
      </c>
      <c r="AI37" s="54">
        <v>54.685266494750998</v>
      </c>
      <c r="AJ37" s="54">
        <v>55.505517959594698</v>
      </c>
      <c r="AK37" s="54">
        <v>55.801984786987298</v>
      </c>
      <c r="AL37" s="54">
        <v>57.516506195068402</v>
      </c>
    </row>
    <row r="38" spans="10:38" x14ac:dyDescent="0.25">
      <c r="J38" s="43"/>
      <c r="K38" s="38"/>
      <c r="L38" s="38"/>
      <c r="M38" s="38"/>
      <c r="Y38" s="38"/>
      <c r="Z38" s="38"/>
      <c r="AA38" s="53">
        <v>34</v>
      </c>
      <c r="AB38" s="54">
        <v>43.486368179321303</v>
      </c>
      <c r="AC38" s="54">
        <v>48.3980522155762</v>
      </c>
      <c r="AD38" s="54">
        <v>49.773635864257798</v>
      </c>
      <c r="AE38" s="54">
        <v>47.503414154052699</v>
      </c>
      <c r="AF38" s="54">
        <v>49.047801971435497</v>
      </c>
      <c r="AG38" s="54">
        <v>53.706916809082003</v>
      </c>
      <c r="AH38" s="54">
        <v>54.484550476074197</v>
      </c>
      <c r="AI38" s="54">
        <v>54.235902786254897</v>
      </c>
      <c r="AJ38" s="54">
        <v>57.289434432983398</v>
      </c>
      <c r="AK38" s="54">
        <v>58.187215805053697</v>
      </c>
      <c r="AL38" s="54">
        <v>58.848314285278299</v>
      </c>
    </row>
    <row r="39" spans="10:38" x14ac:dyDescent="0.25">
      <c r="J39" s="43"/>
      <c r="K39" s="38"/>
      <c r="L39" s="38"/>
      <c r="M39" s="38"/>
      <c r="Y39" s="38"/>
      <c r="Z39" s="38"/>
      <c r="AA39" s="53">
        <v>35</v>
      </c>
      <c r="AB39" s="54">
        <v>36.123186111450202</v>
      </c>
      <c r="AC39" s="54">
        <v>46.072126388549798</v>
      </c>
      <c r="AD39" s="54">
        <v>50.806365966796903</v>
      </c>
      <c r="AE39" s="54">
        <v>52.299350738525398</v>
      </c>
      <c r="AF39" s="54">
        <v>50.343946456909201</v>
      </c>
      <c r="AG39" s="54">
        <v>51.969764709472699</v>
      </c>
      <c r="AH39" s="54">
        <v>56.399604797363303</v>
      </c>
      <c r="AI39" s="54">
        <v>57.221288681030302</v>
      </c>
      <c r="AJ39" s="54">
        <v>57.064836502075202</v>
      </c>
      <c r="AK39" s="54">
        <v>59.9310111999512</v>
      </c>
      <c r="AL39" s="54">
        <v>61.143321990966797</v>
      </c>
    </row>
    <row r="40" spans="10:38" x14ac:dyDescent="0.25">
      <c r="J40" s="43"/>
      <c r="K40" s="38"/>
      <c r="L40" s="38"/>
      <c r="M40" s="38"/>
      <c r="Y40" s="38"/>
      <c r="Z40" s="38"/>
      <c r="AA40" s="53">
        <v>36</v>
      </c>
      <c r="AB40" s="54">
        <v>52.971744537353501</v>
      </c>
      <c r="AC40" s="54">
        <v>39.8286323547363</v>
      </c>
      <c r="AD40" s="54">
        <v>49.056634902954102</v>
      </c>
      <c r="AE40" s="54">
        <v>53.499713897705099</v>
      </c>
      <c r="AF40" s="54">
        <v>55.081302642822301</v>
      </c>
      <c r="AG40" s="54">
        <v>53.384483337402301</v>
      </c>
      <c r="AH40" s="54">
        <v>55.065151214599602</v>
      </c>
      <c r="AI40" s="54">
        <v>59.325000762939503</v>
      </c>
      <c r="AJ40" s="54">
        <v>60.206174850463903</v>
      </c>
      <c r="AK40" s="54">
        <v>60.123237609863303</v>
      </c>
      <c r="AL40" s="54">
        <v>63.0984497070313</v>
      </c>
    </row>
    <row r="41" spans="10:38" x14ac:dyDescent="0.25">
      <c r="J41" s="43"/>
      <c r="K41" s="38"/>
      <c r="L41" s="38"/>
      <c r="M41" s="38"/>
      <c r="Y41" s="38"/>
      <c r="Z41" s="38"/>
      <c r="AA41" s="53">
        <v>37</v>
      </c>
      <c r="AB41" s="54">
        <v>45.339687347412102</v>
      </c>
      <c r="AC41" s="54">
        <v>55.051631927490199</v>
      </c>
      <c r="AD41" s="54">
        <v>43.295066833496101</v>
      </c>
      <c r="AE41" s="54">
        <v>51.825086593627901</v>
      </c>
      <c r="AF41" s="54">
        <v>56.0663967132568</v>
      </c>
      <c r="AG41" s="54">
        <v>57.673528671264599</v>
      </c>
      <c r="AH41" s="54">
        <v>56.203596115112298</v>
      </c>
      <c r="AI41" s="54">
        <v>57.922143936157198</v>
      </c>
      <c r="AJ41" s="54">
        <v>62.051258087158203</v>
      </c>
      <c r="AK41" s="54">
        <v>63.000432968139599</v>
      </c>
      <c r="AL41" s="54">
        <v>63.1829833984375</v>
      </c>
    </row>
    <row r="42" spans="10:38" x14ac:dyDescent="0.25">
      <c r="J42" s="43"/>
      <c r="K42" s="38"/>
      <c r="L42" s="38"/>
      <c r="M42" s="38"/>
      <c r="Y42" s="38"/>
      <c r="Z42" s="38"/>
      <c r="AA42" s="53">
        <v>38</v>
      </c>
      <c r="AB42" s="54">
        <v>56.244876861572301</v>
      </c>
      <c r="AC42" s="54">
        <v>48.014608383178697</v>
      </c>
      <c r="AD42" s="54">
        <v>57.4079074859619</v>
      </c>
      <c r="AE42" s="54">
        <v>46.588567733764599</v>
      </c>
      <c r="AF42" s="54">
        <v>54.614330291747997</v>
      </c>
      <c r="AG42" s="54">
        <v>58.705522537231403</v>
      </c>
      <c r="AH42" s="54">
        <v>60.3147296905518</v>
      </c>
      <c r="AI42" s="54">
        <v>59.0316257476807</v>
      </c>
      <c r="AJ42" s="54">
        <v>60.8005695343018</v>
      </c>
      <c r="AK42" s="54">
        <v>64.828701019287095</v>
      </c>
      <c r="AL42" s="54">
        <v>66.059364318847699</v>
      </c>
    </row>
    <row r="43" spans="10:38" x14ac:dyDescent="0.25">
      <c r="J43" s="43"/>
      <c r="K43" s="38"/>
      <c r="L43" s="38"/>
      <c r="M43" s="38"/>
      <c r="Y43" s="38"/>
      <c r="Z43" s="38"/>
      <c r="AA43" s="53">
        <v>39</v>
      </c>
      <c r="AB43" s="54">
        <v>56.093996047973597</v>
      </c>
      <c r="AC43" s="54">
        <v>58.2706813812256</v>
      </c>
      <c r="AD43" s="54">
        <v>50.612655639648402</v>
      </c>
      <c r="AE43" s="54">
        <v>59.5404376983643</v>
      </c>
      <c r="AF43" s="54">
        <v>49.552135467529297</v>
      </c>
      <c r="AG43" s="54">
        <v>57.135242462158203</v>
      </c>
      <c r="AH43" s="54">
        <v>61.095460891723597</v>
      </c>
      <c r="AI43" s="54">
        <v>62.697574615478501</v>
      </c>
      <c r="AJ43" s="54">
        <v>61.578466415405302</v>
      </c>
      <c r="AK43" s="54">
        <v>63.3917045593262</v>
      </c>
      <c r="AL43" s="54">
        <v>67.530689239501996</v>
      </c>
    </row>
    <row r="44" spans="10:38" x14ac:dyDescent="0.25">
      <c r="J44" s="43"/>
      <c r="K44" s="38"/>
      <c r="L44" s="38"/>
      <c r="M44" s="38"/>
      <c r="Y44" s="38"/>
      <c r="Z44" s="38"/>
      <c r="AA44" s="53">
        <v>40</v>
      </c>
      <c r="AB44" s="54">
        <v>56.118944168090799</v>
      </c>
      <c r="AC44" s="54">
        <v>57.530086517333999</v>
      </c>
      <c r="AD44" s="54">
        <v>60.061656951904297</v>
      </c>
      <c r="AE44" s="54">
        <v>52.8289604187012</v>
      </c>
      <c r="AF44" s="54">
        <v>61.407899856567397</v>
      </c>
      <c r="AG44" s="54">
        <v>52.166160583496101</v>
      </c>
      <c r="AH44" s="54">
        <v>59.318672180175803</v>
      </c>
      <c r="AI44" s="54">
        <v>63.122150421142599</v>
      </c>
      <c r="AJ44" s="54">
        <v>64.760978698730497</v>
      </c>
      <c r="AK44" s="54">
        <v>63.751043319702099</v>
      </c>
      <c r="AL44" s="54">
        <v>65.827980041503906</v>
      </c>
    </row>
    <row r="45" spans="10:38" x14ac:dyDescent="0.25">
      <c r="J45" s="43"/>
      <c r="K45" s="38"/>
      <c r="L45" s="38"/>
      <c r="M45" s="38"/>
      <c r="Y45" s="38"/>
      <c r="Z45" s="38"/>
      <c r="AA45" s="53">
        <v>41</v>
      </c>
      <c r="AB45" s="54">
        <v>49.0051784515381</v>
      </c>
      <c r="AC45" s="54">
        <v>57.110486984252901</v>
      </c>
      <c r="AD45" s="54">
        <v>58.780347824096701</v>
      </c>
      <c r="AE45" s="54">
        <v>61.384737014770501</v>
      </c>
      <c r="AF45" s="54">
        <v>54.575799942016602</v>
      </c>
      <c r="AG45" s="54">
        <v>62.866340637207003</v>
      </c>
      <c r="AH45" s="54">
        <v>54.291366577148402</v>
      </c>
      <c r="AI45" s="54">
        <v>61.037214279174798</v>
      </c>
      <c r="AJ45" s="54">
        <v>64.686943054199205</v>
      </c>
      <c r="AK45" s="54">
        <v>66.368156433105497</v>
      </c>
      <c r="AL45" s="54">
        <v>65.621772766113295</v>
      </c>
    </row>
    <row r="46" spans="10:38" x14ac:dyDescent="0.25">
      <c r="J46" s="43"/>
      <c r="K46" s="38"/>
      <c r="L46" s="38"/>
      <c r="M46" s="38"/>
      <c r="Y46" s="38"/>
      <c r="Z46" s="38"/>
      <c r="AA46" s="53">
        <v>42</v>
      </c>
      <c r="AB46" s="54">
        <v>52.2003879547119</v>
      </c>
      <c r="AC46" s="54">
        <v>50.6928100585938</v>
      </c>
      <c r="AD46" s="54">
        <v>58.274213790893597</v>
      </c>
      <c r="AE46" s="54">
        <v>60.016801834106403</v>
      </c>
      <c r="AF46" s="54">
        <v>62.596136093139599</v>
      </c>
      <c r="AG46" s="54">
        <v>56.200408935546903</v>
      </c>
      <c r="AH46" s="54">
        <v>64.273899078369098</v>
      </c>
      <c r="AI46" s="54">
        <v>56.272438049316399</v>
      </c>
      <c r="AJ46" s="54">
        <v>62.658119201660199</v>
      </c>
      <c r="AK46" s="54">
        <v>66.153774261474595</v>
      </c>
      <c r="AL46" s="54">
        <v>68.063747406005902</v>
      </c>
    </row>
    <row r="47" spans="10:38" x14ac:dyDescent="0.25">
      <c r="J47" s="43"/>
      <c r="K47" s="38"/>
      <c r="L47" s="38"/>
      <c r="M47" s="38"/>
      <c r="Y47" s="38"/>
      <c r="Z47" s="38"/>
      <c r="AA47" s="53">
        <v>43</v>
      </c>
      <c r="AB47" s="54">
        <v>48.484521865844698</v>
      </c>
      <c r="AC47" s="54">
        <v>53.4068279266357</v>
      </c>
      <c r="AD47" s="54">
        <v>52.197364807128899</v>
      </c>
      <c r="AE47" s="54">
        <v>59.167196273803697</v>
      </c>
      <c r="AF47" s="54">
        <v>60.980533599853501</v>
      </c>
      <c r="AG47" s="54">
        <v>63.499435424804702</v>
      </c>
      <c r="AH47" s="54">
        <v>57.5029201507568</v>
      </c>
      <c r="AI47" s="54">
        <v>65.350883483886705</v>
      </c>
      <c r="AJ47" s="54">
        <v>57.878932952880902</v>
      </c>
      <c r="AK47" s="54">
        <v>63.9180583953857</v>
      </c>
      <c r="AL47" s="54">
        <v>67.439300537109403</v>
      </c>
    </row>
    <row r="48" spans="10:38" x14ac:dyDescent="0.25">
      <c r="J48" s="43"/>
      <c r="K48" s="38"/>
      <c r="L48" s="38"/>
      <c r="M48" s="38"/>
      <c r="Y48" s="38"/>
      <c r="Z48" s="38"/>
      <c r="AA48" s="53">
        <v>44</v>
      </c>
      <c r="AB48" s="54">
        <v>64.358806610107393</v>
      </c>
      <c r="AC48" s="54">
        <v>49.925836563110401</v>
      </c>
      <c r="AD48" s="54">
        <v>54.545738220214801</v>
      </c>
      <c r="AE48" s="54">
        <v>53.474475860595703</v>
      </c>
      <c r="AF48" s="54">
        <v>59.890409469604499</v>
      </c>
      <c r="AG48" s="54">
        <v>61.760837554931598</v>
      </c>
      <c r="AH48" s="54">
        <v>64.198593139648395</v>
      </c>
      <c r="AI48" s="54">
        <v>58.574775695800803</v>
      </c>
      <c r="AJ48" s="54">
        <v>66.203392028808594</v>
      </c>
      <c r="AK48" s="54">
        <v>59.219741821289098</v>
      </c>
      <c r="AL48" s="54">
        <v>65.084703445434599</v>
      </c>
    </row>
    <row r="49" spans="10:38" x14ac:dyDescent="0.25">
      <c r="J49" s="43"/>
      <c r="K49" s="38"/>
      <c r="L49" s="38"/>
      <c r="M49" s="38"/>
      <c r="Y49" s="38"/>
      <c r="Z49" s="38"/>
      <c r="AA49" s="53">
        <v>45</v>
      </c>
      <c r="AB49" s="54">
        <v>77.012443542480497</v>
      </c>
      <c r="AC49" s="54">
        <v>63.982435226440401</v>
      </c>
      <c r="AD49" s="54">
        <v>50.958621978759801</v>
      </c>
      <c r="AE49" s="54">
        <v>55.1111869812012</v>
      </c>
      <c r="AF49" s="54">
        <v>54.190261840820298</v>
      </c>
      <c r="AG49" s="54">
        <v>60.0526447296143</v>
      </c>
      <c r="AH49" s="54">
        <v>61.9833374023438</v>
      </c>
      <c r="AI49" s="54">
        <v>64.315952301025405</v>
      </c>
      <c r="AJ49" s="54">
        <v>59.059803009033203</v>
      </c>
      <c r="AK49" s="54">
        <v>66.451377868652301</v>
      </c>
      <c r="AL49" s="54">
        <v>60.076210021972699</v>
      </c>
    </row>
    <row r="50" spans="10:38" x14ac:dyDescent="0.25">
      <c r="J50" s="43"/>
      <c r="K50" s="38"/>
      <c r="L50" s="38"/>
      <c r="M50" s="38"/>
      <c r="Y50" s="38"/>
      <c r="Z50" s="38"/>
      <c r="AA50" s="53">
        <v>46</v>
      </c>
      <c r="AB50" s="54">
        <v>67.436090469360394</v>
      </c>
      <c r="AC50" s="54">
        <v>75.589031219482393</v>
      </c>
      <c r="AD50" s="54">
        <v>63.747509002685497</v>
      </c>
      <c r="AE50" s="54">
        <v>51.861671447753899</v>
      </c>
      <c r="AF50" s="54">
        <v>55.578701019287102</v>
      </c>
      <c r="AG50" s="54">
        <v>54.8233737945557</v>
      </c>
      <c r="AH50" s="54">
        <v>60.189872741699197</v>
      </c>
      <c r="AI50" s="54">
        <v>62.184635162353501</v>
      </c>
      <c r="AJ50" s="54">
        <v>64.393321990966797</v>
      </c>
      <c r="AK50" s="54">
        <v>59.487756729125998</v>
      </c>
      <c r="AL50" s="54">
        <v>66.798988342285199</v>
      </c>
    </row>
    <row r="51" spans="10:38" x14ac:dyDescent="0.25">
      <c r="J51" s="43"/>
      <c r="K51" s="38"/>
      <c r="L51" s="38"/>
      <c r="M51" s="38"/>
      <c r="Y51" s="38"/>
      <c r="Z51" s="38"/>
      <c r="AA51" s="53">
        <v>47</v>
      </c>
      <c r="AB51" s="54">
        <v>57.721216201782198</v>
      </c>
      <c r="AC51" s="54">
        <v>67.273204803466797</v>
      </c>
      <c r="AD51" s="54">
        <v>74.593757629394503</v>
      </c>
      <c r="AE51" s="54">
        <v>63.666334152221701</v>
      </c>
      <c r="AF51" s="54">
        <v>52.785783767700202</v>
      </c>
      <c r="AG51" s="54">
        <v>56.094165802002003</v>
      </c>
      <c r="AH51" s="54">
        <v>55.522789001464801</v>
      </c>
      <c r="AI51" s="54">
        <v>60.458332061767599</v>
      </c>
      <c r="AJ51" s="54">
        <v>62.524364471435497</v>
      </c>
      <c r="AK51" s="54">
        <v>64.596813201904297</v>
      </c>
      <c r="AL51" s="54">
        <v>60.1738605499268</v>
      </c>
    </row>
    <row r="52" spans="10:38" x14ac:dyDescent="0.25">
      <c r="J52" s="43"/>
      <c r="K52" s="38"/>
      <c r="L52" s="38"/>
      <c r="M52" s="38"/>
      <c r="Y52" s="38"/>
      <c r="Z52" s="38"/>
      <c r="AA52" s="53">
        <v>48</v>
      </c>
      <c r="AB52" s="54">
        <v>65.733196258544893</v>
      </c>
      <c r="AC52" s="54">
        <v>57.756975173950202</v>
      </c>
      <c r="AD52" s="54">
        <v>67.286607742309599</v>
      </c>
      <c r="AE52" s="54">
        <v>73.765018463134794</v>
      </c>
      <c r="AF52" s="54">
        <v>63.664363861083999</v>
      </c>
      <c r="AG52" s="54">
        <v>53.680627822875998</v>
      </c>
      <c r="AH52" s="54">
        <v>56.628721237182603</v>
      </c>
      <c r="AI52" s="54">
        <v>56.221439361572301</v>
      </c>
      <c r="AJ52" s="54">
        <v>60.778739929199197</v>
      </c>
      <c r="AK52" s="54">
        <v>62.905220031738303</v>
      </c>
      <c r="AL52" s="54">
        <v>64.988605499267607</v>
      </c>
    </row>
    <row r="53" spans="10:38" x14ac:dyDescent="0.25">
      <c r="J53" s="43"/>
      <c r="K53" s="38"/>
      <c r="L53" s="38"/>
      <c r="M53" s="38"/>
      <c r="Y53" s="38"/>
      <c r="Z53" s="38"/>
      <c r="AA53" s="53">
        <v>49</v>
      </c>
      <c r="AB53" s="54">
        <v>59.969120025634801</v>
      </c>
      <c r="AC53" s="54">
        <v>65.165113449096694</v>
      </c>
      <c r="AD53" s="54">
        <v>57.7349853515625</v>
      </c>
      <c r="AE53" s="54">
        <v>67.037984848022504</v>
      </c>
      <c r="AF53" s="54">
        <v>72.825366973876996</v>
      </c>
      <c r="AG53" s="54">
        <v>63.479791641235401</v>
      </c>
      <c r="AH53" s="54">
        <v>54.297578811645501</v>
      </c>
      <c r="AI53" s="54">
        <v>56.961330413818402</v>
      </c>
      <c r="AJ53" s="54">
        <v>56.6762084960938</v>
      </c>
      <c r="AK53" s="54">
        <v>60.903350830078097</v>
      </c>
      <c r="AL53" s="54">
        <v>63.177696228027301</v>
      </c>
    </row>
    <row r="54" spans="10:38" x14ac:dyDescent="0.25">
      <c r="J54" s="43"/>
      <c r="K54" s="38"/>
      <c r="L54" s="38"/>
      <c r="M54" s="38"/>
      <c r="Y54" s="38"/>
      <c r="Z54" s="38"/>
      <c r="AA54" s="53">
        <v>50</v>
      </c>
      <c r="AB54" s="54">
        <v>65.037923812866197</v>
      </c>
      <c r="AC54" s="54">
        <v>59.346494674682603</v>
      </c>
      <c r="AD54" s="54">
        <v>64.368978500366197</v>
      </c>
      <c r="AE54" s="54">
        <v>57.3759441375732</v>
      </c>
      <c r="AF54" s="54">
        <v>66.376100540161104</v>
      </c>
      <c r="AG54" s="54">
        <v>71.602199554443402</v>
      </c>
      <c r="AH54" s="54">
        <v>62.945621490478501</v>
      </c>
      <c r="AI54" s="54">
        <v>54.466825485229499</v>
      </c>
      <c r="AJ54" s="54">
        <v>56.927190780639599</v>
      </c>
      <c r="AK54" s="54">
        <v>56.704179763793903</v>
      </c>
      <c r="AL54" s="54">
        <v>60.754312515258803</v>
      </c>
    </row>
    <row r="55" spans="10:38" x14ac:dyDescent="0.25">
      <c r="J55" s="43"/>
      <c r="K55" s="38"/>
      <c r="L55" s="38"/>
      <c r="M55" s="38"/>
      <c r="Y55" s="38"/>
      <c r="Z55" s="38"/>
      <c r="AA55" s="53">
        <v>51</v>
      </c>
      <c r="AB55" s="54">
        <v>51.840488433837898</v>
      </c>
      <c r="AC55" s="54">
        <v>63.7378120422363</v>
      </c>
      <c r="AD55" s="54">
        <v>58.458904266357401</v>
      </c>
      <c r="AE55" s="54">
        <v>63.231449127197301</v>
      </c>
      <c r="AF55" s="54">
        <v>56.653333663940401</v>
      </c>
      <c r="AG55" s="54">
        <v>65.315855026245103</v>
      </c>
      <c r="AH55" s="54">
        <v>70.069046020507798</v>
      </c>
      <c r="AI55" s="54">
        <v>62.030836105346701</v>
      </c>
      <c r="AJ55" s="54">
        <v>54.193080902099602</v>
      </c>
      <c r="AK55" s="54">
        <v>56.471256256103501</v>
      </c>
      <c r="AL55" s="54">
        <v>56.393112182617202</v>
      </c>
    </row>
    <row r="56" spans="10:38" x14ac:dyDescent="0.25">
      <c r="J56" s="43"/>
      <c r="K56" s="38"/>
      <c r="L56" s="38"/>
      <c r="M56" s="38"/>
      <c r="Y56" s="38"/>
      <c r="Z56" s="38"/>
      <c r="AA56" s="53">
        <v>52</v>
      </c>
      <c r="AB56" s="54">
        <v>35.131031036377003</v>
      </c>
      <c r="AC56" s="54">
        <v>51.496467590332003</v>
      </c>
      <c r="AD56" s="54">
        <v>62.7447319030762</v>
      </c>
      <c r="AE56" s="54">
        <v>57.737939834594698</v>
      </c>
      <c r="AF56" s="54">
        <v>62.296937942504897</v>
      </c>
      <c r="AG56" s="54">
        <v>56.056221008300803</v>
      </c>
      <c r="AH56" s="54">
        <v>64.441106796264606</v>
      </c>
      <c r="AI56" s="54">
        <v>68.7905464172363</v>
      </c>
      <c r="AJ56" s="54">
        <v>61.278303146362298</v>
      </c>
      <c r="AK56" s="54">
        <v>53.983177185058601</v>
      </c>
      <c r="AL56" s="54">
        <v>56.185897827148402</v>
      </c>
    </row>
    <row r="57" spans="10:38" x14ac:dyDescent="0.25">
      <c r="J57" s="43"/>
      <c r="K57" s="38"/>
      <c r="L57" s="38"/>
      <c r="M57" s="38"/>
      <c r="Y57" s="38"/>
      <c r="Z57" s="38"/>
      <c r="AA57" s="53">
        <v>53</v>
      </c>
      <c r="AB57" s="54">
        <v>54.563417434692397</v>
      </c>
      <c r="AC57" s="54">
        <v>35.647382736206097</v>
      </c>
      <c r="AD57" s="54">
        <v>51.135515213012702</v>
      </c>
      <c r="AE57" s="54">
        <v>61.673265457153299</v>
      </c>
      <c r="AF57" s="54">
        <v>56.9830226898193</v>
      </c>
      <c r="AG57" s="54">
        <v>61.275796890258803</v>
      </c>
      <c r="AH57" s="54">
        <v>55.3311576843262</v>
      </c>
      <c r="AI57" s="54">
        <v>63.4810886383057</v>
      </c>
      <c r="AJ57" s="54">
        <v>67.429962158203097</v>
      </c>
      <c r="AK57" s="54">
        <v>60.3997478485107</v>
      </c>
      <c r="AL57" s="54">
        <v>53.725963592529297</v>
      </c>
    </row>
    <row r="58" spans="10:38" x14ac:dyDescent="0.25">
      <c r="J58" s="43"/>
      <c r="K58" s="38"/>
      <c r="L58" s="38"/>
      <c r="M58" s="38"/>
      <c r="Y58" s="38"/>
      <c r="Z58" s="38"/>
      <c r="AA58" s="53">
        <v>54</v>
      </c>
      <c r="AB58" s="54">
        <v>57.680635452270501</v>
      </c>
      <c r="AC58" s="54">
        <v>53.960605621337898</v>
      </c>
      <c r="AD58" s="54">
        <v>36.396135330200202</v>
      </c>
      <c r="AE58" s="54">
        <v>51.037515640258803</v>
      </c>
      <c r="AF58" s="54">
        <v>60.920537948608398</v>
      </c>
      <c r="AG58" s="54">
        <v>56.520608901977504</v>
      </c>
      <c r="AH58" s="54">
        <v>60.588052749633803</v>
      </c>
      <c r="AI58" s="54">
        <v>54.930475234985401</v>
      </c>
      <c r="AJ58" s="54">
        <v>62.854137420654297</v>
      </c>
      <c r="AK58" s="54">
        <v>66.4650688171387</v>
      </c>
      <c r="AL58" s="54">
        <v>59.9648246765137</v>
      </c>
    </row>
    <row r="59" spans="10:38" x14ac:dyDescent="0.25">
      <c r="J59" s="43"/>
      <c r="K59" s="38"/>
      <c r="L59" s="38"/>
      <c r="M59" s="38"/>
      <c r="Y59" s="38"/>
      <c r="Z59" s="38"/>
      <c r="AA59" s="53">
        <v>55</v>
      </c>
      <c r="AB59" s="54">
        <v>46.4804077148438</v>
      </c>
      <c r="AC59" s="54">
        <v>56.6978855133057</v>
      </c>
      <c r="AD59" s="54">
        <v>53.5171928405762</v>
      </c>
      <c r="AE59" s="54">
        <v>37.1458740234375</v>
      </c>
      <c r="AF59" s="54">
        <v>50.989351272583001</v>
      </c>
      <c r="AG59" s="54">
        <v>60.236625671386697</v>
      </c>
      <c r="AH59" s="54">
        <v>56.126249313354499</v>
      </c>
      <c r="AI59" s="54">
        <v>59.9718627929688</v>
      </c>
      <c r="AJ59" s="54">
        <v>54.620630264282198</v>
      </c>
      <c r="AK59" s="54">
        <v>62.301897048950202</v>
      </c>
      <c r="AL59" s="54">
        <v>65.694694519042997</v>
      </c>
    </row>
    <row r="60" spans="10:38" x14ac:dyDescent="0.25">
      <c r="J60" s="43"/>
      <c r="K60" s="38"/>
      <c r="L60" s="38"/>
      <c r="M60" s="38"/>
      <c r="Y60" s="38"/>
      <c r="Z60" s="38"/>
      <c r="AA60" s="53">
        <v>56</v>
      </c>
      <c r="AB60" s="54">
        <v>52.241540908813498</v>
      </c>
      <c r="AC60" s="54">
        <v>46.829811096191399</v>
      </c>
      <c r="AD60" s="54">
        <v>56.396812438964801</v>
      </c>
      <c r="AE60" s="54">
        <v>53.556821823120103</v>
      </c>
      <c r="AF60" s="54">
        <v>38.215385437011697</v>
      </c>
      <c r="AG60" s="54">
        <v>51.369043350219698</v>
      </c>
      <c r="AH60" s="54">
        <v>60.087793350219698</v>
      </c>
      <c r="AI60" s="54">
        <v>56.204399108886697</v>
      </c>
      <c r="AJ60" s="54">
        <v>59.891222000122099</v>
      </c>
      <c r="AK60" s="54">
        <v>54.839397430419901</v>
      </c>
      <c r="AL60" s="54">
        <v>62.379947662353501</v>
      </c>
    </row>
    <row r="61" spans="10:38" x14ac:dyDescent="0.25">
      <c r="J61" s="43"/>
      <c r="K61" s="38"/>
      <c r="L61" s="38"/>
      <c r="M61" s="38"/>
      <c r="Y61" s="38"/>
      <c r="Z61" s="38"/>
      <c r="AA61" s="53">
        <v>57</v>
      </c>
      <c r="AB61" s="54">
        <v>31.636419296264599</v>
      </c>
      <c r="AC61" s="54">
        <v>52.533187866210902</v>
      </c>
      <c r="AD61" s="54">
        <v>47.544704437255902</v>
      </c>
      <c r="AE61" s="54">
        <v>56.5107517242432</v>
      </c>
      <c r="AF61" s="54">
        <v>53.938892364502003</v>
      </c>
      <c r="AG61" s="54">
        <v>39.492282867431598</v>
      </c>
      <c r="AH61" s="54">
        <v>52.046340942382798</v>
      </c>
      <c r="AI61" s="54">
        <v>60.328771591186502</v>
      </c>
      <c r="AJ61" s="54">
        <v>56.631879806518597</v>
      </c>
      <c r="AK61" s="54">
        <v>60.199247360229499</v>
      </c>
      <c r="AL61" s="54">
        <v>55.515129089355497</v>
      </c>
    </row>
    <row r="62" spans="10:38" x14ac:dyDescent="0.25">
      <c r="J62" s="43"/>
      <c r="K62" s="38"/>
      <c r="L62" s="38"/>
      <c r="M62" s="38"/>
      <c r="Y62" s="38"/>
      <c r="Z62" s="38"/>
      <c r="AA62" s="53">
        <v>58</v>
      </c>
      <c r="AB62" s="54">
        <v>49.647081375122099</v>
      </c>
      <c r="AC62" s="54">
        <v>32.609588623046903</v>
      </c>
      <c r="AD62" s="54">
        <v>52.710653305053697</v>
      </c>
      <c r="AE62" s="54">
        <v>48.067724227905302</v>
      </c>
      <c r="AF62" s="54">
        <v>56.411205291747997</v>
      </c>
      <c r="AG62" s="54">
        <v>54.132051467895501</v>
      </c>
      <c r="AH62" s="54">
        <v>40.5585422515869</v>
      </c>
      <c r="AI62" s="54">
        <v>52.519565582275398</v>
      </c>
      <c r="AJ62" s="54">
        <v>60.371332168579102</v>
      </c>
      <c r="AK62" s="54">
        <v>56.880357742309599</v>
      </c>
      <c r="AL62" s="54">
        <v>60.385692596435497</v>
      </c>
    </row>
    <row r="63" spans="10:38" x14ac:dyDescent="0.25">
      <c r="J63" s="43"/>
      <c r="K63" s="38"/>
      <c r="L63" s="38"/>
      <c r="M63" s="38"/>
      <c r="Y63" s="38"/>
      <c r="Z63" s="38"/>
      <c r="AA63" s="53">
        <v>59</v>
      </c>
      <c r="AB63" s="54">
        <v>41.853094100952099</v>
      </c>
      <c r="AC63" s="54">
        <v>49.5931720733643</v>
      </c>
      <c r="AD63" s="54">
        <v>33.518491744995103</v>
      </c>
      <c r="AE63" s="54">
        <v>52.802513122558601</v>
      </c>
      <c r="AF63" s="54">
        <v>48.490453720092802</v>
      </c>
      <c r="AG63" s="54">
        <v>56.224649429321303</v>
      </c>
      <c r="AH63" s="54">
        <v>54.234010696411097</v>
      </c>
      <c r="AI63" s="54">
        <v>41.472221374511697</v>
      </c>
      <c r="AJ63" s="54">
        <v>52.894203186035199</v>
      </c>
      <c r="AK63" s="54">
        <v>60.336471557617202</v>
      </c>
      <c r="AL63" s="54">
        <v>57.1301174163818</v>
      </c>
    </row>
    <row r="64" spans="10:38" x14ac:dyDescent="0.25">
      <c r="J64" s="43"/>
      <c r="K64" s="38"/>
      <c r="L64" s="38"/>
      <c r="M64" s="38"/>
      <c r="Y64" s="38"/>
      <c r="Z64" s="38"/>
      <c r="AA64" s="53">
        <v>60</v>
      </c>
      <c r="AB64" s="54">
        <v>47.396490097045898</v>
      </c>
      <c r="AC64" s="54">
        <v>41.9089679718018</v>
      </c>
      <c r="AD64" s="54">
        <v>49.401706695556598</v>
      </c>
      <c r="AE64" s="54">
        <v>34.161087036132798</v>
      </c>
      <c r="AF64" s="54">
        <v>52.684108734130902</v>
      </c>
      <c r="AG64" s="54">
        <v>48.6900119781494</v>
      </c>
      <c r="AH64" s="54">
        <v>55.812616348266602</v>
      </c>
      <c r="AI64" s="54">
        <v>54.109634399414098</v>
      </c>
      <c r="AJ64" s="54">
        <v>42.126493453979499</v>
      </c>
      <c r="AK64" s="54">
        <v>53.037523269653299</v>
      </c>
      <c r="AL64" s="54">
        <v>60.164354324340799</v>
      </c>
    </row>
    <row r="65" spans="10:38" x14ac:dyDescent="0.25">
      <c r="J65" s="43"/>
      <c r="K65" s="38"/>
      <c r="L65" s="38"/>
      <c r="M65" s="38"/>
      <c r="Y65" s="38"/>
      <c r="Z65" s="38"/>
      <c r="AA65" s="53">
        <v>61</v>
      </c>
      <c r="AB65" s="54">
        <v>50.847255706787102</v>
      </c>
      <c r="AC65" s="54">
        <v>47.430234909057603</v>
      </c>
      <c r="AD65" s="54">
        <v>42.203929901122997</v>
      </c>
      <c r="AE65" s="54">
        <v>49.428688049316399</v>
      </c>
      <c r="AF65" s="54">
        <v>34.889970779418903</v>
      </c>
      <c r="AG65" s="54">
        <v>52.8240871429443</v>
      </c>
      <c r="AH65" s="54">
        <v>49.093223571777301</v>
      </c>
      <c r="AI65" s="54">
        <v>55.7156658172607</v>
      </c>
      <c r="AJ65" s="54">
        <v>54.231040954589801</v>
      </c>
      <c r="AK65" s="54">
        <v>42.9198894500732</v>
      </c>
      <c r="AL65" s="54">
        <v>53.487188339233398</v>
      </c>
    </row>
    <row r="66" spans="10:38" x14ac:dyDescent="0.25">
      <c r="J66" s="43"/>
      <c r="K66" s="38"/>
      <c r="L66" s="38"/>
      <c r="M66" s="38"/>
      <c r="Y66" s="38"/>
      <c r="Z66" s="38"/>
      <c r="AA66" s="53">
        <v>62</v>
      </c>
      <c r="AB66" s="54">
        <v>37.593974113464398</v>
      </c>
      <c r="AC66" s="54">
        <v>50.7167873382568</v>
      </c>
      <c r="AD66" s="54">
        <v>47.407434463500998</v>
      </c>
      <c r="AE66" s="54">
        <v>42.374891281127901</v>
      </c>
      <c r="AF66" s="54">
        <v>49.3285617828369</v>
      </c>
      <c r="AG66" s="54">
        <v>35.465635299682603</v>
      </c>
      <c r="AH66" s="54">
        <v>52.820531845092802</v>
      </c>
      <c r="AI66" s="54">
        <v>49.332157135009801</v>
      </c>
      <c r="AJ66" s="54">
        <v>55.4888305664063</v>
      </c>
      <c r="AK66" s="54">
        <v>54.206953048706097</v>
      </c>
      <c r="AL66" s="54">
        <v>43.614437103271499</v>
      </c>
    </row>
    <row r="67" spans="10:38" x14ac:dyDescent="0.25">
      <c r="J67" s="43"/>
      <c r="K67" s="38"/>
      <c r="L67" s="38"/>
      <c r="M67" s="38"/>
      <c r="Y67" s="38"/>
      <c r="Z67" s="38"/>
      <c r="AA67" s="53">
        <v>63</v>
      </c>
      <c r="AB67" s="54">
        <v>39.637371063232401</v>
      </c>
      <c r="AC67" s="54">
        <v>37.856460571289098</v>
      </c>
      <c r="AD67" s="54">
        <v>50.4482097625732</v>
      </c>
      <c r="AE67" s="54">
        <v>47.210773468017599</v>
      </c>
      <c r="AF67" s="54">
        <v>42.3862495422363</v>
      </c>
      <c r="AG67" s="54">
        <v>49.070680618286097</v>
      </c>
      <c r="AH67" s="54">
        <v>35.8638820648193</v>
      </c>
      <c r="AI67" s="54">
        <v>52.621662139892599</v>
      </c>
      <c r="AJ67" s="54">
        <v>49.359954833984403</v>
      </c>
      <c r="AK67" s="54">
        <v>55.093366622924798</v>
      </c>
      <c r="AL67" s="54">
        <v>54.068616867065401</v>
      </c>
    </row>
    <row r="68" spans="10:38" x14ac:dyDescent="0.25">
      <c r="J68" s="43"/>
      <c r="K68" s="38"/>
      <c r="L68" s="38"/>
      <c r="M68" s="38"/>
      <c r="Y68" s="38"/>
      <c r="Z68" s="38"/>
      <c r="AA68" s="53">
        <v>64</v>
      </c>
      <c r="AB68" s="54">
        <v>47.363096237182603</v>
      </c>
      <c r="AC68" s="54">
        <v>39.567970275878899</v>
      </c>
      <c r="AD68" s="54">
        <v>38.018547058105497</v>
      </c>
      <c r="AE68" s="54">
        <v>50.086408615112298</v>
      </c>
      <c r="AF68" s="54">
        <v>46.936561584472699</v>
      </c>
      <c r="AG68" s="54">
        <v>42.290683746337898</v>
      </c>
      <c r="AH68" s="54">
        <v>48.722095489502003</v>
      </c>
      <c r="AI68" s="54">
        <v>36.117078781127901</v>
      </c>
      <c r="AJ68" s="54">
        <v>52.311887741088903</v>
      </c>
      <c r="AK68" s="54">
        <v>49.2544555664063</v>
      </c>
      <c r="AL68" s="54">
        <v>54.6948852539063</v>
      </c>
    </row>
    <row r="69" spans="10:38" x14ac:dyDescent="0.25">
      <c r="J69" s="43"/>
      <c r="K69" s="38"/>
      <c r="L69" s="38"/>
      <c r="M69" s="38"/>
      <c r="Y69" s="38"/>
      <c r="Z69" s="38"/>
      <c r="AA69" s="53">
        <v>65</v>
      </c>
      <c r="AB69" s="54">
        <v>40.042449951171903</v>
      </c>
      <c r="AC69" s="54">
        <v>46.710731506347699</v>
      </c>
      <c r="AD69" s="54">
        <v>39.514787673950202</v>
      </c>
      <c r="AE69" s="54">
        <v>38.111757278442397</v>
      </c>
      <c r="AF69" s="54">
        <v>49.7633056640625</v>
      </c>
      <c r="AG69" s="54">
        <v>46.6981105804443</v>
      </c>
      <c r="AH69" s="54">
        <v>42.1930541992188</v>
      </c>
      <c r="AI69" s="54">
        <v>48.384956359863303</v>
      </c>
      <c r="AJ69" s="54">
        <v>36.320764541625998</v>
      </c>
      <c r="AK69" s="54">
        <v>52.016586303710902</v>
      </c>
      <c r="AL69" s="54">
        <v>49.194025039672901</v>
      </c>
    </row>
    <row r="70" spans="10:38" x14ac:dyDescent="0.25">
      <c r="J70" s="43"/>
      <c r="K70" s="38"/>
      <c r="L70" s="38"/>
      <c r="M70" s="38"/>
      <c r="Y70" s="38"/>
      <c r="Z70" s="38"/>
      <c r="AA70" s="53">
        <v>66</v>
      </c>
      <c r="AB70" s="54">
        <v>33.034500122070298</v>
      </c>
      <c r="AC70" s="54">
        <v>39.902587890625</v>
      </c>
      <c r="AD70" s="54">
        <v>46.2099094390869</v>
      </c>
      <c r="AE70" s="54">
        <v>39.480142593383803</v>
      </c>
      <c r="AF70" s="54">
        <v>38.197628021240199</v>
      </c>
      <c r="AG70" s="54">
        <v>49.524297714233398</v>
      </c>
      <c r="AH70" s="54">
        <v>46.533092498779297</v>
      </c>
      <c r="AI70" s="54">
        <v>42.151731491088903</v>
      </c>
      <c r="AJ70" s="54">
        <v>48.107870101928697</v>
      </c>
      <c r="AK70" s="54">
        <v>36.531347274780302</v>
      </c>
      <c r="AL70" s="54">
        <v>51.842842102050803</v>
      </c>
    </row>
    <row r="71" spans="10:38" x14ac:dyDescent="0.25">
      <c r="J71" s="43"/>
      <c r="K71" s="38"/>
      <c r="L71" s="38"/>
      <c r="M71" s="38"/>
      <c r="Y71" s="38"/>
      <c r="Z71" s="38"/>
      <c r="AA71" s="53">
        <v>67</v>
      </c>
      <c r="AB71" s="54">
        <v>52.3678169250488</v>
      </c>
      <c r="AC71" s="54">
        <v>33.0351467132568</v>
      </c>
      <c r="AD71" s="54">
        <v>39.754930496215799</v>
      </c>
      <c r="AE71" s="54">
        <v>45.702587127685497</v>
      </c>
      <c r="AF71" s="54">
        <v>39.405731201171903</v>
      </c>
      <c r="AG71" s="54">
        <v>38.237766265869098</v>
      </c>
      <c r="AH71" s="54">
        <v>49.237403869628899</v>
      </c>
      <c r="AI71" s="54">
        <v>46.312555313110401</v>
      </c>
      <c r="AJ71" s="54">
        <v>42.081306457519503</v>
      </c>
      <c r="AK71" s="54">
        <v>47.806526184082003</v>
      </c>
      <c r="AL71" s="54">
        <v>36.7339057922363</v>
      </c>
    </row>
    <row r="72" spans="10:38" x14ac:dyDescent="0.25">
      <c r="J72" s="43"/>
      <c r="K72" s="38"/>
      <c r="L72" s="38"/>
      <c r="M72" s="38"/>
      <c r="Y72" s="38"/>
      <c r="Z72" s="38"/>
      <c r="AA72" s="53">
        <v>68</v>
      </c>
      <c r="AB72" s="54">
        <v>46.7384223937988</v>
      </c>
      <c r="AC72" s="54">
        <v>51.578433990478501</v>
      </c>
      <c r="AD72" s="54">
        <v>33.064250946044901</v>
      </c>
      <c r="AE72" s="54">
        <v>39.608221054077099</v>
      </c>
      <c r="AF72" s="54">
        <v>45.223838806152301</v>
      </c>
      <c r="AG72" s="54">
        <v>39.334060668945298</v>
      </c>
      <c r="AH72" s="54">
        <v>38.269435882568402</v>
      </c>
      <c r="AI72" s="54">
        <v>48.950555801391602</v>
      </c>
      <c r="AJ72" s="54">
        <v>46.087652206420898</v>
      </c>
      <c r="AK72" s="54">
        <v>42.0171928405762</v>
      </c>
      <c r="AL72" s="54">
        <v>47.570178985595703</v>
      </c>
    </row>
    <row r="73" spans="10:38" x14ac:dyDescent="0.25">
      <c r="J73" s="43"/>
      <c r="K73" s="38"/>
      <c r="L73" s="38"/>
      <c r="M73" s="38"/>
      <c r="Y73" s="38"/>
      <c r="Z73" s="38"/>
      <c r="AA73" s="53">
        <v>69</v>
      </c>
      <c r="AB73" s="54">
        <v>36.318700790405302</v>
      </c>
      <c r="AC73" s="54">
        <v>45.823850631713903</v>
      </c>
      <c r="AD73" s="54">
        <v>50.790132522583001</v>
      </c>
      <c r="AE73" s="54">
        <v>33.023639678955099</v>
      </c>
      <c r="AF73" s="54">
        <v>39.426685333252003</v>
      </c>
      <c r="AG73" s="54">
        <v>44.710494995117202</v>
      </c>
      <c r="AH73" s="54">
        <v>39.2133464813232</v>
      </c>
      <c r="AI73" s="54">
        <v>38.252536773681598</v>
      </c>
      <c r="AJ73" s="54">
        <v>48.609546661377003</v>
      </c>
      <c r="AK73" s="54">
        <v>45.808097839355497</v>
      </c>
      <c r="AL73" s="54">
        <v>41.941184997558601</v>
      </c>
    </row>
    <row r="74" spans="10:38" x14ac:dyDescent="0.25">
      <c r="J74" s="43"/>
      <c r="K74" s="38"/>
      <c r="L74" s="38"/>
      <c r="M74" s="38"/>
      <c r="Y74" s="38"/>
      <c r="Z74" s="38"/>
      <c r="AA74" s="53">
        <v>70</v>
      </c>
      <c r="AB74" s="54">
        <v>51.315895080566399</v>
      </c>
      <c r="AC74" s="54">
        <v>35.999184608459501</v>
      </c>
      <c r="AD74" s="54">
        <v>44.881628036499002</v>
      </c>
      <c r="AE74" s="54">
        <v>49.932754516601598</v>
      </c>
      <c r="AF74" s="54">
        <v>32.8774223327637</v>
      </c>
      <c r="AG74" s="54">
        <v>39.153646469116197</v>
      </c>
      <c r="AH74" s="54">
        <v>44.111455917358398</v>
      </c>
      <c r="AI74" s="54">
        <v>38.990276336669901</v>
      </c>
      <c r="AJ74" s="54">
        <v>38.128662109375</v>
      </c>
      <c r="AK74" s="54">
        <v>48.176136016845703</v>
      </c>
      <c r="AL74" s="54">
        <v>45.476678848266602</v>
      </c>
    </row>
    <row r="75" spans="10:38" x14ac:dyDescent="0.25">
      <c r="J75" s="43"/>
      <c r="K75" s="38"/>
      <c r="L75" s="38"/>
      <c r="M75" s="38"/>
      <c r="Y75" s="38"/>
      <c r="Z75" s="38"/>
      <c r="AA75" s="53">
        <v>71</v>
      </c>
      <c r="AB75" s="54">
        <v>40.593082427978501</v>
      </c>
      <c r="AC75" s="54">
        <v>50.235048294067397</v>
      </c>
      <c r="AD75" s="54">
        <v>35.568650245666497</v>
      </c>
      <c r="AE75" s="54">
        <v>43.838130950927699</v>
      </c>
      <c r="AF75" s="54">
        <v>48.951612472534201</v>
      </c>
      <c r="AG75" s="54">
        <v>32.590366363525398</v>
      </c>
      <c r="AH75" s="54">
        <v>38.741790771484403</v>
      </c>
      <c r="AI75" s="54">
        <v>43.3872585296631</v>
      </c>
      <c r="AJ75" s="54">
        <v>38.623741149902301</v>
      </c>
      <c r="AK75" s="54">
        <v>37.864170074462898</v>
      </c>
      <c r="AL75" s="54">
        <v>47.630674362182603</v>
      </c>
    </row>
    <row r="76" spans="10:38" x14ac:dyDescent="0.25">
      <c r="J76" s="43"/>
      <c r="K76" s="38"/>
      <c r="L76" s="38"/>
      <c r="M76" s="38"/>
      <c r="Y76" s="38"/>
      <c r="Z76" s="38"/>
      <c r="AA76" s="53">
        <v>72</v>
      </c>
      <c r="AB76" s="54">
        <v>42.428817749023402</v>
      </c>
      <c r="AC76" s="54">
        <v>39.774656295776403</v>
      </c>
      <c r="AD76" s="54">
        <v>49.1368408203125</v>
      </c>
      <c r="AE76" s="54">
        <v>35.0660400390625</v>
      </c>
      <c r="AF76" s="54">
        <v>42.783420562744098</v>
      </c>
      <c r="AG76" s="54">
        <v>47.931028366088903</v>
      </c>
      <c r="AH76" s="54">
        <v>32.234930038452099</v>
      </c>
      <c r="AI76" s="54">
        <v>38.250581741333001</v>
      </c>
      <c r="AJ76" s="54">
        <v>42.610677719116197</v>
      </c>
      <c r="AK76" s="54">
        <v>38.178472518920898</v>
      </c>
      <c r="AL76" s="54">
        <v>37.545524597167997</v>
      </c>
    </row>
    <row r="77" spans="10:38" x14ac:dyDescent="0.25">
      <c r="J77" s="43"/>
      <c r="K77" s="38"/>
      <c r="L77" s="38"/>
      <c r="M77" s="38"/>
      <c r="Y77" s="38"/>
      <c r="Z77" s="38"/>
      <c r="AA77" s="53">
        <v>73</v>
      </c>
      <c r="AB77" s="54">
        <v>46.0358114242554</v>
      </c>
      <c r="AC77" s="54">
        <v>41.563779830932603</v>
      </c>
      <c r="AD77" s="54">
        <v>38.948310852050803</v>
      </c>
      <c r="AE77" s="54">
        <v>47.9808540344238</v>
      </c>
      <c r="AF77" s="54">
        <v>34.501819610595703</v>
      </c>
      <c r="AG77" s="54">
        <v>41.732154846191399</v>
      </c>
      <c r="AH77" s="54">
        <v>46.848308563232401</v>
      </c>
      <c r="AI77" s="54">
        <v>31.829722404479998</v>
      </c>
      <c r="AJ77" s="54">
        <v>37.7024955749512</v>
      </c>
      <c r="AK77" s="54">
        <v>41.797807693481403</v>
      </c>
      <c r="AL77" s="54">
        <v>37.703985214233398</v>
      </c>
    </row>
    <row r="78" spans="10:38" x14ac:dyDescent="0.25">
      <c r="J78" s="43"/>
      <c r="K78" s="38"/>
      <c r="L78" s="38"/>
      <c r="M78" s="38"/>
      <c r="Y78" s="38"/>
      <c r="Z78" s="38"/>
      <c r="AA78" s="53">
        <v>74</v>
      </c>
      <c r="AB78" s="54">
        <v>41.8144016265869</v>
      </c>
      <c r="AC78" s="54">
        <v>44.758012771606403</v>
      </c>
      <c r="AD78" s="54">
        <v>40.614158630371101</v>
      </c>
      <c r="AE78" s="54">
        <v>38.0320339202881</v>
      </c>
      <c r="AF78" s="54">
        <v>46.722574234008803</v>
      </c>
      <c r="AG78" s="54">
        <v>33.8451280593872</v>
      </c>
      <c r="AH78" s="54">
        <v>40.625827789306598</v>
      </c>
      <c r="AI78" s="54">
        <v>45.680511474609403</v>
      </c>
      <c r="AJ78" s="54">
        <v>31.3299160003662</v>
      </c>
      <c r="AK78" s="54">
        <v>37.059381484985401</v>
      </c>
      <c r="AL78" s="54">
        <v>40.924835205078097</v>
      </c>
    </row>
    <row r="79" spans="10:38" x14ac:dyDescent="0.25">
      <c r="J79" s="43"/>
      <c r="K79" s="38"/>
      <c r="L79" s="38"/>
      <c r="M79" s="38"/>
      <c r="Y79" s="38"/>
      <c r="Z79" s="38"/>
      <c r="AA79" s="53">
        <v>75</v>
      </c>
      <c r="AB79" s="54">
        <v>42.611270904541001</v>
      </c>
      <c r="AC79" s="54">
        <v>40.520347595214801</v>
      </c>
      <c r="AD79" s="54">
        <v>43.400179862976103</v>
      </c>
      <c r="AE79" s="54">
        <v>39.519950866699197</v>
      </c>
      <c r="AF79" s="54">
        <v>36.997369766235401</v>
      </c>
      <c r="AG79" s="54">
        <v>45.322114944458001</v>
      </c>
      <c r="AH79" s="54">
        <v>33.045727729797399</v>
      </c>
      <c r="AI79" s="54">
        <v>39.410713195800803</v>
      </c>
      <c r="AJ79" s="54">
        <v>44.355321884155302</v>
      </c>
      <c r="AK79" s="54">
        <v>30.700644493102999</v>
      </c>
      <c r="AL79" s="54">
        <v>36.285482406616197</v>
      </c>
    </row>
    <row r="80" spans="10:38" x14ac:dyDescent="0.25">
      <c r="J80" s="43"/>
      <c r="K80" s="38"/>
      <c r="L80" s="38"/>
      <c r="M80" s="38"/>
      <c r="Y80" s="38"/>
      <c r="Z80" s="38"/>
      <c r="AA80" s="53">
        <v>76</v>
      </c>
      <c r="AB80" s="54">
        <v>29.862145423889199</v>
      </c>
      <c r="AC80" s="54">
        <v>41.130796432495103</v>
      </c>
      <c r="AD80" s="54">
        <v>39.323035240173297</v>
      </c>
      <c r="AE80" s="54">
        <v>41.989229202270501</v>
      </c>
      <c r="AF80" s="54">
        <v>38.432645797729499</v>
      </c>
      <c r="AG80" s="54">
        <v>35.964359283447301</v>
      </c>
      <c r="AH80" s="54">
        <v>43.9676189422607</v>
      </c>
      <c r="AI80" s="54">
        <v>32.273381233215297</v>
      </c>
      <c r="AJ80" s="54">
        <v>38.217525482177699</v>
      </c>
      <c r="AK80" s="54">
        <v>43.102781295776403</v>
      </c>
      <c r="AL80" s="54">
        <v>30.0872688293457</v>
      </c>
    </row>
    <row r="81" spans="10:38" x14ac:dyDescent="0.25">
      <c r="J81" s="43"/>
      <c r="K81" s="38"/>
      <c r="L81" s="38"/>
      <c r="M81" s="38"/>
      <c r="Y81" s="38"/>
      <c r="Z81" s="38"/>
      <c r="AA81" s="53">
        <v>77</v>
      </c>
      <c r="AB81" s="54">
        <v>29.106604576110801</v>
      </c>
      <c r="AC81" s="54">
        <v>29.120953559875499</v>
      </c>
      <c r="AD81" s="54">
        <v>39.814910888671903</v>
      </c>
      <c r="AE81" s="54">
        <v>38.2917833328247</v>
      </c>
      <c r="AF81" s="54">
        <v>40.7123250961304</v>
      </c>
      <c r="AG81" s="54">
        <v>37.489608764648402</v>
      </c>
      <c r="AH81" s="54">
        <v>35.071947097778299</v>
      </c>
      <c r="AI81" s="54">
        <v>42.790201187133803</v>
      </c>
      <c r="AJ81" s="54">
        <v>31.635397911071799</v>
      </c>
      <c r="AK81" s="54">
        <v>37.1812419891357</v>
      </c>
      <c r="AL81" s="54">
        <v>42.052936553955099</v>
      </c>
    </row>
    <row r="82" spans="10:38" x14ac:dyDescent="0.25">
      <c r="J82" s="43"/>
      <c r="K82" s="38"/>
      <c r="L82" s="38"/>
      <c r="M82" s="38"/>
      <c r="Y82" s="38"/>
      <c r="Z82" s="38"/>
      <c r="AA82" s="53">
        <v>78</v>
      </c>
      <c r="AB82" s="54">
        <v>14.1957936286926</v>
      </c>
      <c r="AC82" s="54">
        <v>28.360863685607899</v>
      </c>
      <c r="AD82" s="54">
        <v>28.510002136230501</v>
      </c>
      <c r="AE82" s="54">
        <v>38.607030868530302</v>
      </c>
      <c r="AF82" s="54">
        <v>37.396717071533203</v>
      </c>
      <c r="AG82" s="54">
        <v>39.543265342712402</v>
      </c>
      <c r="AH82" s="54">
        <v>36.664815902709996</v>
      </c>
      <c r="AI82" s="54">
        <v>34.295007705688498</v>
      </c>
      <c r="AJ82" s="54">
        <v>41.731273651122997</v>
      </c>
      <c r="AK82" s="54">
        <v>31.118493080139199</v>
      </c>
      <c r="AL82" s="54">
        <v>36.279689788818402</v>
      </c>
    </row>
    <row r="83" spans="10:38" x14ac:dyDescent="0.25">
      <c r="J83" s="43"/>
      <c r="K83" s="38"/>
      <c r="L83" s="38"/>
      <c r="M83" s="38"/>
      <c r="Y83" s="38"/>
      <c r="Z83" s="38"/>
      <c r="AA83" s="53">
        <v>79</v>
      </c>
      <c r="AB83" s="54">
        <v>14.198129177093501</v>
      </c>
      <c r="AC83" s="54">
        <v>14.045116424560501</v>
      </c>
      <c r="AD83" s="54">
        <v>27.572901725769</v>
      </c>
      <c r="AE83" s="54">
        <v>27.808339118957502</v>
      </c>
      <c r="AF83" s="54">
        <v>37.356264114379897</v>
      </c>
      <c r="AG83" s="54">
        <v>36.406204223632798</v>
      </c>
      <c r="AH83" s="54">
        <v>38.350368499755902</v>
      </c>
      <c r="AI83" s="54">
        <v>35.779140472412102</v>
      </c>
      <c r="AJ83" s="54">
        <v>33.4625339508057</v>
      </c>
      <c r="AK83" s="54">
        <v>40.603641510009801</v>
      </c>
      <c r="AL83" s="54">
        <v>30.5551080703735</v>
      </c>
    </row>
    <row r="84" spans="10:38" x14ac:dyDescent="0.25">
      <c r="J84" s="43"/>
      <c r="K84" s="38"/>
      <c r="L84" s="38"/>
      <c r="M84" s="38"/>
      <c r="Y84" s="38"/>
      <c r="Z84" s="38"/>
      <c r="AA84" s="53">
        <v>80</v>
      </c>
      <c r="AB84" s="54">
        <v>16.4237604141235</v>
      </c>
      <c r="AC84" s="54">
        <v>13.985936641693099</v>
      </c>
      <c r="AD84" s="54">
        <v>13.7823042869568</v>
      </c>
      <c r="AE84" s="54">
        <v>26.638807296752901</v>
      </c>
      <c r="AF84" s="54">
        <v>26.939707756042498</v>
      </c>
      <c r="AG84" s="54">
        <v>35.962781906127901</v>
      </c>
      <c r="AH84" s="54">
        <v>35.2357177734375</v>
      </c>
      <c r="AI84" s="54">
        <v>37.029370307922399</v>
      </c>
      <c r="AJ84" s="54">
        <v>34.728630065917997</v>
      </c>
      <c r="AK84" s="54">
        <v>32.482490539550803</v>
      </c>
      <c r="AL84" s="54">
        <v>39.317409515380902</v>
      </c>
    </row>
    <row r="85" spans="10:38" x14ac:dyDescent="0.25">
      <c r="J85" s="43"/>
      <c r="K85" s="38"/>
      <c r="L85" s="38"/>
      <c r="M85" s="38"/>
      <c r="Y85" s="38"/>
      <c r="Z85" s="38"/>
      <c r="AA85" s="53">
        <v>81</v>
      </c>
      <c r="AB85" s="54">
        <v>24.362555980682401</v>
      </c>
      <c r="AC85" s="54">
        <v>15.7765221595764</v>
      </c>
      <c r="AD85" s="54">
        <v>13.6210670471191</v>
      </c>
      <c r="AE85" s="54">
        <v>13.363062381744401</v>
      </c>
      <c r="AF85" s="54">
        <v>25.4738960266113</v>
      </c>
      <c r="AG85" s="54">
        <v>25.8324375152588</v>
      </c>
      <c r="AH85" s="54">
        <v>34.311001777648897</v>
      </c>
      <c r="AI85" s="54">
        <v>33.775395393371603</v>
      </c>
      <c r="AJ85" s="54">
        <v>35.423769950866699</v>
      </c>
      <c r="AK85" s="54">
        <v>33.400088310241699</v>
      </c>
      <c r="AL85" s="54">
        <v>31.257715225219702</v>
      </c>
    </row>
    <row r="86" spans="10:38" x14ac:dyDescent="0.25">
      <c r="J86" s="43"/>
      <c r="K86" s="38"/>
      <c r="L86" s="38"/>
      <c r="M86" s="38"/>
      <c r="Y86" s="38"/>
      <c r="Z86" s="38"/>
      <c r="AA86" s="53">
        <v>82</v>
      </c>
      <c r="AB86" s="54">
        <v>17.2189989089966</v>
      </c>
      <c r="AC86" s="54">
        <v>22.9515910148621</v>
      </c>
      <c r="AD86" s="54">
        <v>15.059145927429199</v>
      </c>
      <c r="AE86" s="54">
        <v>13.170351028442401</v>
      </c>
      <c r="AF86" s="54">
        <v>12.8661513328552</v>
      </c>
      <c r="AG86" s="54">
        <v>24.2139348983765</v>
      </c>
      <c r="AH86" s="54">
        <v>24.628823280334501</v>
      </c>
      <c r="AI86" s="54">
        <v>32.5311117172241</v>
      </c>
      <c r="AJ86" s="54">
        <v>32.188812255859403</v>
      </c>
      <c r="AK86" s="54">
        <v>33.6878051757813</v>
      </c>
      <c r="AL86" s="54">
        <v>31.957923889160199</v>
      </c>
    </row>
    <row r="87" spans="10:38" x14ac:dyDescent="0.25">
      <c r="J87" s="43"/>
      <c r="K87" s="38"/>
      <c r="L87" s="38"/>
      <c r="M87" s="38"/>
      <c r="Y87" s="38"/>
      <c r="Z87" s="38"/>
      <c r="AA87" s="53">
        <v>83</v>
      </c>
      <c r="AB87" s="54">
        <v>10.215096950531001</v>
      </c>
      <c r="AC87" s="54">
        <v>16.257991313934301</v>
      </c>
      <c r="AD87" s="54">
        <v>21.5832195281982</v>
      </c>
      <c r="AE87" s="54">
        <v>14.396039962768601</v>
      </c>
      <c r="AF87" s="54">
        <v>12.7492208480835</v>
      </c>
      <c r="AG87" s="54">
        <v>12.410887241363501</v>
      </c>
      <c r="AH87" s="54">
        <v>22.9752006530762</v>
      </c>
      <c r="AI87" s="54">
        <v>23.415825366973898</v>
      </c>
      <c r="AJ87" s="54">
        <v>30.755074501037601</v>
      </c>
      <c r="AK87" s="54">
        <v>30.564191818237301</v>
      </c>
      <c r="AL87" s="54">
        <v>31.983066558837901</v>
      </c>
    </row>
    <row r="88" spans="10:38" x14ac:dyDescent="0.25">
      <c r="J88" s="43"/>
      <c r="K88" s="38"/>
      <c r="L88" s="38"/>
      <c r="M88" s="38"/>
      <c r="Y88" s="38"/>
      <c r="Z88" s="38"/>
      <c r="AA88" s="53">
        <v>84</v>
      </c>
      <c r="AB88" s="54">
        <v>13.147632598876999</v>
      </c>
      <c r="AC88" s="54">
        <v>9.9208283424377406</v>
      </c>
      <c r="AD88" s="54">
        <v>15.350781917572</v>
      </c>
      <c r="AE88" s="54">
        <v>20.252921104431199</v>
      </c>
      <c r="AF88" s="54">
        <v>13.783213138580299</v>
      </c>
      <c r="AG88" s="54">
        <v>12.333659648895299</v>
      </c>
      <c r="AH88" s="54">
        <v>11.937822341918899</v>
      </c>
      <c r="AI88" s="54">
        <v>21.764926910400401</v>
      </c>
      <c r="AJ88" s="54">
        <v>22.204489231109601</v>
      </c>
      <c r="AK88" s="54">
        <v>29.005007743835399</v>
      </c>
      <c r="AL88" s="54">
        <v>28.976407051086401</v>
      </c>
    </row>
    <row r="89" spans="10:38" x14ac:dyDescent="0.25">
      <c r="J89" s="43"/>
      <c r="K89" s="38"/>
      <c r="L89" s="38"/>
      <c r="M89" s="38"/>
      <c r="Y89" s="38"/>
      <c r="Z89" s="38"/>
      <c r="AA89" s="53">
        <v>85</v>
      </c>
      <c r="AB89" s="54">
        <v>7.3318096399307304</v>
      </c>
      <c r="AC89" s="54">
        <v>12.279895305633501</v>
      </c>
      <c r="AD89" s="54">
        <v>9.5188970565795898</v>
      </c>
      <c r="AE89" s="54">
        <v>14.307543754577599</v>
      </c>
      <c r="AF89" s="54">
        <v>18.7449626922607</v>
      </c>
      <c r="AG89" s="54">
        <v>13.056168079376199</v>
      </c>
      <c r="AH89" s="54">
        <v>11.7883768081665</v>
      </c>
      <c r="AI89" s="54">
        <v>11.344759941101101</v>
      </c>
      <c r="AJ89" s="54">
        <v>20.335151672363299</v>
      </c>
      <c r="AK89" s="54">
        <v>20.766350746154799</v>
      </c>
      <c r="AL89" s="54">
        <v>27.0061149597168</v>
      </c>
    </row>
    <row r="90" spans="10:38" x14ac:dyDescent="0.25">
      <c r="J90" s="43"/>
      <c r="K90" s="38"/>
      <c r="L90" s="38"/>
      <c r="M90" s="38"/>
      <c r="Y90" s="38"/>
      <c r="Z90" s="38"/>
      <c r="AA90" s="53">
        <v>86</v>
      </c>
      <c r="AB90" s="54">
        <v>11.8363718986511</v>
      </c>
      <c r="AC90" s="54">
        <v>6.9558608531951904</v>
      </c>
      <c r="AD90" s="54">
        <v>11.239260673522899</v>
      </c>
      <c r="AE90" s="54">
        <v>8.9416685104370099</v>
      </c>
      <c r="AF90" s="54">
        <v>13.0597801208496</v>
      </c>
      <c r="AG90" s="54">
        <v>17.053926467895501</v>
      </c>
      <c r="AH90" s="54">
        <v>12.1289353370667</v>
      </c>
      <c r="AI90" s="54">
        <v>11.0443654060364</v>
      </c>
      <c r="AJ90" s="54">
        <v>10.5346593856812</v>
      </c>
      <c r="AK90" s="54">
        <v>18.692518234252901</v>
      </c>
      <c r="AL90" s="54">
        <v>19.145604133606</v>
      </c>
    </row>
    <row r="91" spans="10:38" x14ac:dyDescent="0.25">
      <c r="J91" s="43"/>
      <c r="K91" s="38"/>
      <c r="L91" s="38"/>
      <c r="M91" s="38"/>
      <c r="Y91" s="38"/>
      <c r="Z91" s="38"/>
      <c r="AA91" s="53">
        <v>87</v>
      </c>
      <c r="AB91" s="54">
        <v>10.773041248321499</v>
      </c>
      <c r="AC91" s="54">
        <v>10.5441799163818</v>
      </c>
      <c r="AD91" s="54">
        <v>6.5350058078765896</v>
      </c>
      <c r="AE91" s="54">
        <v>10.1641192436218</v>
      </c>
      <c r="AF91" s="54">
        <v>8.3129410743713397</v>
      </c>
      <c r="AG91" s="54">
        <v>11.7874488830566</v>
      </c>
      <c r="AH91" s="54">
        <v>15.349518299102799</v>
      </c>
      <c r="AI91" s="54">
        <v>11.147391319274901</v>
      </c>
      <c r="AJ91" s="54">
        <v>10.232323646545399</v>
      </c>
      <c r="AK91" s="54">
        <v>9.6928520202636701</v>
      </c>
      <c r="AL91" s="54">
        <v>17.029012203216599</v>
      </c>
    </row>
    <row r="92" spans="10:38" x14ac:dyDescent="0.25">
      <c r="J92" s="43"/>
      <c r="K92" s="38"/>
      <c r="L92" s="38"/>
      <c r="M92" s="38"/>
      <c r="Y92" s="38"/>
      <c r="Z92" s="38"/>
      <c r="AA92" s="53">
        <v>88</v>
      </c>
      <c r="AB92" s="54">
        <v>7.9814584255218497</v>
      </c>
      <c r="AC92" s="54">
        <v>9.3433887958526594</v>
      </c>
      <c r="AD92" s="54">
        <v>9.1691381931304896</v>
      </c>
      <c r="AE92" s="54">
        <v>6.0094952583312997</v>
      </c>
      <c r="AF92" s="54">
        <v>8.9835870265960693</v>
      </c>
      <c r="AG92" s="54">
        <v>7.5627589225768999</v>
      </c>
      <c r="AH92" s="54">
        <v>10.4054026603699</v>
      </c>
      <c r="AI92" s="54">
        <v>13.539906978607201</v>
      </c>
      <c r="AJ92" s="54">
        <v>10.016751289367701</v>
      </c>
      <c r="AK92" s="54">
        <v>9.2758545875549299</v>
      </c>
      <c r="AL92" s="54">
        <v>8.7404897212982195</v>
      </c>
    </row>
    <row r="93" spans="10:38" x14ac:dyDescent="0.25">
      <c r="AA93" s="53">
        <v>89</v>
      </c>
      <c r="AB93" s="54">
        <v>5.8790991306304896</v>
      </c>
      <c r="AC93" s="54">
        <v>6.98460125923157</v>
      </c>
      <c r="AD93" s="54">
        <v>8.0026364326477104</v>
      </c>
      <c r="AE93" s="54">
        <v>7.8508629798889196</v>
      </c>
      <c r="AF93" s="54">
        <v>5.4542392492294303</v>
      </c>
      <c r="AG93" s="54">
        <v>7.8407094478607204</v>
      </c>
      <c r="AH93" s="54">
        <v>6.77687335014343</v>
      </c>
      <c r="AI93" s="54">
        <v>9.0536737442016602</v>
      </c>
      <c r="AJ93" s="54">
        <v>11.7678191661835</v>
      </c>
      <c r="AK93" s="54">
        <v>8.8737819194793701</v>
      </c>
      <c r="AL93" s="54">
        <v>8.3053243160247803</v>
      </c>
    </row>
    <row r="94" spans="10:38" x14ac:dyDescent="0.25">
      <c r="AA94" s="53">
        <v>90</v>
      </c>
      <c r="AB94" s="54">
        <v>5.4105709195136997</v>
      </c>
      <c r="AC94" s="54">
        <v>5.0237622261047399</v>
      </c>
      <c r="AD94" s="54">
        <v>5.9606463909149197</v>
      </c>
      <c r="AE94" s="54">
        <v>6.6897945404052699</v>
      </c>
      <c r="AF94" s="54">
        <v>6.5543639659881601</v>
      </c>
      <c r="AG94" s="54">
        <v>4.8412537574768102</v>
      </c>
      <c r="AH94" s="54">
        <v>6.6833679676055899</v>
      </c>
      <c r="AI94" s="54">
        <v>5.9196550846099898</v>
      </c>
      <c r="AJ94" s="54">
        <v>7.6805179119110099</v>
      </c>
      <c r="AK94" s="54">
        <v>10.0014672279358</v>
      </c>
      <c r="AL94" s="54">
        <v>7.6776280403137198</v>
      </c>
    </row>
    <row r="95" spans="10:38" x14ac:dyDescent="0.25">
      <c r="AA95" s="53">
        <v>91</v>
      </c>
      <c r="AB95" s="54">
        <v>1.32069037109613</v>
      </c>
      <c r="AC95" s="54">
        <v>4.6316822171211198</v>
      </c>
      <c r="AD95" s="54">
        <v>4.2305303812027004</v>
      </c>
      <c r="AE95" s="54">
        <v>5.0098756551742598</v>
      </c>
      <c r="AF95" s="54">
        <v>5.5254502296447798</v>
      </c>
      <c r="AG95" s="54">
        <v>5.4054557085037196</v>
      </c>
      <c r="AH95" s="54">
        <v>4.2389453649520901</v>
      </c>
      <c r="AI95" s="54">
        <v>5.6067562103271502</v>
      </c>
      <c r="AJ95" s="54">
        <v>5.0930911302566502</v>
      </c>
      <c r="AK95" s="54">
        <v>6.4231507778167698</v>
      </c>
      <c r="AL95" s="54">
        <v>8.4061422348022496</v>
      </c>
    </row>
    <row r="96" spans="10:38" x14ac:dyDescent="0.25">
      <c r="AA96" s="53">
        <v>92</v>
      </c>
      <c r="AB96" s="54">
        <v>2.0420502424240099</v>
      </c>
      <c r="AC96" s="54">
        <v>1.3522335886955299</v>
      </c>
      <c r="AD96" s="54">
        <v>3.9943937659263602</v>
      </c>
      <c r="AE96" s="54">
        <v>3.58878827095032</v>
      </c>
      <c r="AF96" s="54">
        <v>4.2378762960434004</v>
      </c>
      <c r="AG96" s="54">
        <v>4.5966930389404297</v>
      </c>
      <c r="AH96" s="54">
        <v>4.4942153692245501</v>
      </c>
      <c r="AI96" s="54">
        <v>3.72296822071075</v>
      </c>
      <c r="AJ96" s="54">
        <v>4.7098932266235396</v>
      </c>
      <c r="AK96" s="54">
        <v>4.39205753803253</v>
      </c>
      <c r="AL96" s="54">
        <v>5.3950717449188197</v>
      </c>
    </row>
    <row r="97" spans="27:39" x14ac:dyDescent="0.25">
      <c r="AA97" s="53">
        <v>93</v>
      </c>
      <c r="AB97" s="54">
        <v>5.1231644153594997</v>
      </c>
      <c r="AC97" s="54">
        <v>1.8338994383812</v>
      </c>
      <c r="AD97" s="54">
        <v>1.3274144530296299</v>
      </c>
      <c r="AE97" s="54">
        <v>3.41268122196198</v>
      </c>
      <c r="AF97" s="54">
        <v>3.02923631668091</v>
      </c>
      <c r="AG97" s="54">
        <v>3.56732153892517</v>
      </c>
      <c r="AH97" s="54">
        <v>3.80590713024139</v>
      </c>
      <c r="AI97" s="54">
        <v>3.7175095081329301</v>
      </c>
      <c r="AJ97" s="54">
        <v>3.2368626594543501</v>
      </c>
      <c r="AK97" s="54">
        <v>3.9251368045806898</v>
      </c>
      <c r="AL97" s="54">
        <v>3.7718313932418801</v>
      </c>
    </row>
    <row r="98" spans="27:39" x14ac:dyDescent="0.25">
      <c r="AA98" s="53">
        <v>94</v>
      </c>
      <c r="AB98" s="54">
        <v>1.78501629829407</v>
      </c>
      <c r="AC98" s="54">
        <v>4.08582580089569</v>
      </c>
      <c r="AD98" s="54">
        <v>1.6346850395202599</v>
      </c>
      <c r="AE98" s="54">
        <v>1.2542569935321799</v>
      </c>
      <c r="AF98" s="54">
        <v>2.8861687779426601</v>
      </c>
      <c r="AG98" s="54">
        <v>2.54507952928543</v>
      </c>
      <c r="AH98" s="54">
        <v>2.9848324060440099</v>
      </c>
      <c r="AI98" s="54">
        <v>3.14111268520355</v>
      </c>
      <c r="AJ98" s="54">
        <v>3.07177370786667</v>
      </c>
      <c r="AK98" s="54">
        <v>2.78509485721588</v>
      </c>
      <c r="AL98" s="54">
        <v>3.26228547096252</v>
      </c>
    </row>
    <row r="99" spans="27:39" x14ac:dyDescent="0.25">
      <c r="AA99" s="53">
        <v>95</v>
      </c>
      <c r="AB99" s="54">
        <v>1.0863337814807901</v>
      </c>
      <c r="AC99" s="54">
        <v>1.4686594009399401</v>
      </c>
      <c r="AD99" s="54">
        <v>3.1877038478851301</v>
      </c>
      <c r="AE99" s="54">
        <v>1.40647917985916</v>
      </c>
      <c r="AF99" s="54">
        <v>1.0912540555000301</v>
      </c>
      <c r="AG99" s="54">
        <v>2.3558808565139802</v>
      </c>
      <c r="AH99" s="54">
        <v>2.0747104883194001</v>
      </c>
      <c r="AI99" s="54">
        <v>2.4284821152687099</v>
      </c>
      <c r="AJ99" s="54">
        <v>2.5191196203231798</v>
      </c>
      <c r="AK99" s="54">
        <v>2.47247397899628</v>
      </c>
      <c r="AL99" s="54">
        <v>2.3140396177768698</v>
      </c>
    </row>
    <row r="100" spans="27:39" x14ac:dyDescent="0.25">
      <c r="AA100" s="53">
        <v>96</v>
      </c>
      <c r="AB100" s="54">
        <v>1.55548644065857</v>
      </c>
      <c r="AC100" s="54">
        <v>0.91854569315910295</v>
      </c>
      <c r="AD100" s="54">
        <v>1.2156423926353499</v>
      </c>
      <c r="AE100" s="54">
        <v>2.45674103498459</v>
      </c>
      <c r="AF100" s="54">
        <v>1.1867328882217401</v>
      </c>
      <c r="AG100" s="54">
        <v>0.94121834635734603</v>
      </c>
      <c r="AH100" s="54">
        <v>1.8911933004856101</v>
      </c>
      <c r="AI100" s="54">
        <v>1.6741090714931499</v>
      </c>
      <c r="AJ100" s="54">
        <v>1.94624412059784</v>
      </c>
      <c r="AK100" s="54">
        <v>2.0023059546947501</v>
      </c>
      <c r="AL100" s="54">
        <v>1.98105624318123</v>
      </c>
    </row>
    <row r="101" spans="27:39" x14ac:dyDescent="0.25">
      <c r="AA101" s="53">
        <v>97</v>
      </c>
      <c r="AB101" s="54">
        <v>0.14465668797493</v>
      </c>
      <c r="AC101" s="54">
        <v>1.1743148565292401</v>
      </c>
      <c r="AD101" s="54">
        <v>0.76780354976654097</v>
      </c>
      <c r="AE101" s="54">
        <v>0.98626559972763095</v>
      </c>
      <c r="AF101" s="54">
        <v>1.8454848229885099</v>
      </c>
      <c r="AG101" s="54">
        <v>0.97473675012588501</v>
      </c>
      <c r="AH101" s="54">
        <v>0.78682474792003598</v>
      </c>
      <c r="AI101" s="54">
        <v>1.4773718714714099</v>
      </c>
      <c r="AJ101" s="54">
        <v>1.3180336058139801</v>
      </c>
      <c r="AK101" s="54">
        <v>1.5180779099464401</v>
      </c>
      <c r="AL101" s="54">
        <v>1.5571510195732099</v>
      </c>
    </row>
    <row r="102" spans="27:39" x14ac:dyDescent="0.25">
      <c r="AA102" s="53">
        <v>98</v>
      </c>
      <c r="AB102" s="54">
        <v>2.4616321921348598</v>
      </c>
      <c r="AC102" s="54">
        <v>0.25362253189086897</v>
      </c>
      <c r="AD102" s="54">
        <v>0.92733401060104403</v>
      </c>
      <c r="AE102" s="54">
        <v>0.673175349831581</v>
      </c>
      <c r="AF102" s="54">
        <v>0.83383402228355397</v>
      </c>
      <c r="AG102" s="54">
        <v>1.42202152311802</v>
      </c>
      <c r="AH102" s="54">
        <v>0.83464173972606703</v>
      </c>
      <c r="AI102" s="54">
        <v>0.69741638004779805</v>
      </c>
      <c r="AJ102" s="54">
        <v>1.192477889359</v>
      </c>
      <c r="AK102" s="54">
        <v>1.0768923908472099</v>
      </c>
      <c r="AL102" s="54">
        <v>1.2279694974422499</v>
      </c>
    </row>
    <row r="103" spans="27:39" x14ac:dyDescent="0.25">
      <c r="AA103" s="53">
        <v>99</v>
      </c>
      <c r="AB103" s="54">
        <v>0.98983412981033303</v>
      </c>
      <c r="AC103" s="54">
        <v>1.7932512164115899</v>
      </c>
      <c r="AD103" s="54">
        <v>0.33925580978393599</v>
      </c>
      <c r="AE103" s="54">
        <v>0.74620693922042802</v>
      </c>
      <c r="AF103" s="54">
        <v>0.62237560749053999</v>
      </c>
      <c r="AG103" s="54">
        <v>0.74086697399616197</v>
      </c>
      <c r="AH103" s="54">
        <v>1.1367808878421799</v>
      </c>
      <c r="AI103" s="54">
        <v>0.74596296995878197</v>
      </c>
      <c r="AJ103" s="54">
        <v>0.63677636347711097</v>
      </c>
      <c r="AK103" s="54">
        <v>0.99752676486969005</v>
      </c>
      <c r="AL103" s="54">
        <v>0.91949433833360705</v>
      </c>
    </row>
    <row r="104" spans="27:39" x14ac:dyDescent="0.25">
      <c r="AM104" t="s">
        <v>44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34"/>
  <sheetViews>
    <sheetView tabSelected="1" workbookViewId="0">
      <selection activeCell="D33" sqref="D33"/>
    </sheetView>
  </sheetViews>
  <sheetFormatPr baseColWidth="10" defaultColWidth="8.7109375" defaultRowHeight="15" x14ac:dyDescent="0.25"/>
  <cols>
    <col min="1" max="2" width="2.85546875" customWidth="1"/>
    <col min="3" max="3" width="15.85546875" customWidth="1"/>
    <col min="17" max="17" width="9.140625" customWidth="1"/>
    <col min="19" max="23" width="9.85546875" customWidth="1"/>
    <col min="27" max="27" width="12.28515625" bestFit="1" customWidth="1"/>
    <col min="28" max="28" width="16" bestFit="1" customWidth="1"/>
  </cols>
  <sheetData>
    <row r="1" spans="3:26" x14ac:dyDescent="0.25">
      <c r="C1" t="s">
        <v>48</v>
      </c>
    </row>
    <row r="2" spans="3:26" x14ac:dyDescent="0.25">
      <c r="C2" s="58"/>
      <c r="D2" s="58"/>
      <c r="E2" s="58"/>
      <c r="F2" s="58"/>
      <c r="G2" s="58"/>
      <c r="H2" s="58"/>
      <c r="I2" s="58"/>
    </row>
    <row r="3" spans="3:26" x14ac:dyDescent="0.25">
      <c r="C3" s="1" t="s">
        <v>12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1"/>
      <c r="S3" s="64" t="s">
        <v>17</v>
      </c>
      <c r="T3" s="64"/>
      <c r="U3" s="64"/>
      <c r="V3" s="21"/>
      <c r="W3" s="1"/>
      <c r="X3" s="1"/>
      <c r="Y3" s="1"/>
      <c r="Z3" s="1"/>
    </row>
    <row r="4" spans="3:26" x14ac:dyDescent="0.25">
      <c r="C4" s="2" t="s">
        <v>0</v>
      </c>
      <c r="D4" s="3">
        <v>2019</v>
      </c>
      <c r="E4" s="2">
        <v>2020</v>
      </c>
      <c r="F4" s="2">
        <v>2021</v>
      </c>
      <c r="G4" s="2">
        <v>2022</v>
      </c>
      <c r="H4" s="2">
        <v>2023</v>
      </c>
      <c r="I4" s="2">
        <v>2024</v>
      </c>
      <c r="J4" s="2">
        <v>2025</v>
      </c>
      <c r="K4" s="2">
        <v>2026</v>
      </c>
      <c r="L4" s="2">
        <v>2027</v>
      </c>
      <c r="M4" s="2">
        <v>2028</v>
      </c>
      <c r="N4" s="2">
        <v>2029</v>
      </c>
      <c r="O4" s="1" t="s">
        <v>1</v>
      </c>
      <c r="Q4" s="2"/>
      <c r="R4" s="28"/>
      <c r="S4" s="1"/>
      <c r="T4" s="2">
        <v>2019</v>
      </c>
      <c r="U4" s="2">
        <v>2029</v>
      </c>
      <c r="V4" s="29"/>
      <c r="W4" s="2"/>
      <c r="X4" s="2"/>
      <c r="Y4" s="2"/>
    </row>
    <row r="5" spans="3:26" x14ac:dyDescent="0.25">
      <c r="C5" s="2" t="s">
        <v>2</v>
      </c>
      <c r="D5" s="3">
        <v>7</v>
      </c>
      <c r="E5" s="3">
        <v>7</v>
      </c>
      <c r="F5" s="3">
        <v>8</v>
      </c>
      <c r="G5" s="3">
        <v>8</v>
      </c>
      <c r="H5" s="3">
        <v>8</v>
      </c>
      <c r="I5" s="3">
        <v>8</v>
      </c>
      <c r="J5" s="3">
        <v>8</v>
      </c>
      <c r="K5" s="3">
        <v>8</v>
      </c>
      <c r="L5" s="3">
        <v>8</v>
      </c>
      <c r="M5" s="3">
        <v>8</v>
      </c>
      <c r="N5" s="3">
        <v>8</v>
      </c>
      <c r="O5" s="4">
        <f t="shared" ref="O5:O11" si="0">SUM(D5:N5)</f>
        <v>86</v>
      </c>
      <c r="Q5" s="3"/>
      <c r="R5" s="30"/>
      <c r="S5" s="2" t="s">
        <v>2</v>
      </c>
      <c r="T5" s="3">
        <f t="shared" ref="T5:T12" si="1">D5</f>
        <v>7</v>
      </c>
      <c r="U5" s="3">
        <f t="shared" ref="U5:U12" si="2">N5</f>
        <v>8</v>
      </c>
      <c r="V5" s="31"/>
      <c r="W5" s="3"/>
      <c r="X5" s="3"/>
      <c r="Y5" s="3"/>
    </row>
    <row r="6" spans="3:26" x14ac:dyDescent="0.25">
      <c r="C6" s="2" t="s">
        <v>3</v>
      </c>
      <c r="D6" s="3">
        <v>45</v>
      </c>
      <c r="E6" s="3">
        <v>45</v>
      </c>
      <c r="F6" s="3">
        <v>45</v>
      </c>
      <c r="G6" s="3">
        <v>45</v>
      </c>
      <c r="H6" s="3">
        <v>45</v>
      </c>
      <c r="I6" s="3">
        <v>45</v>
      </c>
      <c r="J6" s="3">
        <v>45</v>
      </c>
      <c r="K6" s="3">
        <v>45</v>
      </c>
      <c r="L6" s="3">
        <v>45</v>
      </c>
      <c r="M6" s="3">
        <v>45</v>
      </c>
      <c r="N6" s="3">
        <v>45</v>
      </c>
      <c r="O6" s="4">
        <f t="shared" si="0"/>
        <v>495</v>
      </c>
      <c r="Q6" s="3"/>
      <c r="R6" s="30"/>
      <c r="S6" s="2" t="s">
        <v>3</v>
      </c>
      <c r="T6" s="3">
        <f t="shared" si="1"/>
        <v>45</v>
      </c>
      <c r="U6" s="3">
        <f t="shared" si="2"/>
        <v>45</v>
      </c>
      <c r="V6" s="31"/>
      <c r="W6" s="3"/>
      <c r="X6" s="3"/>
      <c r="Y6" s="3"/>
    </row>
    <row r="7" spans="3:26" x14ac:dyDescent="0.25">
      <c r="C7" s="2" t="s">
        <v>4</v>
      </c>
      <c r="D7" s="3">
        <v>90</v>
      </c>
      <c r="E7" s="3">
        <v>90</v>
      </c>
      <c r="F7" s="3">
        <v>95</v>
      </c>
      <c r="G7" s="3">
        <v>100</v>
      </c>
      <c r="H7" s="3">
        <v>100</v>
      </c>
      <c r="I7" s="3">
        <v>100</v>
      </c>
      <c r="J7" s="3">
        <v>100</v>
      </c>
      <c r="K7" s="3">
        <v>100</v>
      </c>
      <c r="L7" s="3">
        <v>100</v>
      </c>
      <c r="M7" s="3">
        <v>100</v>
      </c>
      <c r="N7" s="3">
        <v>100</v>
      </c>
      <c r="O7" s="4">
        <f t="shared" si="0"/>
        <v>1075</v>
      </c>
      <c r="Q7" s="3"/>
      <c r="R7" s="30"/>
      <c r="S7" s="2" t="s">
        <v>4</v>
      </c>
      <c r="T7" s="3">
        <f t="shared" si="1"/>
        <v>90</v>
      </c>
      <c r="U7" s="3">
        <f t="shared" si="2"/>
        <v>100</v>
      </c>
      <c r="V7" s="31"/>
      <c r="W7" s="3"/>
      <c r="X7" s="3"/>
      <c r="Y7" s="3"/>
    </row>
    <row r="8" spans="3:26" x14ac:dyDescent="0.25">
      <c r="C8" s="2" t="s">
        <v>5</v>
      </c>
      <c r="D8" s="3">
        <v>15</v>
      </c>
      <c r="E8" s="3">
        <v>15</v>
      </c>
      <c r="F8" s="3">
        <v>17</v>
      </c>
      <c r="G8" s="3">
        <v>17</v>
      </c>
      <c r="H8" s="3">
        <v>17</v>
      </c>
      <c r="I8" s="3">
        <v>17</v>
      </c>
      <c r="J8" s="3">
        <v>17</v>
      </c>
      <c r="K8" s="3">
        <v>17</v>
      </c>
      <c r="L8" s="3">
        <v>17</v>
      </c>
      <c r="M8" s="3">
        <v>17</v>
      </c>
      <c r="N8" s="3">
        <v>17</v>
      </c>
      <c r="O8" s="4">
        <f t="shared" si="0"/>
        <v>183</v>
      </c>
      <c r="Q8" s="3"/>
      <c r="R8" s="30"/>
      <c r="S8" s="2" t="s">
        <v>5</v>
      </c>
      <c r="T8" s="3">
        <f t="shared" si="1"/>
        <v>15</v>
      </c>
      <c r="U8" s="3">
        <f t="shared" si="2"/>
        <v>17</v>
      </c>
      <c r="V8" s="31"/>
      <c r="W8" s="3"/>
      <c r="X8" s="3"/>
      <c r="Y8" s="3"/>
    </row>
    <row r="9" spans="3:26" x14ac:dyDescent="0.25">
      <c r="C9" s="2" t="s">
        <v>6</v>
      </c>
      <c r="D9" s="3">
        <v>9</v>
      </c>
      <c r="E9" s="3">
        <v>9</v>
      </c>
      <c r="F9" s="3">
        <v>9</v>
      </c>
      <c r="G9" s="3">
        <v>9</v>
      </c>
      <c r="H9" s="3">
        <v>9</v>
      </c>
      <c r="I9" s="3">
        <v>9</v>
      </c>
      <c r="J9" s="3">
        <v>9</v>
      </c>
      <c r="K9" s="3">
        <v>9</v>
      </c>
      <c r="L9" s="3">
        <v>9</v>
      </c>
      <c r="M9" s="3">
        <v>9</v>
      </c>
      <c r="N9" s="3">
        <v>10</v>
      </c>
      <c r="O9" s="4">
        <f t="shared" si="0"/>
        <v>100</v>
      </c>
      <c r="Q9" s="3"/>
      <c r="R9" s="30"/>
      <c r="S9" s="2" t="s">
        <v>6</v>
      </c>
      <c r="T9" s="3">
        <f t="shared" si="1"/>
        <v>9</v>
      </c>
      <c r="U9" s="3">
        <f t="shared" si="2"/>
        <v>10</v>
      </c>
      <c r="V9" s="31"/>
      <c r="W9" s="3"/>
      <c r="X9" s="3"/>
      <c r="Y9" s="3"/>
    </row>
    <row r="10" spans="3:26" x14ac:dyDescent="0.25">
      <c r="C10" s="2" t="s">
        <v>7</v>
      </c>
      <c r="D10" s="3">
        <v>30</v>
      </c>
      <c r="E10" s="3">
        <v>30</v>
      </c>
      <c r="F10" s="3">
        <v>35</v>
      </c>
      <c r="G10" s="3">
        <v>35</v>
      </c>
      <c r="H10" s="3">
        <v>35</v>
      </c>
      <c r="I10" s="3">
        <v>35</v>
      </c>
      <c r="J10" s="3">
        <v>35</v>
      </c>
      <c r="K10" s="3">
        <v>35</v>
      </c>
      <c r="L10" s="3">
        <v>35</v>
      </c>
      <c r="M10" s="3">
        <v>35</v>
      </c>
      <c r="N10" s="3">
        <v>40</v>
      </c>
      <c r="O10" s="4">
        <f t="shared" si="0"/>
        <v>380</v>
      </c>
      <c r="Q10" s="3"/>
      <c r="R10" s="30"/>
      <c r="S10" s="2" t="s">
        <v>7</v>
      </c>
      <c r="T10" s="3">
        <f t="shared" si="1"/>
        <v>30</v>
      </c>
      <c r="U10" s="3">
        <f t="shared" si="2"/>
        <v>40</v>
      </c>
      <c r="V10" s="31"/>
      <c r="W10" s="3"/>
      <c r="X10" s="3"/>
      <c r="Y10" s="3"/>
    </row>
    <row r="11" spans="3:26" x14ac:dyDescent="0.25">
      <c r="C11" s="2" t="s">
        <v>8</v>
      </c>
      <c r="D11" s="3">
        <v>14</v>
      </c>
      <c r="E11" s="3">
        <v>14</v>
      </c>
      <c r="F11" s="3">
        <v>14</v>
      </c>
      <c r="G11" s="3">
        <v>14</v>
      </c>
      <c r="H11" s="3">
        <v>14</v>
      </c>
      <c r="I11" s="3">
        <v>14</v>
      </c>
      <c r="J11" s="3">
        <v>14</v>
      </c>
      <c r="K11" s="3">
        <v>14</v>
      </c>
      <c r="L11" s="3">
        <v>14</v>
      </c>
      <c r="M11" s="3">
        <v>14</v>
      </c>
      <c r="N11" s="3">
        <v>14</v>
      </c>
      <c r="O11" s="4">
        <f t="shared" si="0"/>
        <v>154</v>
      </c>
      <c r="Q11" s="3"/>
      <c r="R11" s="30"/>
      <c r="S11" s="2" t="s">
        <v>8</v>
      </c>
      <c r="T11" s="3">
        <f t="shared" si="1"/>
        <v>14</v>
      </c>
      <c r="U11" s="3">
        <f t="shared" si="2"/>
        <v>14</v>
      </c>
      <c r="V11" s="31"/>
      <c r="W11" s="3"/>
      <c r="X11" s="3"/>
      <c r="Y11" s="3"/>
    </row>
    <row r="12" spans="3:26" x14ac:dyDescent="0.25">
      <c r="C12" s="2" t="s">
        <v>9</v>
      </c>
      <c r="D12" s="3">
        <f t="shared" ref="D12:N12" si="3">SUM(D5:D11)</f>
        <v>210</v>
      </c>
      <c r="E12" s="3">
        <f t="shared" si="3"/>
        <v>210</v>
      </c>
      <c r="F12" s="3">
        <f t="shared" si="3"/>
        <v>223</v>
      </c>
      <c r="G12" s="3">
        <f t="shared" si="3"/>
        <v>228</v>
      </c>
      <c r="H12" s="3">
        <f t="shared" si="3"/>
        <v>228</v>
      </c>
      <c r="I12" s="3">
        <f t="shared" si="3"/>
        <v>228</v>
      </c>
      <c r="J12" s="3">
        <f t="shared" si="3"/>
        <v>228</v>
      </c>
      <c r="K12" s="3">
        <f t="shared" si="3"/>
        <v>228</v>
      </c>
      <c r="L12" s="3">
        <f t="shared" si="3"/>
        <v>228</v>
      </c>
      <c r="M12" s="3">
        <f t="shared" si="3"/>
        <v>228</v>
      </c>
      <c r="N12" s="3">
        <f t="shared" si="3"/>
        <v>234</v>
      </c>
      <c r="O12" s="4">
        <f>SUM(O5:O11)</f>
        <v>2473</v>
      </c>
      <c r="Q12" s="3"/>
      <c r="R12" s="30"/>
      <c r="S12" s="2" t="s">
        <v>9</v>
      </c>
      <c r="T12" s="3">
        <f t="shared" si="1"/>
        <v>210</v>
      </c>
      <c r="U12" s="3">
        <f t="shared" si="2"/>
        <v>234</v>
      </c>
      <c r="V12" s="16"/>
      <c r="W12" s="3"/>
      <c r="X12" s="3"/>
      <c r="Y12" s="3"/>
    </row>
    <row r="13" spans="3:26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Q13" s="1"/>
      <c r="R13" s="26"/>
      <c r="S13" s="19"/>
      <c r="T13" s="19"/>
      <c r="U13" s="19"/>
      <c r="V13" s="20"/>
      <c r="W13" s="1"/>
      <c r="X13" s="1"/>
      <c r="Y13" s="1"/>
    </row>
    <row r="14" spans="3:26" x14ac:dyDescent="0.25">
      <c r="C14" s="1" t="s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Q14" s="1"/>
      <c r="R14" s="11"/>
      <c r="S14" s="64" t="s">
        <v>16</v>
      </c>
      <c r="T14" s="64"/>
      <c r="U14" s="64"/>
      <c r="V14" s="12"/>
      <c r="W14" s="1"/>
      <c r="X14" s="1"/>
      <c r="Y14" s="1"/>
    </row>
    <row r="15" spans="3:26" x14ac:dyDescent="0.25">
      <c r="C15" s="1"/>
      <c r="D15" s="1">
        <v>2019</v>
      </c>
      <c r="E15" s="1">
        <v>2020</v>
      </c>
      <c r="F15" s="1">
        <v>2021</v>
      </c>
      <c r="G15" s="1">
        <v>2022</v>
      </c>
      <c r="H15" s="1">
        <v>2023</v>
      </c>
      <c r="I15" s="1">
        <v>2024</v>
      </c>
      <c r="J15" s="1">
        <v>2025</v>
      </c>
      <c r="K15" s="1">
        <v>2026</v>
      </c>
      <c r="L15" s="1">
        <v>2027</v>
      </c>
      <c r="M15" s="1">
        <v>2028</v>
      </c>
      <c r="N15" s="1">
        <v>2029</v>
      </c>
      <c r="O15" s="1" t="s">
        <v>1</v>
      </c>
      <c r="Q15" s="1"/>
      <c r="R15" s="13"/>
      <c r="S15" s="1"/>
      <c r="T15" s="6">
        <f>D15</f>
        <v>2019</v>
      </c>
      <c r="U15" s="6">
        <f>N15</f>
        <v>2029</v>
      </c>
      <c r="V15" s="14"/>
      <c r="W15" s="1"/>
      <c r="X15" s="1"/>
      <c r="Y15" s="1"/>
    </row>
    <row r="16" spans="3:26" x14ac:dyDescent="0.25">
      <c r="C16" s="1" t="s">
        <v>2</v>
      </c>
      <c r="D16" s="10">
        <v>2.4255840778350799</v>
      </c>
      <c r="E16" s="10">
        <v>2.4152872562408398</v>
      </c>
      <c r="F16" s="10">
        <v>2.40864157676697</v>
      </c>
      <c r="G16" s="10">
        <v>2.4038274288177499</v>
      </c>
      <c r="H16" s="10">
        <v>2.4008359909057599</v>
      </c>
      <c r="I16" s="10">
        <v>2.3994007110595699</v>
      </c>
      <c r="J16" s="10">
        <v>2.3993763923645002</v>
      </c>
      <c r="K16" s="10">
        <v>2.40037941932678</v>
      </c>
      <c r="L16" s="10">
        <v>2.4019896984100302</v>
      </c>
      <c r="M16" s="10">
        <v>2.4040985107421902</v>
      </c>
      <c r="N16" s="10">
        <v>2.4066932201385498</v>
      </c>
      <c r="O16" s="5">
        <f>N16-D16</f>
        <v>-1.8890857696530095E-2</v>
      </c>
      <c r="Q16" s="4"/>
      <c r="R16" s="15"/>
      <c r="S16" s="1" t="s">
        <v>2</v>
      </c>
      <c r="T16" s="27">
        <f>D16</f>
        <v>2.4255840778350799</v>
      </c>
      <c r="U16" s="10">
        <f>N16</f>
        <v>2.4066932201385498</v>
      </c>
      <c r="V16" s="14"/>
      <c r="W16" s="4"/>
      <c r="X16" s="4"/>
      <c r="Y16" s="4"/>
    </row>
    <row r="17" spans="3:26" x14ac:dyDescent="0.25">
      <c r="C17" s="1" t="s">
        <v>5</v>
      </c>
      <c r="D17" s="10">
        <v>2.2252819538116499</v>
      </c>
      <c r="E17" s="10">
        <v>2.2501807212829599</v>
      </c>
      <c r="F17" s="10">
        <v>2.2721607685089098</v>
      </c>
      <c r="G17" s="10">
        <v>2.2917907238006601</v>
      </c>
      <c r="H17" s="10">
        <v>2.3096978664398198</v>
      </c>
      <c r="I17" s="10">
        <v>2.3260052204132098</v>
      </c>
      <c r="J17" s="10">
        <v>2.3412959575653098</v>
      </c>
      <c r="K17" s="10">
        <v>2.3561697006225599</v>
      </c>
      <c r="L17" s="10">
        <v>2.3696243762970002</v>
      </c>
      <c r="M17" s="10">
        <v>2.3829643726348899</v>
      </c>
      <c r="N17" s="10">
        <v>2.3958034515380899</v>
      </c>
      <c r="O17" s="5">
        <f t="shared" ref="O17:O23" si="4">N17-D17</f>
        <v>0.17052149772643999</v>
      </c>
      <c r="Q17" s="4"/>
      <c r="R17" s="15"/>
      <c r="S17" s="1" t="s">
        <v>5</v>
      </c>
      <c r="T17" s="27">
        <f t="shared" ref="T17:T23" si="5">D17</f>
        <v>2.2252819538116499</v>
      </c>
      <c r="U17" s="10">
        <f t="shared" ref="U17:U23" si="6">N17</f>
        <v>2.3958034515380899</v>
      </c>
      <c r="V17" s="14"/>
      <c r="W17" s="4"/>
      <c r="X17" s="4"/>
      <c r="Y17" s="4"/>
    </row>
    <row r="18" spans="3:26" x14ac:dyDescent="0.25">
      <c r="C18" s="1" t="s">
        <v>3</v>
      </c>
      <c r="D18" s="10">
        <v>1.69836378097534</v>
      </c>
      <c r="E18" s="10">
        <v>1.7068544626236</v>
      </c>
      <c r="F18" s="10">
        <v>1.71489369869232</v>
      </c>
      <c r="G18" s="10">
        <v>1.7226589918136599</v>
      </c>
      <c r="H18" s="10">
        <v>1.7306096553802499</v>
      </c>
      <c r="I18" s="10">
        <v>1.7382940053939799</v>
      </c>
      <c r="J18" s="10">
        <v>1.7457478046417201</v>
      </c>
      <c r="K18" s="10">
        <v>1.7528216838836701</v>
      </c>
      <c r="L18" s="10">
        <v>1.75968837738037</v>
      </c>
      <c r="M18" s="10">
        <v>1.7662999629974401</v>
      </c>
      <c r="N18" s="10">
        <v>1.7721294164657599</v>
      </c>
      <c r="O18" s="5">
        <f t="shared" si="4"/>
        <v>7.3765635490419923E-2</v>
      </c>
      <c r="Q18" s="4"/>
      <c r="R18" s="15"/>
      <c r="S18" s="1" t="s">
        <v>3</v>
      </c>
      <c r="T18" s="27">
        <f t="shared" si="5"/>
        <v>1.69836378097534</v>
      </c>
      <c r="U18" s="10">
        <f t="shared" si="6"/>
        <v>1.7721294164657599</v>
      </c>
      <c r="V18" s="14"/>
      <c r="W18" s="4"/>
      <c r="X18" s="4"/>
      <c r="Y18" s="4"/>
    </row>
    <row r="19" spans="3:26" x14ac:dyDescent="0.25">
      <c r="C19" s="1" t="s">
        <v>4</v>
      </c>
      <c r="D19" s="10">
        <v>1.9012213945388801</v>
      </c>
      <c r="E19" s="10">
        <v>1.92513763904572</v>
      </c>
      <c r="F19" s="10">
        <v>1.9457418918609599</v>
      </c>
      <c r="G19" s="10">
        <v>1.9635541439056401</v>
      </c>
      <c r="H19" s="10">
        <v>1.97789359092712</v>
      </c>
      <c r="I19" s="10">
        <v>1.9899091720581099</v>
      </c>
      <c r="J19" s="10">
        <v>2.00002861022949</v>
      </c>
      <c r="K19" s="10">
        <v>2.0089554786682098</v>
      </c>
      <c r="L19" s="10">
        <v>2.0166752338409402</v>
      </c>
      <c r="M19" s="10">
        <v>2.02349948883057</v>
      </c>
      <c r="N19" s="10">
        <v>2.0295462608337398</v>
      </c>
      <c r="O19" s="5">
        <f t="shared" si="4"/>
        <v>0.12832486629485973</v>
      </c>
      <c r="Q19" s="4"/>
      <c r="R19" s="15"/>
      <c r="S19" s="1" t="s">
        <v>4</v>
      </c>
      <c r="T19" s="27">
        <f t="shared" si="5"/>
        <v>1.9012213945388801</v>
      </c>
      <c r="U19" s="10">
        <f t="shared" si="6"/>
        <v>2.0295462608337398</v>
      </c>
      <c r="V19" s="14"/>
      <c r="W19" s="4"/>
      <c r="X19" s="4"/>
      <c r="Y19" s="4"/>
    </row>
    <row r="20" spans="3:26" x14ac:dyDescent="0.25">
      <c r="C20" s="1" t="s">
        <v>8</v>
      </c>
      <c r="D20" s="10">
        <v>2.2638368606567401</v>
      </c>
      <c r="E20" s="10">
        <v>2.2709977626800502</v>
      </c>
      <c r="F20" s="10">
        <v>2.27841997146606</v>
      </c>
      <c r="G20" s="10">
        <v>2.2865567207336399</v>
      </c>
      <c r="H20" s="10">
        <v>2.2947874069213898</v>
      </c>
      <c r="I20" s="10">
        <v>2.3027505874633798</v>
      </c>
      <c r="J20" s="10">
        <v>2.3099224567413299</v>
      </c>
      <c r="K20" s="10">
        <v>2.3164601325988801</v>
      </c>
      <c r="L20" s="10">
        <v>2.3220558166503902</v>
      </c>
      <c r="M20" s="10">
        <v>2.3268599510192902</v>
      </c>
      <c r="N20" s="10">
        <v>2.33132004737854</v>
      </c>
      <c r="O20" s="5">
        <f t="shared" si="4"/>
        <v>6.7483186721799981E-2</v>
      </c>
      <c r="Q20" s="4"/>
      <c r="R20" s="15"/>
      <c r="S20" s="1" t="s">
        <v>8</v>
      </c>
      <c r="T20" s="27">
        <f t="shared" si="5"/>
        <v>2.2638368606567401</v>
      </c>
      <c r="U20" s="10">
        <f t="shared" si="6"/>
        <v>2.33132004737854</v>
      </c>
      <c r="V20" s="14"/>
      <c r="W20" s="4"/>
      <c r="X20" s="4"/>
      <c r="Y20" s="4"/>
    </row>
    <row r="21" spans="3:26" x14ac:dyDescent="0.25">
      <c r="C21" s="1" t="s">
        <v>6</v>
      </c>
      <c r="D21" s="10">
        <v>2.3861353397369398</v>
      </c>
      <c r="E21" s="10">
        <v>2.38519191741943</v>
      </c>
      <c r="F21" s="10">
        <v>2.3864510059356698</v>
      </c>
      <c r="G21" s="10">
        <v>2.3900413513183598</v>
      </c>
      <c r="H21" s="10">
        <v>2.3955280780792201</v>
      </c>
      <c r="I21" s="10">
        <v>2.4022967815399201</v>
      </c>
      <c r="J21" s="10">
        <v>2.4099302291870099</v>
      </c>
      <c r="K21" s="10">
        <v>2.4179172515869101</v>
      </c>
      <c r="L21" s="10">
        <v>2.4269068241119398</v>
      </c>
      <c r="M21" s="10">
        <v>2.4360833168029798</v>
      </c>
      <c r="N21" s="10">
        <v>2.4455213546752899</v>
      </c>
      <c r="O21" s="5">
        <f t="shared" si="4"/>
        <v>5.9386014938350051E-2</v>
      </c>
      <c r="Q21" s="4"/>
      <c r="R21" s="15"/>
      <c r="S21" s="1" t="s">
        <v>6</v>
      </c>
      <c r="T21" s="27">
        <f t="shared" si="5"/>
        <v>2.3861353397369398</v>
      </c>
      <c r="U21" s="10">
        <f t="shared" si="6"/>
        <v>2.4455213546752899</v>
      </c>
      <c r="V21" s="14"/>
      <c r="W21" s="4"/>
      <c r="X21" s="4"/>
      <c r="Y21" s="4"/>
    </row>
    <row r="22" spans="3:26" x14ac:dyDescent="0.25">
      <c r="C22" s="1" t="s">
        <v>7</v>
      </c>
      <c r="D22" s="10">
        <v>2.2848975658416699</v>
      </c>
      <c r="E22" s="10">
        <v>2.2833099365234402</v>
      </c>
      <c r="F22" s="10">
        <v>2.2827963829040501</v>
      </c>
      <c r="G22" s="10">
        <v>2.28292632102966</v>
      </c>
      <c r="H22" s="10">
        <v>2.2831273078918501</v>
      </c>
      <c r="I22" s="10">
        <v>2.28370189666748</v>
      </c>
      <c r="J22" s="10">
        <v>2.2845728397369398</v>
      </c>
      <c r="K22" s="10">
        <v>2.2855384349822998</v>
      </c>
      <c r="L22" s="10">
        <v>2.2869579792022701</v>
      </c>
      <c r="M22" s="10">
        <v>2.2885971069335902</v>
      </c>
      <c r="N22" s="10">
        <v>2.2917120456695601</v>
      </c>
      <c r="O22" s="5">
        <f t="shared" si="4"/>
        <v>6.8144798278901852E-3</v>
      </c>
      <c r="Q22" s="4"/>
      <c r="R22" s="15"/>
      <c r="S22" s="1" t="s">
        <v>7</v>
      </c>
      <c r="T22" s="27">
        <f t="shared" si="5"/>
        <v>2.2848975658416699</v>
      </c>
      <c r="U22" s="10">
        <f t="shared" si="6"/>
        <v>2.2917120456695601</v>
      </c>
      <c r="V22" s="16"/>
      <c r="W22" s="4"/>
      <c r="X22" s="4"/>
      <c r="Y22" s="4"/>
    </row>
    <row r="23" spans="3:26" x14ac:dyDescent="0.25">
      <c r="C23" s="2" t="s">
        <v>10</v>
      </c>
      <c r="D23" s="4">
        <f t="shared" ref="D23:N23" si="7">AVERAGE(D16:D22)</f>
        <v>2.1693315676280429</v>
      </c>
      <c r="E23" s="4">
        <f t="shared" si="7"/>
        <v>2.1767085279737199</v>
      </c>
      <c r="F23" s="4">
        <f t="shared" si="7"/>
        <v>2.1841578994478481</v>
      </c>
      <c r="G23" s="4">
        <f t="shared" si="7"/>
        <v>2.1916222402027672</v>
      </c>
      <c r="H23" s="4">
        <f t="shared" si="7"/>
        <v>2.198925699506487</v>
      </c>
      <c r="I23" s="4">
        <f t="shared" si="7"/>
        <v>2.2060511963708072</v>
      </c>
      <c r="J23" s="4">
        <f t="shared" si="7"/>
        <v>2.2129820414951857</v>
      </c>
      <c r="K23" s="4">
        <f t="shared" si="7"/>
        <v>2.2197488716670444</v>
      </c>
      <c r="L23" s="4">
        <f t="shared" si="7"/>
        <v>2.2262711865561347</v>
      </c>
      <c r="M23" s="4">
        <f t="shared" si="7"/>
        <v>2.2326289585658503</v>
      </c>
      <c r="N23" s="4">
        <f t="shared" si="7"/>
        <v>2.2389608280999327</v>
      </c>
      <c r="O23" s="5">
        <f t="shared" si="4"/>
        <v>6.9629260471889776E-2</v>
      </c>
      <c r="Q23" s="4"/>
      <c r="R23" s="15"/>
      <c r="S23" s="2" t="s">
        <v>10</v>
      </c>
      <c r="T23" s="27">
        <f t="shared" si="5"/>
        <v>2.1693315676280429</v>
      </c>
      <c r="U23" s="10">
        <f t="shared" si="6"/>
        <v>2.2389608280999327</v>
      </c>
      <c r="V23" s="16"/>
      <c r="W23" s="4"/>
      <c r="X23" s="4"/>
      <c r="Y23" s="4"/>
    </row>
    <row r="24" spans="3:26" x14ac:dyDescent="0.25">
      <c r="C24" s="2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7"/>
      <c r="S24" s="18"/>
      <c r="T24" s="19"/>
      <c r="U24" s="19"/>
      <c r="V24" s="20"/>
      <c r="W24" s="5"/>
      <c r="X24" s="5"/>
      <c r="Y24" s="5"/>
    </row>
    <row r="25" spans="3:26" x14ac:dyDescent="0.25">
      <c r="C25" s="32" t="s">
        <v>15</v>
      </c>
      <c r="D25" s="3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1"/>
      <c r="S25" s="64" t="s">
        <v>15</v>
      </c>
      <c r="T25" s="64"/>
      <c r="U25" s="64"/>
      <c r="V25" s="21"/>
      <c r="W25" s="1"/>
      <c r="X25" s="1"/>
      <c r="Y25" s="1"/>
    </row>
    <row r="26" spans="3:26" x14ac:dyDescent="0.25">
      <c r="C26" s="1"/>
      <c r="D26" s="1">
        <v>2019</v>
      </c>
      <c r="E26" s="1">
        <v>2020</v>
      </c>
      <c r="F26" s="1">
        <v>2021</v>
      </c>
      <c r="G26" s="1">
        <v>2022</v>
      </c>
      <c r="H26" s="1">
        <v>2023</v>
      </c>
      <c r="I26" s="1">
        <v>2024</v>
      </c>
      <c r="J26" s="1">
        <v>2025</v>
      </c>
      <c r="K26" s="1">
        <v>2026</v>
      </c>
      <c r="L26" s="1">
        <v>2027</v>
      </c>
      <c r="M26" s="1">
        <v>2028</v>
      </c>
      <c r="N26" s="1">
        <v>2029</v>
      </c>
      <c r="O26" s="1" t="s">
        <v>1</v>
      </c>
      <c r="P26" t="s">
        <v>11</v>
      </c>
      <c r="Q26" s="1"/>
      <c r="R26" s="13"/>
      <c r="S26" s="1"/>
      <c r="T26" s="1">
        <v>2019</v>
      </c>
      <c r="U26" s="1">
        <v>2029</v>
      </c>
      <c r="V26" s="16"/>
      <c r="W26" s="1"/>
      <c r="X26" s="1"/>
      <c r="Y26" s="1"/>
    </row>
    <row r="27" spans="3:26" x14ac:dyDescent="0.25">
      <c r="C27" s="6"/>
      <c r="D27" s="9">
        <v>23701.898116995999</v>
      </c>
      <c r="E27" s="9">
        <v>24190.309184690901</v>
      </c>
      <c r="F27" s="9">
        <v>24709.935522351901</v>
      </c>
      <c r="G27" s="9">
        <v>25241.236181779299</v>
      </c>
      <c r="H27" s="9">
        <v>25772.004602184101</v>
      </c>
      <c r="I27" s="9">
        <v>26302.245151485298</v>
      </c>
      <c r="J27" s="9">
        <v>26831.950253288302</v>
      </c>
      <c r="K27" s="9">
        <v>27361.1269031144</v>
      </c>
      <c r="L27" s="9">
        <v>27889.7712895814</v>
      </c>
      <c r="M27" s="9">
        <v>28417.893880888802</v>
      </c>
      <c r="N27" s="9">
        <v>28960.121244963299</v>
      </c>
      <c r="O27" s="6">
        <f>N27-D27</f>
        <v>5258.2231279672997</v>
      </c>
      <c r="Q27" s="6"/>
      <c r="R27" s="22"/>
      <c r="S27" s="6" t="s">
        <v>14</v>
      </c>
      <c r="T27" s="6">
        <f>D27</f>
        <v>23701.898116995999</v>
      </c>
      <c r="U27" s="6">
        <f>N27</f>
        <v>28960.121244963299</v>
      </c>
      <c r="V27" s="23"/>
      <c r="W27" s="6"/>
      <c r="X27" s="6"/>
      <c r="Y27" s="6"/>
    </row>
    <row r="28" spans="3:26" x14ac:dyDescent="0.25">
      <c r="C28" s="6"/>
      <c r="D28" s="7"/>
      <c r="E28" s="7">
        <f t="shared" ref="E28:N28" si="8">(E27-D27)/D27</f>
        <v>2.0606411574466924E-2</v>
      </c>
      <c r="F28" s="7">
        <f t="shared" si="8"/>
        <v>2.1480764619157971E-2</v>
      </c>
      <c r="G28" s="7">
        <f t="shared" si="8"/>
        <v>2.150149922272351E-2</v>
      </c>
      <c r="H28" s="7">
        <f t="shared" si="8"/>
        <v>2.10278298805327E-2</v>
      </c>
      <c r="I28" s="7">
        <f t="shared" si="8"/>
        <v>2.0574284285835538E-2</v>
      </c>
      <c r="J28" s="7">
        <f t="shared" si="8"/>
        <v>2.013915917642075E-2</v>
      </c>
      <c r="K28" s="7">
        <f t="shared" si="8"/>
        <v>1.9721885469776729E-2</v>
      </c>
      <c r="L28" s="7">
        <f t="shared" si="8"/>
        <v>1.932100195795761E-2</v>
      </c>
      <c r="M28" s="7">
        <f t="shared" si="8"/>
        <v>1.8936067485956352E-2</v>
      </c>
      <c r="N28" s="7">
        <f t="shared" si="8"/>
        <v>1.9080490846619287E-2</v>
      </c>
      <c r="O28" s="7">
        <f>(N27-D27)/D27</f>
        <v>0.22184818709505666</v>
      </c>
      <c r="Q28" s="7"/>
      <c r="R28" s="24"/>
      <c r="S28" s="7" t="s">
        <v>45</v>
      </c>
      <c r="T28" s="7">
        <f>E28</f>
        <v>2.0606411574466924E-2</v>
      </c>
      <c r="U28" s="7">
        <f>N28</f>
        <v>1.9080490846619287E-2</v>
      </c>
      <c r="V28" s="25"/>
      <c r="W28" s="7"/>
      <c r="X28" s="7"/>
      <c r="Y28" s="7"/>
    </row>
    <row r="29" spans="3:26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8">
        <f>AVERAGE(D28:N28)</f>
        <v>2.0238939451944736E-2</v>
      </c>
      <c r="R29" s="26"/>
      <c r="S29" s="19"/>
      <c r="T29" s="19"/>
      <c r="U29" s="19"/>
      <c r="V29" s="20"/>
      <c r="X29" s="1"/>
      <c r="Y29" s="1"/>
      <c r="Z29" s="1"/>
    </row>
    <row r="30" spans="3:26" x14ac:dyDescent="0.25">
      <c r="R30" s="1"/>
      <c r="S30" s="1"/>
      <c r="T30" s="1"/>
      <c r="U30" s="1"/>
      <c r="V30" s="1"/>
      <c r="W30" s="1"/>
      <c r="X30" s="1"/>
    </row>
    <row r="34" spans="7:15" x14ac:dyDescent="0.25">
      <c r="G34" s="3"/>
      <c r="H34" s="3"/>
      <c r="I34" s="3"/>
      <c r="J34" s="3"/>
      <c r="K34" s="3"/>
      <c r="L34" s="3"/>
      <c r="M34" s="3"/>
      <c r="N34" s="3"/>
      <c r="O34" s="3"/>
    </row>
  </sheetData>
  <mergeCells count="3">
    <mergeCell ref="S25:U25"/>
    <mergeCell ref="S14:U14"/>
    <mergeCell ref="S3:U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104"/>
  <sheetViews>
    <sheetView workbookViewId="0">
      <selection activeCell="B22" sqref="B22"/>
    </sheetView>
  </sheetViews>
  <sheetFormatPr baseColWidth="10" defaultColWidth="8.7109375" defaultRowHeight="15" x14ac:dyDescent="0.25"/>
  <cols>
    <col min="2" max="2" width="12.85546875" customWidth="1"/>
  </cols>
  <sheetData>
    <row r="2" spans="2:39" x14ac:dyDescent="0.25">
      <c r="B2" s="55" t="s">
        <v>49</v>
      </c>
      <c r="C2" t="s">
        <v>46</v>
      </c>
    </row>
    <row r="3" spans="2:39" x14ac:dyDescent="0.25">
      <c r="AA3" s="53" t="s">
        <v>43</v>
      </c>
      <c r="AB3" s="53">
        <v>2019</v>
      </c>
      <c r="AC3" s="53">
        <v>2020</v>
      </c>
      <c r="AD3" s="53">
        <v>2021</v>
      </c>
      <c r="AE3" s="53">
        <v>2022</v>
      </c>
      <c r="AF3" s="53">
        <v>2023</v>
      </c>
      <c r="AG3" s="53">
        <v>2024</v>
      </c>
      <c r="AH3" s="53">
        <v>2025</v>
      </c>
      <c r="AI3" s="53">
        <v>2026</v>
      </c>
      <c r="AJ3" s="53">
        <v>2027</v>
      </c>
      <c r="AK3" s="53">
        <v>2028</v>
      </c>
      <c r="AL3" s="53">
        <v>2029</v>
      </c>
      <c r="AM3" s="53"/>
    </row>
    <row r="4" spans="2:39" x14ac:dyDescent="0.25">
      <c r="B4" s="33"/>
      <c r="C4" s="61" t="s">
        <v>18</v>
      </c>
      <c r="D4" s="61" t="s">
        <v>19</v>
      </c>
      <c r="E4" s="61" t="s">
        <v>20</v>
      </c>
      <c r="F4" s="61" t="s">
        <v>21</v>
      </c>
      <c r="G4" s="61" t="s">
        <v>22</v>
      </c>
      <c r="H4" s="61" t="s">
        <v>37</v>
      </c>
      <c r="I4" s="61" t="s">
        <v>38</v>
      </c>
      <c r="J4" s="61" t="s">
        <v>39</v>
      </c>
      <c r="K4" s="61" t="s">
        <v>40</v>
      </c>
      <c r="L4" s="61" t="s">
        <v>41</v>
      </c>
      <c r="M4" s="61" t="s">
        <v>42</v>
      </c>
      <c r="N4" s="33"/>
      <c r="O4" s="48"/>
      <c r="P4" s="48" t="str">
        <f>C4</f>
        <v>2019</v>
      </c>
      <c r="Q4" s="48" t="str">
        <f t="shared" ref="Q4:Z4" si="0">D4</f>
        <v>2020</v>
      </c>
      <c r="R4" s="48" t="str">
        <f t="shared" si="0"/>
        <v>2021</v>
      </c>
      <c r="S4" s="48" t="str">
        <f t="shared" si="0"/>
        <v>2022</v>
      </c>
      <c r="T4" s="48" t="str">
        <f t="shared" si="0"/>
        <v>2023</v>
      </c>
      <c r="U4" s="48" t="str">
        <f t="shared" si="0"/>
        <v>2024</v>
      </c>
      <c r="V4" s="48" t="str">
        <f t="shared" si="0"/>
        <v>2025</v>
      </c>
      <c r="W4" s="48" t="str">
        <f t="shared" si="0"/>
        <v>2026</v>
      </c>
      <c r="X4" s="48" t="str">
        <f t="shared" si="0"/>
        <v>2027</v>
      </c>
      <c r="Y4" s="48" t="str">
        <f t="shared" si="0"/>
        <v>2028</v>
      </c>
      <c r="Z4" s="48" t="str">
        <f t="shared" si="0"/>
        <v>2029</v>
      </c>
      <c r="AA4" s="53">
        <v>0</v>
      </c>
      <c r="AB4" s="54">
        <v>266.75401401519798</v>
      </c>
      <c r="AC4" s="54">
        <v>275.24331045150802</v>
      </c>
      <c r="AD4" s="54">
        <v>283.88709306716902</v>
      </c>
      <c r="AE4" s="54">
        <v>292.65351676940901</v>
      </c>
      <c r="AF4" s="54">
        <v>301.18995952606201</v>
      </c>
      <c r="AG4" s="54">
        <v>309.27618312835699</v>
      </c>
      <c r="AH4" s="54">
        <v>316.92250061035202</v>
      </c>
      <c r="AI4" s="54">
        <v>324.12922954559298</v>
      </c>
      <c r="AJ4" s="54">
        <v>330.98552513122598</v>
      </c>
      <c r="AK4" s="54">
        <v>337.33612060546898</v>
      </c>
      <c r="AL4" s="54">
        <v>343.62508010864298</v>
      </c>
      <c r="AM4" s="53"/>
    </row>
    <row r="5" spans="2:39" x14ac:dyDescent="0.25">
      <c r="B5" s="34" t="s">
        <v>23</v>
      </c>
      <c r="C5" s="57">
        <f>AB4+AB5</f>
        <v>509.32835006713901</v>
      </c>
      <c r="D5" s="57">
        <f t="shared" ref="D5:M5" si="1">AC4+AC5</f>
        <v>551.18349647521995</v>
      </c>
      <c r="E5" s="57">
        <f t="shared" si="1"/>
        <v>568.76891231536797</v>
      </c>
      <c r="F5" s="57">
        <f t="shared" si="1"/>
        <v>586.28092765808105</v>
      </c>
      <c r="G5" s="57">
        <f t="shared" si="1"/>
        <v>603.53499889373802</v>
      </c>
      <c r="H5" s="57">
        <f t="shared" si="1"/>
        <v>620.11353969573997</v>
      </c>
      <c r="I5" s="57">
        <f t="shared" si="1"/>
        <v>635.80358219146797</v>
      </c>
      <c r="J5" s="57">
        <f t="shared" si="1"/>
        <v>650.62640380859295</v>
      </c>
      <c r="K5" s="57">
        <f t="shared" si="1"/>
        <v>664.65605545043991</v>
      </c>
      <c r="L5" s="57">
        <f t="shared" si="1"/>
        <v>677.82439517974899</v>
      </c>
      <c r="M5" s="57">
        <f t="shared" si="1"/>
        <v>690.75122356414795</v>
      </c>
      <c r="N5" s="47"/>
      <c r="O5" s="49" t="s">
        <v>23</v>
      </c>
      <c r="P5" s="50">
        <f>C5/$C$5*100</f>
        <v>100</v>
      </c>
      <c r="Q5" s="50">
        <f t="shared" ref="Q5:Y5" si="2">D5/$C$5*100</f>
        <v>108.21771385837124</v>
      </c>
      <c r="R5" s="50">
        <f t="shared" si="2"/>
        <v>111.67038163895522</v>
      </c>
      <c r="S5" s="50">
        <f t="shared" si="2"/>
        <v>115.10863818611281</v>
      </c>
      <c r="T5" s="50">
        <f t="shared" si="2"/>
        <v>118.49625076125858</v>
      </c>
      <c r="U5" s="50">
        <f t="shared" si="2"/>
        <v>121.75123171800615</v>
      </c>
      <c r="V5" s="50">
        <f t="shared" si="2"/>
        <v>124.8317675832608</v>
      </c>
      <c r="W5" s="50">
        <f t="shared" si="2"/>
        <v>127.74203590332802</v>
      </c>
      <c r="X5" s="50">
        <f t="shared" si="2"/>
        <v>130.49657561037506</v>
      </c>
      <c r="Y5" s="50">
        <f t="shared" si="2"/>
        <v>133.08200792090193</v>
      </c>
      <c r="Z5" s="50">
        <f>M5/$C$5*100</f>
        <v>135.62002261862983</v>
      </c>
      <c r="AA5" s="53">
        <v>1</v>
      </c>
      <c r="AB5" s="54">
        <v>242.574336051941</v>
      </c>
      <c r="AC5" s="54">
        <v>275.94018602371199</v>
      </c>
      <c r="AD5" s="54">
        <v>284.88181924819901</v>
      </c>
      <c r="AE5" s="54">
        <v>293.62741088867199</v>
      </c>
      <c r="AF5" s="54">
        <v>302.34503936767601</v>
      </c>
      <c r="AG5" s="54">
        <v>310.83735656738298</v>
      </c>
      <c r="AH5" s="54">
        <v>318.88108158111601</v>
      </c>
      <c r="AI5" s="54">
        <v>326.49717426299998</v>
      </c>
      <c r="AJ5" s="54">
        <v>333.67053031921398</v>
      </c>
      <c r="AK5" s="54">
        <v>340.48827457428001</v>
      </c>
      <c r="AL5" s="54">
        <v>347.12614345550497</v>
      </c>
      <c r="AM5" s="53"/>
    </row>
    <row r="6" spans="2:39" x14ac:dyDescent="0.25">
      <c r="B6" s="34" t="s">
        <v>24</v>
      </c>
      <c r="C6" s="57">
        <f>AB6+AB7+AB8+AB9</f>
        <v>1120.248512744904</v>
      </c>
      <c r="D6" s="57">
        <f t="shared" ref="D6:M6" si="3">AC6+AC7+AC8+AC9</f>
        <v>1115.145093917848</v>
      </c>
      <c r="E6" s="57">
        <f t="shared" si="3"/>
        <v>1143.2354855537419</v>
      </c>
      <c r="F6" s="57">
        <f t="shared" si="3"/>
        <v>1176.0686745643611</v>
      </c>
      <c r="G6" s="57">
        <f t="shared" si="3"/>
        <v>1201.9923229217529</v>
      </c>
      <c r="H6" s="57">
        <f t="shared" si="3"/>
        <v>1257.811371803283</v>
      </c>
      <c r="I6" s="57">
        <f t="shared" si="3"/>
        <v>1292.4243698120108</v>
      </c>
      <c r="J6" s="57">
        <f t="shared" si="3"/>
        <v>1325.9637813568111</v>
      </c>
      <c r="K6" s="57">
        <f t="shared" si="3"/>
        <v>1358.299633026123</v>
      </c>
      <c r="L6" s="57">
        <f t="shared" si="3"/>
        <v>1389.0526762008669</v>
      </c>
      <c r="M6" s="57">
        <f t="shared" si="3"/>
        <v>1419.2809429168701</v>
      </c>
      <c r="N6" s="47"/>
      <c r="O6" s="49" t="s">
        <v>24</v>
      </c>
      <c r="P6" s="50">
        <f>C6/$C$6*100</f>
        <v>100</v>
      </c>
      <c r="Q6" s="50">
        <f t="shared" ref="Q6:Z6" si="4">D6/$C$6*100</f>
        <v>99.54443868757734</v>
      </c>
      <c r="R6" s="50">
        <f t="shared" si="4"/>
        <v>102.05195298608464</v>
      </c>
      <c r="S6" s="50">
        <f t="shared" si="4"/>
        <v>104.98283739584559</v>
      </c>
      <c r="T6" s="50">
        <f t="shared" si="4"/>
        <v>107.29693538950167</v>
      </c>
      <c r="U6" s="50">
        <f t="shared" si="4"/>
        <v>112.27967343793333</v>
      </c>
      <c r="V6" s="50">
        <f t="shared" si="4"/>
        <v>115.36943411290326</v>
      </c>
      <c r="W6" s="50">
        <f t="shared" si="4"/>
        <v>118.36336011800188</v>
      </c>
      <c r="X6" s="50">
        <f t="shared" si="4"/>
        <v>121.24984925870876</v>
      </c>
      <c r="Y6" s="50">
        <f t="shared" si="4"/>
        <v>123.9950475629128</v>
      </c>
      <c r="Z6" s="50">
        <f t="shared" si="4"/>
        <v>126.69340122034689</v>
      </c>
      <c r="AA6" s="53">
        <v>2</v>
      </c>
      <c r="AB6" s="54">
        <v>281.911029815674</v>
      </c>
      <c r="AC6" s="54">
        <v>254.71908330917401</v>
      </c>
      <c r="AD6" s="54">
        <v>287.24389839172397</v>
      </c>
      <c r="AE6" s="54">
        <v>296.317348003387</v>
      </c>
      <c r="AF6" s="54">
        <v>305.04212760925299</v>
      </c>
      <c r="AG6" s="54">
        <v>313.73265838623001</v>
      </c>
      <c r="AH6" s="54">
        <v>322.184622764587</v>
      </c>
      <c r="AI6" s="54">
        <v>330.20050239563</v>
      </c>
      <c r="AJ6" s="54">
        <v>337.78314876556402</v>
      </c>
      <c r="AK6" s="54">
        <v>344.92012691497803</v>
      </c>
      <c r="AL6" s="54">
        <v>352.04145622253401</v>
      </c>
      <c r="AM6" s="53"/>
    </row>
    <row r="7" spans="2:39" x14ac:dyDescent="0.25">
      <c r="B7" s="34" t="s">
        <v>25</v>
      </c>
      <c r="C7" s="57">
        <f>AB10+AB11+AB12+AB13+AB14+AB15+AB16+AB17+AB18+AB19</f>
        <v>3111.2124300003052</v>
      </c>
      <c r="D7" s="57">
        <f t="shared" ref="D7:M7" si="5">AC10+AC11+AC12+AC13+AC14+AC15+AC16+AC17+AC18+AC19</f>
        <v>3119.1457958221413</v>
      </c>
      <c r="E7" s="57">
        <f t="shared" si="5"/>
        <v>3148.442294597623</v>
      </c>
      <c r="F7" s="57">
        <f t="shared" si="5"/>
        <v>3168.4488220214835</v>
      </c>
      <c r="G7" s="57">
        <f t="shared" si="5"/>
        <v>3217.5009493827824</v>
      </c>
      <c r="H7" s="57">
        <f t="shared" si="5"/>
        <v>3230.208610534668</v>
      </c>
      <c r="I7" s="57">
        <f t="shared" si="5"/>
        <v>3245.5381288528447</v>
      </c>
      <c r="J7" s="57">
        <f t="shared" si="5"/>
        <v>3291.2036442756666</v>
      </c>
      <c r="K7" s="57">
        <f t="shared" si="5"/>
        <v>3350.6271910667429</v>
      </c>
      <c r="L7" s="57">
        <f t="shared" si="5"/>
        <v>3382.7925415039058</v>
      </c>
      <c r="M7" s="57">
        <f t="shared" si="5"/>
        <v>3459.726877212524</v>
      </c>
      <c r="N7" s="47"/>
      <c r="O7" s="49" t="s">
        <v>25</v>
      </c>
      <c r="P7" s="50">
        <f>C7/$C$7*100</f>
        <v>100</v>
      </c>
      <c r="Q7" s="50">
        <f t="shared" ref="Q7:Z7" si="6">D7/$C$7*100</f>
        <v>100.25499273997936</v>
      </c>
      <c r="R7" s="50">
        <f t="shared" si="6"/>
        <v>101.19663524863567</v>
      </c>
      <c r="S7" s="50">
        <f t="shared" si="6"/>
        <v>101.83968125960376</v>
      </c>
      <c r="T7" s="50">
        <f t="shared" si="6"/>
        <v>103.41630543634935</v>
      </c>
      <c r="U7" s="50">
        <f t="shared" si="6"/>
        <v>103.82475267156062</v>
      </c>
      <c r="V7" s="50">
        <f t="shared" si="6"/>
        <v>104.31747114267367</v>
      </c>
      <c r="W7" s="50">
        <f t="shared" si="6"/>
        <v>105.78524348063702</v>
      </c>
      <c r="X7" s="50">
        <f t="shared" si="6"/>
        <v>107.69522385414274</v>
      </c>
      <c r="Y7" s="50">
        <f t="shared" si="6"/>
        <v>108.72907644893839</v>
      </c>
      <c r="Z7" s="50">
        <f t="shared" si="6"/>
        <v>111.20188527956559</v>
      </c>
      <c r="AA7" s="53">
        <v>3</v>
      </c>
      <c r="AB7" s="54">
        <v>275.38921022415201</v>
      </c>
      <c r="AC7" s="54">
        <v>290.90734624862699</v>
      </c>
      <c r="AD7" s="54">
        <v>266.03934812545799</v>
      </c>
      <c r="AE7" s="54">
        <v>297.467704296112</v>
      </c>
      <c r="AF7" s="54">
        <v>306.49535274505598</v>
      </c>
      <c r="AG7" s="54">
        <v>315.184209823608</v>
      </c>
      <c r="AH7" s="54">
        <v>323.818333625793</v>
      </c>
      <c r="AI7" s="54">
        <v>332.21460914611799</v>
      </c>
      <c r="AJ7" s="54">
        <v>340.17014789581299</v>
      </c>
      <c r="AK7" s="54">
        <v>347.689929008484</v>
      </c>
      <c r="AL7" s="54">
        <v>355.07703399658197</v>
      </c>
      <c r="AM7" s="53"/>
    </row>
    <row r="8" spans="2:39" x14ac:dyDescent="0.25">
      <c r="B8" s="34" t="s">
        <v>26</v>
      </c>
      <c r="C8" s="57">
        <f>AB20+AB21+AB22+AB23+AB24+AB25+AB26</f>
        <v>2352.9292349815369</v>
      </c>
      <c r="D8" s="57">
        <f t="shared" ref="D8:M8" si="7">AC20+AC21+AC22+AC23+AC24+AC25+AC26</f>
        <v>2418.5857086181641</v>
      </c>
      <c r="E8" s="57">
        <f t="shared" si="7"/>
        <v>2465.5327701568594</v>
      </c>
      <c r="F8" s="57">
        <f t="shared" si="7"/>
        <v>2523.2550272941612</v>
      </c>
      <c r="G8" s="57">
        <f t="shared" si="7"/>
        <v>2556.2700066566472</v>
      </c>
      <c r="H8" s="57">
        <f t="shared" si="7"/>
        <v>2607.0178012847891</v>
      </c>
      <c r="I8" s="57">
        <f t="shared" si="7"/>
        <v>2673.1804447174072</v>
      </c>
      <c r="J8" s="57">
        <f t="shared" si="7"/>
        <v>2704.2075877189632</v>
      </c>
      <c r="K8" s="57">
        <f t="shared" si="7"/>
        <v>2725.599040031434</v>
      </c>
      <c r="L8" s="57">
        <f t="shared" si="7"/>
        <v>2784.5874738693228</v>
      </c>
      <c r="M8" s="57">
        <f t="shared" si="7"/>
        <v>2801.7265229225172</v>
      </c>
      <c r="N8" s="47"/>
      <c r="O8" s="49" t="s">
        <v>26</v>
      </c>
      <c r="P8" s="50">
        <f>C8/$C$8*100</f>
        <v>100</v>
      </c>
      <c r="Q8" s="50">
        <f t="shared" ref="Q8:Z8" si="8">D8/$C$8*100</f>
        <v>102.79041429127989</v>
      </c>
      <c r="R8" s="50">
        <f t="shared" si="8"/>
        <v>104.78567453288522</v>
      </c>
      <c r="S8" s="50">
        <f t="shared" si="8"/>
        <v>107.23888291157897</v>
      </c>
      <c r="T8" s="50">
        <f t="shared" si="8"/>
        <v>108.64202665562553</v>
      </c>
      <c r="U8" s="50">
        <f t="shared" si="8"/>
        <v>110.79881887332859</v>
      </c>
      <c r="V8" s="50">
        <f t="shared" si="8"/>
        <v>113.610745490116</v>
      </c>
      <c r="W8" s="50">
        <f t="shared" si="8"/>
        <v>114.92940576005817</v>
      </c>
      <c r="X8" s="50">
        <f t="shared" si="8"/>
        <v>115.83854709735124</v>
      </c>
      <c r="Y8" s="50">
        <f t="shared" si="8"/>
        <v>118.34556825892697</v>
      </c>
      <c r="Z8" s="50">
        <f t="shared" si="8"/>
        <v>119.0739815404819</v>
      </c>
      <c r="AA8" s="53">
        <v>4</v>
      </c>
      <c r="AB8" s="54">
        <v>279.06091165542603</v>
      </c>
      <c r="AC8" s="54">
        <v>283.50404357910202</v>
      </c>
      <c r="AD8" s="54">
        <v>299.16847944259598</v>
      </c>
      <c r="AE8" s="54">
        <v>275.88293981552101</v>
      </c>
      <c r="AF8" s="54">
        <v>306.227981090546</v>
      </c>
      <c r="AG8" s="54">
        <v>315.19699096679699</v>
      </c>
      <c r="AH8" s="54">
        <v>323.82301235198997</v>
      </c>
      <c r="AI8" s="54">
        <v>332.38739395141602</v>
      </c>
      <c r="AJ8" s="54">
        <v>340.70127105712902</v>
      </c>
      <c r="AK8" s="54">
        <v>348.57271766662598</v>
      </c>
      <c r="AL8" s="54">
        <v>356.279243469238</v>
      </c>
      <c r="AM8" s="53"/>
    </row>
    <row r="9" spans="2:39" x14ac:dyDescent="0.25">
      <c r="B9" s="34" t="s">
        <v>27</v>
      </c>
      <c r="C9" s="57">
        <f>AB27+AB28+AB29+AB30+AB31+AB32+AB33+AB34+AB35+AB36+AB37+AB38+AB39+AB40+AB41+AB42+AB43+AB44+AB45+AB46+AB47+AB48+AB49+AB50+AB51+AB52+AB53+AB54+AB55+AB56+AB57+AB58+AB59+AB60+AB61+AB62+AB63+AB64+AB65+AB66+AB67+AB68+AB69+AB70</f>
        <v>13192.147510290146</v>
      </c>
      <c r="D9" s="57">
        <f t="shared" ref="D9:M9" si="9">AC27+AC28+AC29+AC30+AC31+AC32+AC33+AC34+AC35+AC36+AC37+AC38+AC39+AC40+AC41+AC42+AC43+AC44+AC45+AC46+AC47+AC48+AC49+AC50+AC51+AC52+AC53+AC54+AC55+AC56+AC57+AC58+AC59+AC60+AC61+AC62+AC63+AC64+AC65+AC66+AC67+AC68+AC69+AC70</f>
        <v>13481.734665870667</v>
      </c>
      <c r="E9" s="57">
        <f t="shared" si="9"/>
        <v>13756.037919521334</v>
      </c>
      <c r="F9" s="57">
        <f t="shared" si="9"/>
        <v>14067.413191556931</v>
      </c>
      <c r="G9" s="57">
        <f t="shared" si="9"/>
        <v>14361.156928062437</v>
      </c>
      <c r="H9" s="57">
        <f t="shared" si="9"/>
        <v>14637.626586914063</v>
      </c>
      <c r="I9" s="57">
        <f t="shared" si="9"/>
        <v>14893.366157054899</v>
      </c>
      <c r="J9" s="57">
        <f t="shared" si="9"/>
        <v>15185.142295837401</v>
      </c>
      <c r="K9" s="57">
        <f t="shared" si="9"/>
        <v>15478.303576946259</v>
      </c>
      <c r="L9" s="57">
        <f t="shared" si="9"/>
        <v>15760.114112854004</v>
      </c>
      <c r="M9" s="57">
        <f t="shared" si="9"/>
        <v>16093.557867527008</v>
      </c>
      <c r="N9" s="47"/>
      <c r="O9" s="49" t="s">
        <v>27</v>
      </c>
      <c r="P9" s="50">
        <f>C9/$C$9*100</f>
        <v>100</v>
      </c>
      <c r="Q9" s="50">
        <f t="shared" ref="Q9:Z9" si="10">D9/$C$9*100</f>
        <v>102.19514794960136</v>
      </c>
      <c r="R9" s="50">
        <f t="shared" si="10"/>
        <v>104.2744398422724</v>
      </c>
      <c r="S9" s="50">
        <f t="shared" si="10"/>
        <v>106.63474753131786</v>
      </c>
      <c r="T9" s="50">
        <f t="shared" si="10"/>
        <v>108.86140347400179</v>
      </c>
      <c r="U9" s="50">
        <f t="shared" si="10"/>
        <v>110.95711729645544</v>
      </c>
      <c r="V9" s="50">
        <f t="shared" si="10"/>
        <v>112.8956915122255</v>
      </c>
      <c r="W9" s="50">
        <f t="shared" si="10"/>
        <v>115.10743253888481</v>
      </c>
      <c r="X9" s="50">
        <f t="shared" si="10"/>
        <v>117.32967331416559</v>
      </c>
      <c r="Y9" s="50">
        <f t="shared" si="10"/>
        <v>119.46587241054416</v>
      </c>
      <c r="Z9" s="50">
        <f t="shared" si="10"/>
        <v>121.99346508954439</v>
      </c>
      <c r="AA9" s="53">
        <v>5</v>
      </c>
      <c r="AB9" s="54">
        <v>283.88736104965199</v>
      </c>
      <c r="AC9" s="54">
        <v>286.01462078094499</v>
      </c>
      <c r="AD9" s="54">
        <v>290.78375959396402</v>
      </c>
      <c r="AE9" s="54">
        <v>306.40068244934099</v>
      </c>
      <c r="AF9" s="54">
        <v>284.22686147689802</v>
      </c>
      <c r="AG9" s="54">
        <v>313.69751262664801</v>
      </c>
      <c r="AH9" s="54">
        <v>322.598401069641</v>
      </c>
      <c r="AI9" s="54">
        <v>331.16127586364701</v>
      </c>
      <c r="AJ9" s="54">
        <v>339.64506530761702</v>
      </c>
      <c r="AK9" s="54">
        <v>347.86990261077898</v>
      </c>
      <c r="AL9" s="54">
        <v>355.88320922851602</v>
      </c>
      <c r="AM9" s="53"/>
    </row>
    <row r="10" spans="2:39" x14ac:dyDescent="0.25">
      <c r="B10" s="35" t="s">
        <v>28</v>
      </c>
      <c r="C10" s="57">
        <f>C5+C6+C7+AB20+AB21</f>
        <v>5374.9859619140625</v>
      </c>
      <c r="D10" s="57">
        <f t="shared" ref="D10:M10" si="11">D5+D6+D7+AC20+AC21</f>
        <v>5451.4377551078787</v>
      </c>
      <c r="E10" s="57">
        <f t="shared" si="11"/>
        <v>5518.3830089569065</v>
      </c>
      <c r="F10" s="57">
        <f t="shared" si="11"/>
        <v>5591.6118240356427</v>
      </c>
      <c r="G10" s="57">
        <f t="shared" si="11"/>
        <v>5687.2116899490366</v>
      </c>
      <c r="H10" s="57">
        <f t="shared" si="11"/>
        <v>5776.7388005256653</v>
      </c>
      <c r="I10" s="57">
        <f t="shared" si="11"/>
        <v>5885.3589038848877</v>
      </c>
      <c r="J10" s="57">
        <f t="shared" si="11"/>
        <v>5986.6256742477417</v>
      </c>
      <c r="K10" s="57">
        <f t="shared" si="11"/>
        <v>6068.7028360366839</v>
      </c>
      <c r="L10" s="57">
        <f t="shared" si="11"/>
        <v>6176.0563721656799</v>
      </c>
      <c r="M10" s="57">
        <f t="shared" si="11"/>
        <v>6296.92551612854</v>
      </c>
      <c r="O10" s="49" t="s">
        <v>28</v>
      </c>
      <c r="P10" s="50">
        <f>C10/$C$10*100</f>
        <v>100</v>
      </c>
      <c r="Q10" s="50">
        <f t="shared" ref="Q10:Z10" si="12">D10/$C$10*100</f>
        <v>101.42236265797784</v>
      </c>
      <c r="R10" s="50">
        <f t="shared" si="12"/>
        <v>102.66785900575226</v>
      </c>
      <c r="S10" s="50">
        <f t="shared" si="12"/>
        <v>104.03025912358734</v>
      </c>
      <c r="T10" s="50">
        <f t="shared" si="12"/>
        <v>105.80886592536865</v>
      </c>
      <c r="U10" s="50">
        <f t="shared" si="12"/>
        <v>107.47449093743376</v>
      </c>
      <c r="V10" s="50">
        <f t="shared" si="12"/>
        <v>109.49533534761231</v>
      </c>
      <c r="W10" s="50">
        <f t="shared" si="12"/>
        <v>111.37937320520686</v>
      </c>
      <c r="X10" s="50">
        <f t="shared" si="12"/>
        <v>112.90639415689907</v>
      </c>
      <c r="Y10" s="50">
        <f t="shared" si="12"/>
        <v>114.9036744640418</v>
      </c>
      <c r="Z10" s="50">
        <f t="shared" si="12"/>
        <v>117.15240859691789</v>
      </c>
      <c r="AA10" s="53">
        <v>6</v>
      </c>
      <c r="AB10" s="54">
        <v>280.72103691101103</v>
      </c>
      <c r="AC10" s="54">
        <v>290.48549222946201</v>
      </c>
      <c r="AD10" s="54">
        <v>292.96066045761103</v>
      </c>
      <c r="AE10" s="54">
        <v>297.85966062545799</v>
      </c>
      <c r="AF10" s="54">
        <v>313.32152462005598</v>
      </c>
      <c r="AG10" s="54">
        <v>292.05038213729898</v>
      </c>
      <c r="AH10" s="54">
        <v>320.84253692626999</v>
      </c>
      <c r="AI10" s="54">
        <v>329.70050144195602</v>
      </c>
      <c r="AJ10" s="54">
        <v>338.21361637115501</v>
      </c>
      <c r="AK10" s="54">
        <v>346.63370513915999</v>
      </c>
      <c r="AL10" s="54">
        <v>354.98747444152798</v>
      </c>
      <c r="AM10" s="53"/>
    </row>
    <row r="11" spans="2:39" x14ac:dyDescent="0.25">
      <c r="B11" s="35" t="s">
        <v>29</v>
      </c>
      <c r="C11" s="57">
        <f>AB22+AB23+AB24+AB25+AB26+AB27+AB28+AB28+AB28+AB28+AB28+AB28+AB29+AB30+AB31+AB32+AB33+AB34+AB35+AB36+AB37+AB38+AB39+AB40+AB41+AB42+AB43+AB44+AB45+AB46+AB47+AB48+AB49+AB50+AB51+AB52+AB53</f>
        <v>12031.310180664063</v>
      </c>
      <c r="D11" s="57">
        <f t="shared" ref="D11:M11" si="13">AC22+AC23+AC24+AC25+AC26+AC27+AC28+AC28+AC28+AC28+AC28+AC28+AC29+AC30+AC31+AC32+AC33+AC34+AC35+AC36+AC37+AC38+AC39+AC40+AC41+AC42+AC43+AC44+AC45+AC46+AC47+AC48+AC49+AC50+AC51+AC52+AC53</f>
        <v>12292.797551631926</v>
      </c>
      <c r="E11" s="57">
        <f t="shared" si="13"/>
        <v>12603.816515922545</v>
      </c>
      <c r="F11" s="57">
        <f t="shared" si="13"/>
        <v>12925.174234390259</v>
      </c>
      <c r="G11" s="57">
        <f t="shared" si="13"/>
        <v>13162.451140403749</v>
      </c>
      <c r="H11" s="57">
        <f t="shared" si="13"/>
        <v>13438.129749774931</v>
      </c>
      <c r="I11" s="57">
        <f t="shared" si="13"/>
        <v>13662.241356372835</v>
      </c>
      <c r="J11" s="57">
        <f t="shared" si="13"/>
        <v>13954.229027748106</v>
      </c>
      <c r="K11" s="57">
        <f t="shared" si="13"/>
        <v>14292.091649055481</v>
      </c>
      <c r="L11" s="57">
        <f t="shared" si="13"/>
        <v>14566.853331565859</v>
      </c>
      <c r="M11" s="57">
        <f t="shared" si="13"/>
        <v>14814.372675418857</v>
      </c>
      <c r="O11" s="49" t="s">
        <v>29</v>
      </c>
      <c r="P11" s="50">
        <f>C11/$C$11*100</f>
        <v>100</v>
      </c>
      <c r="Q11" s="50">
        <f t="shared" ref="Q11:Z11" si="14">D11/$C$11*100</f>
        <v>102.17339065356414</v>
      </c>
      <c r="R11" s="50">
        <f t="shared" si="14"/>
        <v>104.75847041312738</v>
      </c>
      <c r="S11" s="50">
        <f t="shared" si="14"/>
        <v>107.42948224510707</v>
      </c>
      <c r="T11" s="50">
        <f t="shared" si="14"/>
        <v>109.40164406664191</v>
      </c>
      <c r="U11" s="50">
        <f t="shared" si="14"/>
        <v>111.69298728056913</v>
      </c>
      <c r="V11" s="50">
        <f t="shared" si="14"/>
        <v>113.5557237841802</v>
      </c>
      <c r="W11" s="50">
        <f t="shared" si="14"/>
        <v>115.98262216009054</v>
      </c>
      <c r="X11" s="50">
        <f t="shared" si="14"/>
        <v>118.79081691389521</v>
      </c>
      <c r="Y11" s="50">
        <f t="shared" si="14"/>
        <v>121.07453895567215</v>
      </c>
      <c r="Z11" s="50">
        <f t="shared" si="14"/>
        <v>123.13183230225044</v>
      </c>
      <c r="AA11" s="53">
        <v>7</v>
      </c>
      <c r="AB11" s="54">
        <v>329.81169509887701</v>
      </c>
      <c r="AC11" s="54">
        <v>287.02920722961397</v>
      </c>
      <c r="AD11" s="54">
        <v>297.00914907455399</v>
      </c>
      <c r="AE11" s="54">
        <v>299.64839220047003</v>
      </c>
      <c r="AF11" s="54">
        <v>304.651504993439</v>
      </c>
      <c r="AG11" s="54">
        <v>319.93795204162598</v>
      </c>
      <c r="AH11" s="54">
        <v>299.40698289871199</v>
      </c>
      <c r="AI11" s="54">
        <v>327.67818832397501</v>
      </c>
      <c r="AJ11" s="54">
        <v>336.50184440612799</v>
      </c>
      <c r="AK11" s="54">
        <v>344.97508716583297</v>
      </c>
      <c r="AL11" s="54">
        <v>353.52256965637201</v>
      </c>
      <c r="AM11" s="53"/>
    </row>
    <row r="12" spans="2:39" x14ac:dyDescent="0.25">
      <c r="B12" s="35" t="s">
        <v>30</v>
      </c>
      <c r="C12" s="57">
        <f>AB54+AB55+AB56+AB57+AB58+AB59+AB60+AB60+AB61+AB62+AB63+AB64+AB65+AB66+AB67+AB68+AB69+AB70</f>
        <v>4950.5862791538257</v>
      </c>
      <c r="D12" s="57">
        <f t="shared" ref="D12:M12" si="15">AC54+AC55+AC56+AC57+AC58+AC59+AC60+AC60+AC61+AC62+AC63+AC64+AC65+AC66+AC67+AC68+AC69+AC70</f>
        <v>5065.9084839820862</v>
      </c>
      <c r="E12" s="57">
        <f t="shared" si="15"/>
        <v>5133.5458397865295</v>
      </c>
      <c r="F12" s="57">
        <f t="shared" si="15"/>
        <v>5250.6609566211682</v>
      </c>
      <c r="G12" s="57">
        <f t="shared" si="15"/>
        <v>5359.1304731369037</v>
      </c>
      <c r="H12" s="57">
        <f t="shared" si="15"/>
        <v>5497.7635483741778</v>
      </c>
      <c r="I12" s="57">
        <f t="shared" si="15"/>
        <v>5563.7565412521362</v>
      </c>
      <c r="J12" s="57">
        <f t="shared" si="15"/>
        <v>5622.9531097412109</v>
      </c>
      <c r="K12" s="57">
        <f t="shared" si="15"/>
        <v>5700.2463483810434</v>
      </c>
      <c r="L12" s="57">
        <f t="shared" si="15"/>
        <v>5755.5875563621521</v>
      </c>
      <c r="M12" s="57">
        <f t="shared" si="15"/>
        <v>5905.3071160316449</v>
      </c>
      <c r="O12" s="49" t="s">
        <v>30</v>
      </c>
      <c r="P12" s="50">
        <f>C12/$C$12*100</f>
        <v>100</v>
      </c>
      <c r="Q12" s="50">
        <f t="shared" ref="Q12:Z12" si="16">D12/$C$12*100</f>
        <v>102.32946560923229</v>
      </c>
      <c r="R12" s="50">
        <f t="shared" si="16"/>
        <v>103.69571501870635</v>
      </c>
      <c r="S12" s="50">
        <f t="shared" si="16"/>
        <v>106.06139678306208</v>
      </c>
      <c r="T12" s="50">
        <f t="shared" si="16"/>
        <v>108.25244063927128</v>
      </c>
      <c r="U12" s="50">
        <f t="shared" si="16"/>
        <v>111.0527771533734</v>
      </c>
      <c r="V12" s="50">
        <f t="shared" si="16"/>
        <v>112.38581104384097</v>
      </c>
      <c r="W12" s="50">
        <f t="shared" si="16"/>
        <v>113.58155969159898</v>
      </c>
      <c r="X12" s="50">
        <f t="shared" si="16"/>
        <v>115.14285433997836</v>
      </c>
      <c r="Y12" s="50">
        <f t="shared" si="16"/>
        <v>116.26072614062026</v>
      </c>
      <c r="Z12" s="50">
        <f t="shared" si="16"/>
        <v>119.28500551334709</v>
      </c>
      <c r="AA12" s="53">
        <v>8</v>
      </c>
      <c r="AB12" s="54">
        <v>294.779200077057</v>
      </c>
      <c r="AC12" s="54">
        <v>334.75188207626297</v>
      </c>
      <c r="AD12" s="54">
        <v>293.45867538452097</v>
      </c>
      <c r="AE12" s="54">
        <v>303.50910949707003</v>
      </c>
      <c r="AF12" s="54">
        <v>306.24390983581497</v>
      </c>
      <c r="AG12" s="54">
        <v>311.38609981536899</v>
      </c>
      <c r="AH12" s="54">
        <v>326.48338270187401</v>
      </c>
      <c r="AI12" s="54">
        <v>306.62149190902699</v>
      </c>
      <c r="AJ12" s="54">
        <v>334.426579475403</v>
      </c>
      <c r="AK12" s="54">
        <v>343.21471405029303</v>
      </c>
      <c r="AL12" s="54">
        <v>351.81881809234602</v>
      </c>
      <c r="AM12" s="53"/>
    </row>
    <row r="13" spans="2:39" x14ac:dyDescent="0.25">
      <c r="B13" s="34" t="s">
        <v>31</v>
      </c>
      <c r="C13" s="57">
        <f>AB71+AB72+AB73+AB74+AB75+AB76+AB77+AB78+AB79+AB80+AB81+AB82+AB83</f>
        <v>2515.2805457711211</v>
      </c>
      <c r="D13" s="57">
        <f t="shared" ref="D13:M13" si="17">AC71+AC72+AC73+AC74+AC75+AC76+AC77+AC78+AC79+AC80+AC81+AC82+AC83</f>
        <v>2572.0125367045421</v>
      </c>
      <c r="E13" s="57">
        <f t="shared" si="17"/>
        <v>2680.755862951281</v>
      </c>
      <c r="F13" s="57">
        <f t="shared" si="17"/>
        <v>2713.4853954315167</v>
      </c>
      <c r="G13" s="57">
        <f t="shared" si="17"/>
        <v>2763.5820505619049</v>
      </c>
      <c r="H13" s="57">
        <f t="shared" si="17"/>
        <v>2804.3625228404999</v>
      </c>
      <c r="I13" s="57">
        <f t="shared" si="17"/>
        <v>2866.5688269138341</v>
      </c>
      <c r="J13" s="57">
        <f t="shared" si="17"/>
        <v>2894.3901298046098</v>
      </c>
      <c r="K13" s="57">
        <f t="shared" si="17"/>
        <v>2904.1220257282248</v>
      </c>
      <c r="L13" s="57">
        <f t="shared" si="17"/>
        <v>2942.3459243774391</v>
      </c>
      <c r="M13" s="57">
        <f t="shared" si="17"/>
        <v>2938.0004460811606</v>
      </c>
      <c r="O13" s="49" t="s">
        <v>31</v>
      </c>
      <c r="P13" s="50">
        <f>C13/$C$13*100</f>
        <v>100</v>
      </c>
      <c r="Q13" s="50">
        <f t="shared" ref="Q13:Z13" si="18">D13/$C$13*100</f>
        <v>102.25549356825437</v>
      </c>
      <c r="R13" s="50">
        <f t="shared" si="18"/>
        <v>106.57880161552433</v>
      </c>
      <c r="S13" s="50">
        <f t="shared" si="18"/>
        <v>107.88002952567786</v>
      </c>
      <c r="T13" s="50">
        <f t="shared" si="18"/>
        <v>109.87172207125153</v>
      </c>
      <c r="U13" s="50">
        <f t="shared" si="18"/>
        <v>111.49303116725508</v>
      </c>
      <c r="V13" s="50">
        <f t="shared" si="18"/>
        <v>113.96616698416904</v>
      </c>
      <c r="W13" s="50">
        <f t="shared" si="18"/>
        <v>115.07225842742974</v>
      </c>
      <c r="X13" s="50">
        <f t="shared" si="18"/>
        <v>115.45916938016529</v>
      </c>
      <c r="Y13" s="50">
        <f t="shared" si="18"/>
        <v>116.97883678718593</v>
      </c>
      <c r="Z13" s="50">
        <f t="shared" si="18"/>
        <v>116.806073621519</v>
      </c>
      <c r="AA13" s="53">
        <v>9</v>
      </c>
      <c r="AB13" s="54">
        <v>307.134972572327</v>
      </c>
      <c r="AC13" s="54">
        <v>300.20745801925699</v>
      </c>
      <c r="AD13" s="54">
        <v>339.70478868484503</v>
      </c>
      <c r="AE13" s="54">
        <v>299.534864902496</v>
      </c>
      <c r="AF13" s="54">
        <v>309.60476922988897</v>
      </c>
      <c r="AG13" s="54">
        <v>312.45793199539202</v>
      </c>
      <c r="AH13" s="54">
        <v>317.69099044799799</v>
      </c>
      <c r="AI13" s="54">
        <v>332.63624191284202</v>
      </c>
      <c r="AJ13" s="54">
        <v>313.34772109985403</v>
      </c>
      <c r="AK13" s="54">
        <v>340.727732658386</v>
      </c>
      <c r="AL13" s="54">
        <v>349.62701129913302</v>
      </c>
      <c r="AM13" s="53"/>
    </row>
    <row r="14" spans="2:39" x14ac:dyDescent="0.25">
      <c r="B14" s="34" t="s">
        <v>32</v>
      </c>
      <c r="C14" s="57">
        <f>AB84+AB85+AB86+AB87+AB88+AB89+AB90+AB91+AB92+AB93</f>
        <v>740.35848597064614</v>
      </c>
      <c r="D14" s="57">
        <f t="shared" ref="D14:M14" si="19">AC84+AC85+AC86+AC87+AC88+AC89+AC90+AC91+AC92+AC93</f>
        <v>767.10693160444498</v>
      </c>
      <c r="E14" s="57">
        <f t="shared" si="19"/>
        <v>773.18592263758228</v>
      </c>
      <c r="F14" s="57">
        <f t="shared" si="19"/>
        <v>824.60404510796047</v>
      </c>
      <c r="G14" s="57">
        <f t="shared" si="19"/>
        <v>883.13679298758518</v>
      </c>
      <c r="H14" s="57">
        <f t="shared" si="19"/>
        <v>948.42199231684174</v>
      </c>
      <c r="I14" s="57">
        <f t="shared" si="19"/>
        <v>1020.3714181780811</v>
      </c>
      <c r="J14" s="57">
        <f t="shared" si="19"/>
        <v>1095.6993636637917</v>
      </c>
      <c r="K14" s="57">
        <f t="shared" si="19"/>
        <v>1187.2505107596523</v>
      </c>
      <c r="L14" s="57">
        <f t="shared" si="19"/>
        <v>1244.6950418129563</v>
      </c>
      <c r="M14" s="57">
        <f t="shared" si="19"/>
        <v>1312.677086770535</v>
      </c>
      <c r="O14" s="49" t="s">
        <v>32</v>
      </c>
      <c r="P14" s="50">
        <f>C14/$C$14*100</f>
        <v>100</v>
      </c>
      <c r="Q14" s="50">
        <f t="shared" ref="Q14:Z14" si="20">D14/$C$14*100</f>
        <v>103.61290457807482</v>
      </c>
      <c r="R14" s="50">
        <f t="shared" si="20"/>
        <v>104.43399208478009</v>
      </c>
      <c r="S14" s="50">
        <f t="shared" si="20"/>
        <v>111.37902255916798</v>
      </c>
      <c r="T14" s="50">
        <f t="shared" si="20"/>
        <v>119.28502336672075</v>
      </c>
      <c r="U14" s="50">
        <f t="shared" si="20"/>
        <v>128.1030757786769</v>
      </c>
      <c r="V14" s="50">
        <f t="shared" si="20"/>
        <v>137.82126328170929</v>
      </c>
      <c r="W14" s="50">
        <f t="shared" si="20"/>
        <v>147.99578642328606</v>
      </c>
      <c r="X14" s="50">
        <f t="shared" si="20"/>
        <v>160.36157257022708</v>
      </c>
      <c r="Y14" s="50">
        <f t="shared" si="20"/>
        <v>168.12058825544497</v>
      </c>
      <c r="Z14" s="50">
        <f t="shared" si="20"/>
        <v>177.30290280249187</v>
      </c>
      <c r="AA14" s="53">
        <v>10</v>
      </c>
      <c r="AB14" s="54">
        <v>336.08252668380698</v>
      </c>
      <c r="AC14" s="54">
        <v>312.00111627578701</v>
      </c>
      <c r="AD14" s="54">
        <v>305.49709844589199</v>
      </c>
      <c r="AE14" s="54">
        <v>344.46897697448702</v>
      </c>
      <c r="AF14" s="54">
        <v>305.19552278518699</v>
      </c>
      <c r="AG14" s="54">
        <v>315.31678247451799</v>
      </c>
      <c r="AH14" s="54">
        <v>318.24220180511497</v>
      </c>
      <c r="AI14" s="54">
        <v>323.53542137146002</v>
      </c>
      <c r="AJ14" s="54">
        <v>338.33021783828701</v>
      </c>
      <c r="AK14" s="54">
        <v>319.55035686492897</v>
      </c>
      <c r="AL14" s="54">
        <v>346.67764854431198</v>
      </c>
      <c r="AM14" s="53"/>
    </row>
    <row r="15" spans="2:39" x14ac:dyDescent="0.25">
      <c r="B15" s="34" t="s">
        <v>33</v>
      </c>
      <c r="C15" s="57">
        <f>AB94+AB95+AB96+AB97+AB98+AB99+AB100+AB101+AB102+AB103</f>
        <v>160.39304717024788</v>
      </c>
      <c r="D15" s="57">
        <f t="shared" ref="D15:M15" si="21">AC94+AC95+AC96+AC97+AC98+AC99+AC100+AC101+AC102+AC103</f>
        <v>165.3949556779117</v>
      </c>
      <c r="E15" s="57">
        <f t="shared" si="21"/>
        <v>173.97635461809116</v>
      </c>
      <c r="F15" s="57">
        <f t="shared" si="21"/>
        <v>181.68009814480331</v>
      </c>
      <c r="G15" s="57">
        <f t="shared" si="21"/>
        <v>184.83055271720508</v>
      </c>
      <c r="H15" s="57">
        <f t="shared" si="21"/>
        <v>196.6827260954305</v>
      </c>
      <c r="I15" s="57">
        <f t="shared" si="21"/>
        <v>204.69732556771484</v>
      </c>
      <c r="J15" s="57">
        <f t="shared" si="21"/>
        <v>213.89369664853447</v>
      </c>
      <c r="K15" s="57">
        <f t="shared" si="21"/>
        <v>220.91325657255948</v>
      </c>
      <c r="L15" s="57">
        <f t="shared" si="21"/>
        <v>236.48171509057295</v>
      </c>
      <c r="M15" s="57">
        <f t="shared" si="21"/>
        <v>244.400277968496</v>
      </c>
      <c r="O15" s="49" t="s">
        <v>33</v>
      </c>
      <c r="P15" s="50">
        <f>C15/$C$15*100</f>
        <v>100</v>
      </c>
      <c r="Q15" s="50">
        <f t="shared" ref="Q15:Z15" si="22">D15/$C$15*100</f>
        <v>103.11853200366883</v>
      </c>
      <c r="R15" s="50">
        <f t="shared" si="22"/>
        <v>108.46876325843813</v>
      </c>
      <c r="S15" s="50">
        <f t="shared" si="22"/>
        <v>113.27180407761719</v>
      </c>
      <c r="T15" s="50">
        <f t="shared" si="22"/>
        <v>115.23601301808188</v>
      </c>
      <c r="U15" s="50">
        <f t="shared" si="22"/>
        <v>122.62546885007006</v>
      </c>
      <c r="V15" s="50">
        <f t="shared" si="22"/>
        <v>127.62231853506751</v>
      </c>
      <c r="W15" s="50">
        <f t="shared" si="22"/>
        <v>133.3559654998628</v>
      </c>
      <c r="X15" s="50">
        <f t="shared" si="22"/>
        <v>137.73243944799734</v>
      </c>
      <c r="Y15" s="50">
        <f t="shared" si="22"/>
        <v>147.43888171135083</v>
      </c>
      <c r="Z15" s="50">
        <f t="shared" si="22"/>
        <v>152.375855612419</v>
      </c>
      <c r="AA15" s="53">
        <v>11</v>
      </c>
      <c r="AB15" s="54">
        <v>311.18366098403902</v>
      </c>
      <c r="AC15" s="54">
        <v>339.97721481323202</v>
      </c>
      <c r="AD15" s="54">
        <v>316.74956369400002</v>
      </c>
      <c r="AE15" s="54">
        <v>310.4906001091</v>
      </c>
      <c r="AF15" s="54">
        <v>348.97412490844698</v>
      </c>
      <c r="AG15" s="54">
        <v>310.49855136871298</v>
      </c>
      <c r="AH15" s="54">
        <v>320.63402748107899</v>
      </c>
      <c r="AI15" s="54">
        <v>323.62716865539602</v>
      </c>
      <c r="AJ15" s="54">
        <v>328.95706367492699</v>
      </c>
      <c r="AK15" s="54">
        <v>343.60633659362799</v>
      </c>
      <c r="AL15" s="54">
        <v>325.39992237091099</v>
      </c>
      <c r="AM15" s="53"/>
    </row>
    <row r="16" spans="2:39" x14ac:dyDescent="0.25">
      <c r="B16" s="56" t="s">
        <v>34</v>
      </c>
      <c r="C16" s="57">
        <f>C5+C6+C7+C8+C9+C13+C14+C15</f>
        <v>23701.898116996046</v>
      </c>
      <c r="D16" s="57">
        <f t="shared" ref="D16:M16" si="23">D5+D6+D7+D8+D9+D13+D14+D15</f>
        <v>24190.309184690937</v>
      </c>
      <c r="E16" s="57">
        <f t="shared" si="23"/>
        <v>24709.935522351883</v>
      </c>
      <c r="F16" s="57">
        <f t="shared" si="23"/>
        <v>25241.236181779299</v>
      </c>
      <c r="G16" s="57">
        <f t="shared" si="23"/>
        <v>25772.004602184054</v>
      </c>
      <c r="H16" s="57">
        <f t="shared" si="23"/>
        <v>26302.245151485316</v>
      </c>
      <c r="I16" s="57">
        <f t="shared" si="23"/>
        <v>26831.950253288262</v>
      </c>
      <c r="J16" s="57">
        <f t="shared" si="23"/>
        <v>27361.126903114375</v>
      </c>
      <c r="K16" s="57">
        <f t="shared" si="23"/>
        <v>27889.771289581437</v>
      </c>
      <c r="L16" s="57">
        <f t="shared" si="23"/>
        <v>28417.893880888816</v>
      </c>
      <c r="M16" s="57">
        <f t="shared" si="23"/>
        <v>28960.121244963259</v>
      </c>
      <c r="N16" s="36"/>
      <c r="O16" s="51"/>
      <c r="P16" s="50">
        <f>C16/$C$16*100</f>
        <v>100</v>
      </c>
      <c r="Q16" s="50">
        <f t="shared" ref="Q16:Z16" si="24">D16/$C$16*100</f>
        <v>102.06064115744664</v>
      </c>
      <c r="R16" s="50">
        <f t="shared" si="24"/>
        <v>104.25298176702987</v>
      </c>
      <c r="S16" s="50">
        <f t="shared" si="24"/>
        <v>106.49457717346034</v>
      </c>
      <c r="T16" s="50">
        <f t="shared" si="24"/>
        <v>108.73392702546295</v>
      </c>
      <c r="U16" s="50">
        <f t="shared" si="24"/>
        <v>110.97104975160039</v>
      </c>
      <c r="V16" s="50">
        <f t="shared" si="24"/>
        <v>113.20591338652213</v>
      </c>
      <c r="W16" s="50">
        <f t="shared" si="24"/>
        <v>115.43854744483264</v>
      </c>
      <c r="X16" s="50">
        <f t="shared" si="24"/>
        <v>117.66893584603831</v>
      </c>
      <c r="Y16" s="50">
        <f t="shared" si="24"/>
        <v>119.89712275621945</v>
      </c>
      <c r="Z16" s="50">
        <f t="shared" si="24"/>
        <v>122.18481870950527</v>
      </c>
      <c r="AA16" s="53">
        <v>12</v>
      </c>
      <c r="AB16" s="54">
        <v>298.62554264068598</v>
      </c>
      <c r="AC16" s="54">
        <v>315.55914926528902</v>
      </c>
      <c r="AD16" s="54">
        <v>344.33211851120001</v>
      </c>
      <c r="AE16" s="54">
        <v>321.73517131805397</v>
      </c>
      <c r="AF16" s="54">
        <v>315.68658351898199</v>
      </c>
      <c r="AG16" s="54">
        <v>353.75567340850802</v>
      </c>
      <c r="AH16" s="54">
        <v>315.99949121475203</v>
      </c>
      <c r="AI16" s="54">
        <v>326.15667152404802</v>
      </c>
      <c r="AJ16" s="54">
        <v>329.16624450683599</v>
      </c>
      <c r="AK16" s="54">
        <v>334.53201103210398</v>
      </c>
      <c r="AL16" s="54">
        <v>349.17324161529501</v>
      </c>
      <c r="AM16" s="53"/>
    </row>
    <row r="17" spans="2:39" x14ac:dyDescent="0.25">
      <c r="D17" s="9"/>
      <c r="E17" s="9"/>
      <c r="F17" s="9"/>
      <c r="G17" s="9"/>
      <c r="H17" s="9"/>
      <c r="I17" s="9"/>
      <c r="J17" s="37"/>
      <c r="K17" s="37"/>
      <c r="L17" s="37"/>
      <c r="M17" s="37"/>
      <c r="N17" s="36"/>
      <c r="P17" s="44"/>
      <c r="Q17" s="44"/>
      <c r="R17" s="44"/>
      <c r="S17" s="44"/>
      <c r="T17" s="44"/>
      <c r="U17" s="44"/>
      <c r="V17" s="44"/>
      <c r="W17" s="44"/>
      <c r="X17" s="44"/>
      <c r="Y17" s="38"/>
      <c r="Z17" s="38"/>
      <c r="AA17" s="53">
        <v>13</v>
      </c>
      <c r="AB17" s="54">
        <v>317.71864509582502</v>
      </c>
      <c r="AC17" s="54">
        <v>303.71913957595802</v>
      </c>
      <c r="AD17" s="54">
        <v>320.63207530975302</v>
      </c>
      <c r="AE17" s="54">
        <v>349.27882766723599</v>
      </c>
      <c r="AF17" s="54">
        <v>327.22228908538801</v>
      </c>
      <c r="AG17" s="54">
        <v>321.46989059448202</v>
      </c>
      <c r="AH17" s="54">
        <v>359.11178874969499</v>
      </c>
      <c r="AI17" s="54">
        <v>322.09172344207798</v>
      </c>
      <c r="AJ17" s="54">
        <v>332.262836456299</v>
      </c>
      <c r="AK17" s="54">
        <v>335.25483798980702</v>
      </c>
      <c r="AL17" s="54">
        <v>340.81317234039301</v>
      </c>
      <c r="AM17" s="53"/>
    </row>
    <row r="18" spans="2:39" x14ac:dyDescent="0.25">
      <c r="B18" s="56" t="s">
        <v>35</v>
      </c>
      <c r="D18" s="9">
        <f>D16-C16</f>
        <v>488.41106769489124</v>
      </c>
      <c r="E18" s="9">
        <f>E16-D16</f>
        <v>519.62633766094586</v>
      </c>
      <c r="F18" s="9">
        <f t="shared" ref="F18:M18" si="25">F16-E16</f>
        <v>531.30065942741567</v>
      </c>
      <c r="G18" s="9">
        <f t="shared" si="25"/>
        <v>530.76842040475458</v>
      </c>
      <c r="H18" s="9">
        <f t="shared" si="25"/>
        <v>530.24054930126294</v>
      </c>
      <c r="I18" s="9">
        <f>I16-H16</f>
        <v>529.70510180294514</v>
      </c>
      <c r="J18" s="37">
        <f t="shared" si="25"/>
        <v>529.17664982611313</v>
      </c>
      <c r="K18" s="37">
        <f>K16-J16</f>
        <v>528.64438646706185</v>
      </c>
      <c r="L18" s="37">
        <f t="shared" si="25"/>
        <v>528.12259130737948</v>
      </c>
      <c r="M18" s="37">
        <f t="shared" si="25"/>
        <v>542.22736407444245</v>
      </c>
      <c r="N18" s="36"/>
      <c r="Y18" s="38"/>
      <c r="Z18" s="38"/>
      <c r="AA18" s="53">
        <v>14</v>
      </c>
      <c r="AB18" s="54">
        <v>306.96548175811802</v>
      </c>
      <c r="AC18" s="54">
        <v>322.78799629211397</v>
      </c>
      <c r="AD18" s="54">
        <v>309.39953279495199</v>
      </c>
      <c r="AE18" s="54">
        <v>326.05338287353499</v>
      </c>
      <c r="AF18" s="54">
        <v>354.49305248260498</v>
      </c>
      <c r="AG18" s="54">
        <v>333.04150152206398</v>
      </c>
      <c r="AH18" s="54">
        <v>327.596360206604</v>
      </c>
      <c r="AI18" s="54">
        <v>364.74389457702603</v>
      </c>
      <c r="AJ18" s="54">
        <v>328.50279808044399</v>
      </c>
      <c r="AK18" s="54">
        <v>338.69249725341803</v>
      </c>
      <c r="AL18" s="54">
        <v>341.77052402496298</v>
      </c>
      <c r="AM18" s="53"/>
    </row>
    <row r="19" spans="2:39" ht="15.75" thickBot="1" x14ac:dyDescent="0.3">
      <c r="B19" s="56" t="s">
        <v>36</v>
      </c>
      <c r="C19" s="39"/>
      <c r="D19" s="39">
        <f>D18/C16</f>
        <v>2.0606411574466424E-2</v>
      </c>
      <c r="E19" s="39">
        <f>E18/D16</f>
        <v>2.1480764619155684E-2</v>
      </c>
      <c r="F19" s="39">
        <f t="shared" ref="F19:M19" si="26">F18/E16</f>
        <v>2.1501499222724263E-2</v>
      </c>
      <c r="G19" s="39">
        <f t="shared" si="26"/>
        <v>2.1027829880530827E-2</v>
      </c>
      <c r="H19" s="39">
        <f t="shared" si="26"/>
        <v>2.0574284285838115E-2</v>
      </c>
      <c r="I19" s="39">
        <f t="shared" si="26"/>
        <v>2.0139159176418522E-2</v>
      </c>
      <c r="J19" s="40">
        <f t="shared" si="26"/>
        <v>1.9721885469777302E-2</v>
      </c>
      <c r="K19" s="40">
        <f t="shared" si="26"/>
        <v>1.9321001957959889E-2</v>
      </c>
      <c r="L19" s="40">
        <f t="shared" si="26"/>
        <v>1.8936067485955544E-2</v>
      </c>
      <c r="M19" s="40">
        <f t="shared" si="26"/>
        <v>1.9080490846617358E-2</v>
      </c>
      <c r="N19" s="41"/>
      <c r="Y19" s="38"/>
      <c r="Z19" s="38"/>
      <c r="AA19" s="53">
        <v>15</v>
      </c>
      <c r="AB19" s="54">
        <v>328.18966817855801</v>
      </c>
      <c r="AC19" s="54">
        <v>312.62714004516602</v>
      </c>
      <c r="AD19" s="54">
        <v>328.69863224029501</v>
      </c>
      <c r="AE19" s="54">
        <v>315.869835853577</v>
      </c>
      <c r="AF19" s="54">
        <v>332.10766792297397</v>
      </c>
      <c r="AG19" s="54">
        <v>360.293845176697</v>
      </c>
      <c r="AH19" s="54">
        <v>339.53036642074602</v>
      </c>
      <c r="AI19" s="54">
        <v>334.412341117859</v>
      </c>
      <c r="AJ19" s="54">
        <v>370.91826915741001</v>
      </c>
      <c r="AK19" s="54">
        <v>335.605262756348</v>
      </c>
      <c r="AL19" s="54">
        <v>345.93649482727102</v>
      </c>
      <c r="AM19" s="53"/>
    </row>
    <row r="20" spans="2:39" x14ac:dyDescent="0.25">
      <c r="C20" s="39"/>
      <c r="D20" s="39"/>
      <c r="E20" s="39"/>
      <c r="F20" s="39"/>
      <c r="G20" s="39"/>
      <c r="H20" s="39"/>
      <c r="I20" s="39"/>
      <c r="J20" s="40"/>
      <c r="K20" s="40"/>
      <c r="L20" s="40"/>
      <c r="M20" s="40"/>
      <c r="O20" s="45" t="s">
        <v>47</v>
      </c>
      <c r="Y20" s="38"/>
      <c r="Z20" s="38"/>
      <c r="AA20" s="53">
        <v>16</v>
      </c>
      <c r="AB20" s="54">
        <v>327.11905813217197</v>
      </c>
      <c r="AC20" s="54">
        <v>333.30676126480103</v>
      </c>
      <c r="AD20" s="54">
        <v>318.85485363006597</v>
      </c>
      <c r="AE20" s="54">
        <v>334.84563684463501</v>
      </c>
      <c r="AF20" s="54">
        <v>322.64782524108898</v>
      </c>
      <c r="AG20" s="54">
        <v>338.40444374084501</v>
      </c>
      <c r="AH20" s="54">
        <v>366.16239929199202</v>
      </c>
      <c r="AI20" s="54">
        <v>346.24006795883201</v>
      </c>
      <c r="AJ20" s="54">
        <v>341.44588994979898</v>
      </c>
      <c r="AK20" s="54">
        <v>377.108438491821</v>
      </c>
      <c r="AL20" s="54">
        <v>343.16130352020298</v>
      </c>
      <c r="AM20" s="53"/>
    </row>
    <row r="21" spans="2:39" ht="21.75" thickBot="1" x14ac:dyDescent="0.4">
      <c r="B21" s="42"/>
      <c r="C21" s="39"/>
      <c r="D21" s="39"/>
      <c r="E21" s="39"/>
      <c r="F21" s="39"/>
      <c r="G21" s="39"/>
      <c r="H21" s="39"/>
      <c r="I21" s="39"/>
      <c r="J21" s="40"/>
      <c r="K21" s="40"/>
      <c r="L21" s="40"/>
      <c r="M21" s="40"/>
      <c r="N21" t="s">
        <v>0</v>
      </c>
      <c r="O21" s="46">
        <f>AVERAGE(D19:M19)</f>
        <v>2.0238939451944393E-2</v>
      </c>
      <c r="Y21" s="38"/>
      <c r="Z21" s="38"/>
      <c r="AA21" s="53">
        <v>17</v>
      </c>
      <c r="AB21" s="54">
        <v>307.077610969543</v>
      </c>
      <c r="AC21" s="54">
        <v>332.65660762786899</v>
      </c>
      <c r="AD21" s="54">
        <v>339.08146286010702</v>
      </c>
      <c r="AE21" s="54">
        <v>325.96776294708297</v>
      </c>
      <c r="AF21" s="54">
        <v>341.53559350967402</v>
      </c>
      <c r="AG21" s="54">
        <v>330.20083475112898</v>
      </c>
      <c r="AH21" s="54">
        <v>345.43042373657198</v>
      </c>
      <c r="AI21" s="54">
        <v>372.59177684783901</v>
      </c>
      <c r="AJ21" s="54">
        <v>353.67406654357899</v>
      </c>
      <c r="AK21" s="54">
        <v>349.27832078933699</v>
      </c>
      <c r="AL21" s="54">
        <v>384.00516891479498</v>
      </c>
      <c r="AM21" s="53"/>
    </row>
    <row r="22" spans="2:39" ht="21" x14ac:dyDescent="0.35">
      <c r="B22" s="42"/>
      <c r="J22" s="43"/>
      <c r="K22" s="38"/>
      <c r="L22" s="38"/>
      <c r="M22" s="38"/>
      <c r="Y22" s="38"/>
      <c r="Z22" s="38"/>
      <c r="AA22" s="53">
        <v>18</v>
      </c>
      <c r="AB22" s="54">
        <v>305.05131864547701</v>
      </c>
      <c r="AC22" s="54">
        <v>320.783825397491</v>
      </c>
      <c r="AD22" s="54">
        <v>346.163120746613</v>
      </c>
      <c r="AE22" s="54">
        <v>352.74830245971702</v>
      </c>
      <c r="AF22" s="54">
        <v>341.59099674224899</v>
      </c>
      <c r="AG22" s="54">
        <v>356.53458786010702</v>
      </c>
      <c r="AH22" s="54">
        <v>346.62646865844698</v>
      </c>
      <c r="AI22" s="54">
        <v>361.277058601379</v>
      </c>
      <c r="AJ22" s="54">
        <v>387.542684555054</v>
      </c>
      <c r="AK22" s="54">
        <v>370.10052967071499</v>
      </c>
      <c r="AL22" s="54">
        <v>366.76104784011801</v>
      </c>
      <c r="AM22" s="53"/>
    </row>
    <row r="23" spans="2:39" x14ac:dyDescent="0.25">
      <c r="J23" s="43"/>
      <c r="K23" s="38"/>
      <c r="L23" s="38"/>
      <c r="M23" s="38"/>
      <c r="Y23" s="38"/>
      <c r="Z23" s="38"/>
      <c r="AA23" s="53">
        <v>19</v>
      </c>
      <c r="AB23" s="54">
        <v>335.93066358566301</v>
      </c>
      <c r="AC23" s="54">
        <v>325.70099163055397</v>
      </c>
      <c r="AD23" s="54">
        <v>341.72455644607498</v>
      </c>
      <c r="AE23" s="54">
        <v>365.93890094757103</v>
      </c>
      <c r="AF23" s="54">
        <v>372.598081588745</v>
      </c>
      <c r="AG23" s="54">
        <v>363.986377716064</v>
      </c>
      <c r="AH23" s="54">
        <v>378.18726062774698</v>
      </c>
      <c r="AI23" s="54">
        <v>370.21880722045898</v>
      </c>
      <c r="AJ23" s="54">
        <v>384.01635265350302</v>
      </c>
      <c r="AK23" s="54">
        <v>408.79870271682699</v>
      </c>
      <c r="AL23" s="54">
        <v>394.09533262252802</v>
      </c>
      <c r="AM23" s="53"/>
    </row>
    <row r="24" spans="2:39" x14ac:dyDescent="0.25">
      <c r="J24" s="43"/>
      <c r="K24" s="38"/>
      <c r="L24" s="38"/>
      <c r="M24" s="38"/>
      <c r="Y24" s="38"/>
      <c r="Z24" s="38"/>
      <c r="AA24" s="53">
        <v>20</v>
      </c>
      <c r="AB24" s="54">
        <v>347.02442169189499</v>
      </c>
      <c r="AC24" s="54">
        <v>360.02513170242298</v>
      </c>
      <c r="AD24" s="54">
        <v>353.23888015747099</v>
      </c>
      <c r="AE24" s="54">
        <v>368.78737020492599</v>
      </c>
      <c r="AF24" s="54">
        <v>390.992052555084</v>
      </c>
      <c r="AG24" s="54">
        <v>397.88943290710398</v>
      </c>
      <c r="AH24" s="54">
        <v>392.01502895355202</v>
      </c>
      <c r="AI24" s="54">
        <v>405.44530391693098</v>
      </c>
      <c r="AJ24" s="54">
        <v>399.68437004089401</v>
      </c>
      <c r="AK24" s="54">
        <v>412.347706794739</v>
      </c>
      <c r="AL24" s="54">
        <v>435.815217494965</v>
      </c>
      <c r="AM24" s="53"/>
    </row>
    <row r="25" spans="2:39" x14ac:dyDescent="0.25">
      <c r="J25" s="43"/>
      <c r="K25" s="38"/>
      <c r="L25" s="38"/>
      <c r="M25" s="38"/>
      <c r="Y25" s="38"/>
      <c r="Z25" s="38"/>
      <c r="AA25" s="53">
        <v>21</v>
      </c>
      <c r="AB25" s="54">
        <v>363.42201805114701</v>
      </c>
      <c r="AC25" s="54">
        <v>368.12451362609897</v>
      </c>
      <c r="AD25" s="54">
        <v>381.59939861297602</v>
      </c>
      <c r="AE25" s="54">
        <v>377.36755752563499</v>
      </c>
      <c r="AF25" s="54">
        <v>391.74887084960898</v>
      </c>
      <c r="AG25" s="54">
        <v>411.70903015136702</v>
      </c>
      <c r="AH25" s="54">
        <v>418.77891588211099</v>
      </c>
      <c r="AI25" s="54">
        <v>415.24047374725302</v>
      </c>
      <c r="AJ25" s="54">
        <v>427.78122186660801</v>
      </c>
      <c r="AK25" s="54">
        <v>424.01804733276401</v>
      </c>
      <c r="AL25" s="54">
        <v>436.20450401306198</v>
      </c>
      <c r="AM25" s="53"/>
    </row>
    <row r="26" spans="2:39" x14ac:dyDescent="0.25">
      <c r="J26" s="43"/>
      <c r="K26" s="38"/>
      <c r="L26" s="38"/>
      <c r="M26" s="38"/>
      <c r="Y26" s="38"/>
      <c r="Z26" s="38"/>
      <c r="AA26" s="53">
        <v>22</v>
      </c>
      <c r="AB26" s="54">
        <v>367.30414390563999</v>
      </c>
      <c r="AC26" s="54">
        <v>377.987877368927</v>
      </c>
      <c r="AD26" s="54">
        <v>384.87049770355202</v>
      </c>
      <c r="AE26" s="54">
        <v>397.59949636459402</v>
      </c>
      <c r="AF26" s="54">
        <v>395.15658617019699</v>
      </c>
      <c r="AG26" s="54">
        <v>408.29309415817301</v>
      </c>
      <c r="AH26" s="54">
        <v>425.97994756698603</v>
      </c>
      <c r="AI26" s="54">
        <v>433.19409942626999</v>
      </c>
      <c r="AJ26" s="54">
        <v>431.45445442199701</v>
      </c>
      <c r="AK26" s="54">
        <v>442.93572807312</v>
      </c>
      <c r="AL26" s="54">
        <v>441.68394851684599</v>
      </c>
      <c r="AM26" s="53"/>
    </row>
    <row r="27" spans="2:39" x14ac:dyDescent="0.25">
      <c r="J27" s="43"/>
      <c r="K27" s="38"/>
      <c r="L27" s="38"/>
      <c r="M27" s="38"/>
      <c r="Y27" s="38"/>
      <c r="Z27" s="38"/>
      <c r="AA27" s="53">
        <v>23</v>
      </c>
      <c r="AB27" s="54">
        <v>361.69238996505698</v>
      </c>
      <c r="AC27" s="54">
        <v>374.91856479644798</v>
      </c>
      <c r="AD27" s="54">
        <v>386.26234436035202</v>
      </c>
      <c r="AE27" s="54">
        <v>393.87108707428001</v>
      </c>
      <c r="AF27" s="54">
        <v>405.28616714477499</v>
      </c>
      <c r="AG27" s="54">
        <v>404.40687131881702</v>
      </c>
      <c r="AH27" s="54">
        <v>416.21088123321499</v>
      </c>
      <c r="AI27" s="54">
        <v>431.74706888198898</v>
      </c>
      <c r="AJ27" s="54">
        <v>438.86618900299101</v>
      </c>
      <c r="AK27" s="54">
        <v>438.48935985565203</v>
      </c>
      <c r="AL27" s="54">
        <v>449.59685611724899</v>
      </c>
      <c r="AM27" s="53"/>
    </row>
    <row r="28" spans="2:39" x14ac:dyDescent="0.25">
      <c r="J28" s="43"/>
      <c r="K28" s="38"/>
      <c r="L28" s="38"/>
      <c r="M28" s="38"/>
      <c r="Y28" s="38"/>
      <c r="Z28" s="38"/>
      <c r="AA28" s="53">
        <v>24</v>
      </c>
      <c r="AB28" s="54">
        <v>353.301404476166</v>
      </c>
      <c r="AC28" s="54">
        <v>363.45232439041098</v>
      </c>
      <c r="AD28" s="54">
        <v>376.978965759277</v>
      </c>
      <c r="AE28" s="54">
        <v>387.777947425842</v>
      </c>
      <c r="AF28" s="54">
        <v>395.226359367371</v>
      </c>
      <c r="AG28" s="54">
        <v>405.43582391738897</v>
      </c>
      <c r="AH28" s="54">
        <v>405.73865985870401</v>
      </c>
      <c r="AI28" s="54">
        <v>416.25031185150101</v>
      </c>
      <c r="AJ28" s="54">
        <v>429.75334358215298</v>
      </c>
      <c r="AK28" s="54">
        <v>436.56958770751999</v>
      </c>
      <c r="AL28" s="54">
        <v>437.94612789154098</v>
      </c>
      <c r="AM28" s="53"/>
    </row>
    <row r="29" spans="2:39" x14ac:dyDescent="0.25">
      <c r="J29" s="43"/>
      <c r="K29" s="38"/>
      <c r="L29" s="38"/>
      <c r="M29" s="38"/>
      <c r="Y29" s="38"/>
      <c r="Z29" s="38"/>
      <c r="AA29" s="53">
        <v>25</v>
      </c>
      <c r="AB29" s="54">
        <v>353.275199890137</v>
      </c>
      <c r="AC29" s="54">
        <v>354.82059860229498</v>
      </c>
      <c r="AD29" s="54">
        <v>364.742488384247</v>
      </c>
      <c r="AE29" s="54">
        <v>377.37881088256802</v>
      </c>
      <c r="AF29" s="54">
        <v>387.21539592742897</v>
      </c>
      <c r="AG29" s="54">
        <v>394.42025089263899</v>
      </c>
      <c r="AH29" s="54">
        <v>403.59644031524698</v>
      </c>
      <c r="AI29" s="54">
        <v>404.78515529632602</v>
      </c>
      <c r="AJ29" s="54">
        <v>414.17285919189499</v>
      </c>
      <c r="AK29" s="54">
        <v>425.99343013763399</v>
      </c>
      <c r="AL29" s="54">
        <v>433.1611328125</v>
      </c>
      <c r="AM29" s="53"/>
    </row>
    <row r="30" spans="2:39" x14ac:dyDescent="0.25">
      <c r="J30" s="43"/>
      <c r="K30" s="38"/>
      <c r="L30" s="38"/>
      <c r="M30" s="38"/>
      <c r="Y30" s="38"/>
      <c r="Z30" s="38"/>
      <c r="AA30" s="53">
        <v>26</v>
      </c>
      <c r="AB30" s="54">
        <v>336.35413837432901</v>
      </c>
      <c r="AC30" s="54">
        <v>352.55762147903403</v>
      </c>
      <c r="AD30" s="54">
        <v>356.21813678741501</v>
      </c>
      <c r="AE30" s="54">
        <v>365.34310340881302</v>
      </c>
      <c r="AF30" s="54">
        <v>376.69162130355801</v>
      </c>
      <c r="AG30" s="54">
        <v>385.733964920044</v>
      </c>
      <c r="AH30" s="54">
        <v>392.631898880005</v>
      </c>
      <c r="AI30" s="54">
        <v>400.95965766906698</v>
      </c>
      <c r="AJ30" s="54">
        <v>402.71366882324202</v>
      </c>
      <c r="AK30" s="54">
        <v>411.14746856689499</v>
      </c>
      <c r="AL30" s="54">
        <v>422.30539989471401</v>
      </c>
      <c r="AM30" s="53"/>
    </row>
    <row r="31" spans="2:39" x14ac:dyDescent="0.25">
      <c r="J31" s="43"/>
      <c r="K31" s="38"/>
      <c r="L31" s="38"/>
      <c r="M31" s="38"/>
      <c r="Y31" s="38"/>
      <c r="Z31" s="38"/>
      <c r="AA31" s="53">
        <v>27</v>
      </c>
      <c r="AB31" s="54">
        <v>319.22266530990601</v>
      </c>
      <c r="AC31" s="54">
        <v>338.02071237564098</v>
      </c>
      <c r="AD31" s="54">
        <v>353.83982276916498</v>
      </c>
      <c r="AE31" s="54">
        <v>358.48232078552201</v>
      </c>
      <c r="AF31" s="54">
        <v>366.75606966018699</v>
      </c>
      <c r="AG31" s="54">
        <v>377.11323833465599</v>
      </c>
      <c r="AH31" s="54">
        <v>385.510319709778</v>
      </c>
      <c r="AI31" s="54">
        <v>392.15830993652298</v>
      </c>
      <c r="AJ31" s="54">
        <v>399.78005027771002</v>
      </c>
      <c r="AK31" s="54">
        <v>401.90916252136202</v>
      </c>
      <c r="AL31" s="54">
        <v>410.24688053131098</v>
      </c>
      <c r="AM31" s="53"/>
    </row>
    <row r="32" spans="2:39" x14ac:dyDescent="0.25">
      <c r="J32" s="43"/>
      <c r="K32" s="38"/>
      <c r="L32" s="38"/>
      <c r="M32" s="38"/>
      <c r="Y32" s="38"/>
      <c r="Z32" s="38"/>
      <c r="AA32" s="53">
        <v>28</v>
      </c>
      <c r="AB32" s="54">
        <v>330.83392667770403</v>
      </c>
      <c r="AC32" s="54">
        <v>323.71879673004202</v>
      </c>
      <c r="AD32" s="54">
        <v>341.67001485824602</v>
      </c>
      <c r="AE32" s="54">
        <v>356.40962314605702</v>
      </c>
      <c r="AF32" s="54">
        <v>361.36540746688797</v>
      </c>
      <c r="AG32" s="54">
        <v>369.04701995849598</v>
      </c>
      <c r="AH32" s="54">
        <v>378.63304805755598</v>
      </c>
      <c r="AI32" s="54">
        <v>386.51553249359102</v>
      </c>
      <c r="AJ32" s="54">
        <v>392.93737697601301</v>
      </c>
      <c r="AK32" s="54">
        <v>399.96348571777298</v>
      </c>
      <c r="AL32" s="54">
        <v>402.97296428680397</v>
      </c>
      <c r="AM32" s="53"/>
    </row>
    <row r="33" spans="10:39" x14ac:dyDescent="0.25">
      <c r="J33" s="43"/>
      <c r="K33" s="38"/>
      <c r="L33" s="38"/>
      <c r="M33" s="38"/>
      <c r="Y33" s="38"/>
      <c r="Z33" s="38"/>
      <c r="AA33" s="53">
        <v>29</v>
      </c>
      <c r="AB33" s="54">
        <v>328.83148384094198</v>
      </c>
      <c r="AC33" s="54">
        <v>334.74379682540899</v>
      </c>
      <c r="AD33" s="54">
        <v>329.86598443985002</v>
      </c>
      <c r="AE33" s="54">
        <v>346.71632337570202</v>
      </c>
      <c r="AF33" s="54">
        <v>360.18395805358898</v>
      </c>
      <c r="AG33" s="54">
        <v>365.368598937988</v>
      </c>
      <c r="AH33" s="54">
        <v>372.63474273681601</v>
      </c>
      <c r="AI33" s="54">
        <v>381.67767238616898</v>
      </c>
      <c r="AJ33" s="54">
        <v>389.130295753479</v>
      </c>
      <c r="AK33" s="54">
        <v>395.36727428436302</v>
      </c>
      <c r="AL33" s="54">
        <v>402.48148822784401</v>
      </c>
      <c r="AM33" s="53"/>
    </row>
    <row r="34" spans="10:39" x14ac:dyDescent="0.25">
      <c r="J34" s="43"/>
      <c r="K34" s="38"/>
      <c r="L34" s="38"/>
      <c r="M34" s="38"/>
      <c r="Y34" s="38"/>
      <c r="Z34" s="38"/>
      <c r="AA34" s="53">
        <v>30</v>
      </c>
      <c r="AB34" s="54">
        <v>300.42228984832798</v>
      </c>
      <c r="AC34" s="54">
        <v>334.17249011993403</v>
      </c>
      <c r="AD34" s="54">
        <v>340.32675743102999</v>
      </c>
      <c r="AE34" s="54">
        <v>336.59769773483299</v>
      </c>
      <c r="AF34" s="54">
        <v>352.30349636077898</v>
      </c>
      <c r="AG34" s="54">
        <v>364.817113876343</v>
      </c>
      <c r="AH34" s="54">
        <v>370.12460803985601</v>
      </c>
      <c r="AI34" s="54">
        <v>377.10228157043503</v>
      </c>
      <c r="AJ34" s="54">
        <v>385.72655963897699</v>
      </c>
      <c r="AK34" s="54">
        <v>392.830785751343</v>
      </c>
      <c r="AL34" s="54">
        <v>399.42578697204601</v>
      </c>
      <c r="AM34" s="53"/>
    </row>
    <row r="35" spans="10:39" x14ac:dyDescent="0.25">
      <c r="J35" s="43"/>
      <c r="K35" s="38"/>
      <c r="L35" s="38"/>
      <c r="M35" s="38"/>
      <c r="Y35" s="38"/>
      <c r="Z35" s="38"/>
      <c r="AA35" s="53">
        <v>31</v>
      </c>
      <c r="AB35" s="54">
        <v>292.48853397369402</v>
      </c>
      <c r="AC35" s="54">
        <v>308.67013359069801</v>
      </c>
      <c r="AD35" s="54">
        <v>340.791939735413</v>
      </c>
      <c r="AE35" s="54">
        <v>346.814127445221</v>
      </c>
      <c r="AF35" s="54">
        <v>343.77848720550497</v>
      </c>
      <c r="AG35" s="54">
        <v>358.65789794921898</v>
      </c>
      <c r="AH35" s="54">
        <v>370.35171699523897</v>
      </c>
      <c r="AI35" s="54">
        <v>375.77268218994101</v>
      </c>
      <c r="AJ35" s="54">
        <v>382.533149719238</v>
      </c>
      <c r="AK35" s="54">
        <v>390.81711196899403</v>
      </c>
      <c r="AL35" s="54">
        <v>398.10673236846901</v>
      </c>
      <c r="AM35" s="53"/>
    </row>
    <row r="36" spans="10:39" x14ac:dyDescent="0.25">
      <c r="J36" s="43"/>
      <c r="K36" s="38"/>
      <c r="L36" s="38"/>
      <c r="M36" s="38"/>
      <c r="Y36" s="38"/>
      <c r="Z36" s="38"/>
      <c r="AA36" s="53">
        <v>32</v>
      </c>
      <c r="AB36" s="54">
        <v>308.15576314926102</v>
      </c>
      <c r="AC36" s="54">
        <v>301.79452276229898</v>
      </c>
      <c r="AD36" s="54">
        <v>318.59825706481899</v>
      </c>
      <c r="AE36" s="54">
        <v>349.05682945251499</v>
      </c>
      <c r="AF36" s="54">
        <v>354.80713939666703</v>
      </c>
      <c r="AG36" s="54">
        <v>352.410913467407</v>
      </c>
      <c r="AH36" s="54">
        <v>366.707559585571</v>
      </c>
      <c r="AI36" s="54">
        <v>377.77831935882602</v>
      </c>
      <c r="AJ36" s="54">
        <v>383.29291057586698</v>
      </c>
      <c r="AK36" s="54">
        <v>389.92118453979498</v>
      </c>
      <c r="AL36" s="54">
        <v>398.37086772918701</v>
      </c>
      <c r="AM36" s="53"/>
    </row>
    <row r="37" spans="10:39" x14ac:dyDescent="0.25">
      <c r="J37" s="43"/>
      <c r="K37" s="38"/>
      <c r="L37" s="38"/>
      <c r="M37" s="38"/>
      <c r="Y37" s="38"/>
      <c r="Z37" s="38"/>
      <c r="AA37" s="53">
        <v>33</v>
      </c>
      <c r="AB37" s="54">
        <v>299.90637350082397</v>
      </c>
      <c r="AC37" s="54">
        <v>316.57558965683</v>
      </c>
      <c r="AD37" s="54">
        <v>311.230663299561</v>
      </c>
      <c r="AE37" s="54">
        <v>328.06985330581699</v>
      </c>
      <c r="AF37" s="54">
        <v>356.95514011383102</v>
      </c>
      <c r="AG37" s="54">
        <v>362.54452419281</v>
      </c>
      <c r="AH37" s="54">
        <v>360.68653964996298</v>
      </c>
      <c r="AI37" s="54">
        <v>374.55031013488798</v>
      </c>
      <c r="AJ37" s="54">
        <v>385.09913158416703</v>
      </c>
      <c r="AK37" s="54">
        <v>390.65284538268997</v>
      </c>
      <c r="AL37" s="54">
        <v>397.56589603424101</v>
      </c>
      <c r="AM37" s="53"/>
    </row>
    <row r="38" spans="10:39" x14ac:dyDescent="0.25">
      <c r="J38" s="43"/>
      <c r="K38" s="38"/>
      <c r="L38" s="38"/>
      <c r="M38" s="38"/>
      <c r="Y38" s="38"/>
      <c r="Z38" s="38"/>
      <c r="AA38" s="53">
        <v>34</v>
      </c>
      <c r="AB38" s="54">
        <v>289.644242763519</v>
      </c>
      <c r="AC38" s="54">
        <v>308.34577751159702</v>
      </c>
      <c r="AD38" s="54">
        <v>325.21099138259899</v>
      </c>
      <c r="AE38" s="54">
        <v>320.38305473327603</v>
      </c>
      <c r="AF38" s="54">
        <v>337.034499168396</v>
      </c>
      <c r="AG38" s="54">
        <v>364.65831565856899</v>
      </c>
      <c r="AH38" s="54">
        <v>370.15279006958002</v>
      </c>
      <c r="AI38" s="54">
        <v>368.75204658508301</v>
      </c>
      <c r="AJ38" s="54">
        <v>382.24374580383301</v>
      </c>
      <c r="AK38" s="54">
        <v>392.39518356323202</v>
      </c>
      <c r="AL38" s="54">
        <v>398.31813526153599</v>
      </c>
      <c r="AM38" s="53"/>
    </row>
    <row r="39" spans="10:39" x14ac:dyDescent="0.25">
      <c r="J39" s="43"/>
      <c r="K39" s="38"/>
      <c r="L39" s="38"/>
      <c r="M39" s="38"/>
      <c r="Y39" s="38"/>
      <c r="Z39" s="38"/>
      <c r="AA39" s="53">
        <v>35</v>
      </c>
      <c r="AB39" s="54">
        <v>280.07742404937699</v>
      </c>
      <c r="AC39" s="54">
        <v>298.16552925109897</v>
      </c>
      <c r="AD39" s="54">
        <v>316.41855573654198</v>
      </c>
      <c r="AE39" s="54">
        <v>333.112273693085</v>
      </c>
      <c r="AF39" s="54">
        <v>328.66886806487997</v>
      </c>
      <c r="AG39" s="54">
        <v>345.04314422607399</v>
      </c>
      <c r="AH39" s="54">
        <v>371.54118251800497</v>
      </c>
      <c r="AI39" s="54">
        <v>377.00961971282999</v>
      </c>
      <c r="AJ39" s="54">
        <v>375.98346614837601</v>
      </c>
      <c r="AK39" s="54">
        <v>389.098607063293</v>
      </c>
      <c r="AL39" s="54">
        <v>399.23146629333502</v>
      </c>
      <c r="AM39" s="53"/>
    </row>
    <row r="40" spans="10:39" x14ac:dyDescent="0.25">
      <c r="J40" s="43"/>
      <c r="K40" s="38"/>
      <c r="L40" s="38"/>
      <c r="M40" s="38"/>
      <c r="Y40" s="38"/>
      <c r="Z40" s="38"/>
      <c r="AA40" s="53">
        <v>36</v>
      </c>
      <c r="AB40" s="54">
        <v>318.82611799240101</v>
      </c>
      <c r="AC40" s="54">
        <v>288.96027326583902</v>
      </c>
      <c r="AD40" s="54">
        <v>307.08942937850998</v>
      </c>
      <c r="AE40" s="54">
        <v>324.73161077499401</v>
      </c>
      <c r="AF40" s="54">
        <v>341.16270732879599</v>
      </c>
      <c r="AG40" s="54">
        <v>337.09888267517101</v>
      </c>
      <c r="AH40" s="54">
        <v>353.19116258621199</v>
      </c>
      <c r="AI40" s="54">
        <v>378.76147270202603</v>
      </c>
      <c r="AJ40" s="54">
        <v>384.21390056610102</v>
      </c>
      <c r="AK40" s="54">
        <v>383.50010204315203</v>
      </c>
      <c r="AL40" s="54">
        <v>396.58812904357899</v>
      </c>
      <c r="AM40" s="53"/>
    </row>
    <row r="41" spans="10:39" x14ac:dyDescent="0.25">
      <c r="J41" s="43"/>
      <c r="K41" s="38"/>
      <c r="L41" s="38"/>
      <c r="M41" s="38"/>
      <c r="Y41" s="38"/>
      <c r="Z41" s="38"/>
      <c r="AA41" s="53">
        <v>37</v>
      </c>
      <c r="AB41" s="54">
        <v>277.94102478027298</v>
      </c>
      <c r="AC41" s="54">
        <v>325.01257801055903</v>
      </c>
      <c r="AD41" s="54">
        <v>297.25742006301903</v>
      </c>
      <c r="AE41" s="54">
        <v>315.14686393737799</v>
      </c>
      <c r="AF41" s="54">
        <v>332.19910287857101</v>
      </c>
      <c r="AG41" s="54">
        <v>348.33830738067599</v>
      </c>
      <c r="AH41" s="54">
        <v>344.60102605819702</v>
      </c>
      <c r="AI41" s="54">
        <v>360.42480421066301</v>
      </c>
      <c r="AJ41" s="54">
        <v>385.15957832336397</v>
      </c>
      <c r="AK41" s="54">
        <v>390.56978988647501</v>
      </c>
      <c r="AL41" s="54">
        <v>390.380318641663</v>
      </c>
      <c r="AM41" s="53"/>
    </row>
    <row r="42" spans="10:39" x14ac:dyDescent="0.25">
      <c r="J42" s="43"/>
      <c r="K42" s="38"/>
      <c r="L42" s="38"/>
      <c r="M42" s="38"/>
      <c r="Y42" s="38"/>
      <c r="Z42" s="38"/>
      <c r="AA42" s="53">
        <v>38</v>
      </c>
      <c r="AB42" s="54">
        <v>301.69272279739403</v>
      </c>
      <c r="AC42" s="54">
        <v>285.49535465240501</v>
      </c>
      <c r="AD42" s="54">
        <v>331.44711351394699</v>
      </c>
      <c r="AE42" s="54">
        <v>305.31704235076899</v>
      </c>
      <c r="AF42" s="54">
        <v>322.85460090637201</v>
      </c>
      <c r="AG42" s="54">
        <v>339.40207672119101</v>
      </c>
      <c r="AH42" s="54">
        <v>355.24380207061802</v>
      </c>
      <c r="AI42" s="54">
        <v>351.72608470916703</v>
      </c>
      <c r="AJ42" s="54">
        <v>367.34408950805698</v>
      </c>
      <c r="AK42" s="54">
        <v>391.37774372100802</v>
      </c>
      <c r="AL42" s="54">
        <v>396.96329879760702</v>
      </c>
      <c r="AM42" s="53"/>
    </row>
    <row r="43" spans="10:39" x14ac:dyDescent="0.25">
      <c r="J43" s="43"/>
      <c r="K43" s="38"/>
      <c r="L43" s="38"/>
      <c r="M43" s="38"/>
      <c r="Y43" s="38"/>
      <c r="Z43" s="38"/>
      <c r="AA43" s="53">
        <v>39</v>
      </c>
      <c r="AB43" s="54">
        <v>305.362508773804</v>
      </c>
      <c r="AC43" s="54">
        <v>308.238687992096</v>
      </c>
      <c r="AD43" s="54">
        <v>293.25393915176397</v>
      </c>
      <c r="AE43" s="54">
        <v>337.93224668502802</v>
      </c>
      <c r="AF43" s="54">
        <v>313.23403739929199</v>
      </c>
      <c r="AG43" s="54">
        <v>330.40423440933199</v>
      </c>
      <c r="AH43" s="54">
        <v>346.46902084350597</v>
      </c>
      <c r="AI43" s="54">
        <v>362.01953363418602</v>
      </c>
      <c r="AJ43" s="54">
        <v>358.70203781127901</v>
      </c>
      <c r="AK43" s="54">
        <v>374.12267684936501</v>
      </c>
      <c r="AL43" s="54">
        <v>397.78484439849899</v>
      </c>
      <c r="AM43" s="53"/>
    </row>
    <row r="44" spans="10:39" x14ac:dyDescent="0.25">
      <c r="J44" s="43"/>
      <c r="K44" s="38"/>
      <c r="L44" s="38"/>
      <c r="M44" s="38"/>
      <c r="Y44" s="38"/>
      <c r="Z44" s="38"/>
      <c r="AA44" s="53">
        <v>40</v>
      </c>
      <c r="AB44" s="54">
        <v>291.91581535339401</v>
      </c>
      <c r="AC44" s="54">
        <v>311.86215829849198</v>
      </c>
      <c r="AD44" s="54">
        <v>315.27789592742897</v>
      </c>
      <c r="AE44" s="54">
        <v>301.16851425170898</v>
      </c>
      <c r="AF44" s="54">
        <v>344.57438993454002</v>
      </c>
      <c r="AG44" s="54">
        <v>321.24801826477102</v>
      </c>
      <c r="AH44" s="54">
        <v>338.05546760559099</v>
      </c>
      <c r="AI44" s="54">
        <v>353.66176795959501</v>
      </c>
      <c r="AJ44" s="54">
        <v>368.92041397094698</v>
      </c>
      <c r="AK44" s="54">
        <v>365.80053758621199</v>
      </c>
      <c r="AL44" s="54">
        <v>381.27198314666703</v>
      </c>
      <c r="AM44" s="53"/>
    </row>
    <row r="45" spans="10:39" x14ac:dyDescent="0.25">
      <c r="J45" s="43"/>
      <c r="K45" s="38"/>
      <c r="L45" s="38"/>
      <c r="M45" s="38"/>
      <c r="Y45" s="38"/>
      <c r="Z45" s="38"/>
      <c r="AA45" s="53">
        <v>41</v>
      </c>
      <c r="AB45" s="54">
        <v>295.58406114578202</v>
      </c>
      <c r="AC45" s="54">
        <v>298.61728572845499</v>
      </c>
      <c r="AD45" s="54">
        <v>318.52715444564802</v>
      </c>
      <c r="AE45" s="54">
        <v>322.20239162445102</v>
      </c>
      <c r="AF45" s="54">
        <v>308.728466033936</v>
      </c>
      <c r="AG45" s="54">
        <v>350.99972295761103</v>
      </c>
      <c r="AH45" s="54">
        <v>328.846742630005</v>
      </c>
      <c r="AI45" s="54">
        <v>345.35076999664301</v>
      </c>
      <c r="AJ45" s="54">
        <v>360.50476551055903</v>
      </c>
      <c r="AK45" s="54">
        <v>375.47747039794899</v>
      </c>
      <c r="AL45" s="54">
        <v>372.76686573028599</v>
      </c>
      <c r="AM45" s="53"/>
    </row>
    <row r="46" spans="10:39" x14ac:dyDescent="0.25">
      <c r="J46" s="43"/>
      <c r="K46" s="38"/>
      <c r="L46" s="38"/>
      <c r="M46" s="38"/>
      <c r="Y46" s="38"/>
      <c r="Z46" s="38"/>
      <c r="AA46" s="53">
        <v>42</v>
      </c>
      <c r="AB46" s="54">
        <v>295.85216856002802</v>
      </c>
      <c r="AC46" s="54">
        <v>301.27675819397001</v>
      </c>
      <c r="AD46" s="54">
        <v>304.81260538101202</v>
      </c>
      <c r="AE46" s="54">
        <v>324.39095592498802</v>
      </c>
      <c r="AF46" s="54">
        <v>328.22670745849598</v>
      </c>
      <c r="AG46" s="54">
        <v>315.27565050125099</v>
      </c>
      <c r="AH46" s="54">
        <v>356.50842571258499</v>
      </c>
      <c r="AI46" s="54">
        <v>335.33964157104498</v>
      </c>
      <c r="AJ46" s="54">
        <v>351.55292463302601</v>
      </c>
      <c r="AK46" s="54">
        <v>366.31172180175798</v>
      </c>
      <c r="AL46" s="54">
        <v>381.20733547210699</v>
      </c>
      <c r="AM46" s="53"/>
    </row>
    <row r="47" spans="10:39" x14ac:dyDescent="0.25">
      <c r="J47" s="43"/>
      <c r="K47" s="38"/>
      <c r="L47" s="38"/>
      <c r="M47" s="38"/>
      <c r="Y47" s="38"/>
      <c r="Z47" s="38"/>
      <c r="AA47" s="53">
        <v>43</v>
      </c>
      <c r="AB47" s="54">
        <v>312.72846794128401</v>
      </c>
      <c r="AC47" s="54">
        <v>300.35755252838101</v>
      </c>
      <c r="AD47" s="54">
        <v>305.93575048446701</v>
      </c>
      <c r="AE47" s="54">
        <v>309.72408914566</v>
      </c>
      <c r="AF47" s="54">
        <v>328.868013858795</v>
      </c>
      <c r="AG47" s="54">
        <v>332.825999736786</v>
      </c>
      <c r="AH47" s="54">
        <v>320.33658790588402</v>
      </c>
      <c r="AI47" s="54">
        <v>360.58614778518699</v>
      </c>
      <c r="AJ47" s="54">
        <v>340.268298149109</v>
      </c>
      <c r="AK47" s="54">
        <v>356.17873859405501</v>
      </c>
      <c r="AL47" s="54">
        <v>370.72698545455899</v>
      </c>
      <c r="AM47" s="53"/>
    </row>
    <row r="48" spans="10:39" x14ac:dyDescent="0.25">
      <c r="J48" s="43"/>
      <c r="K48" s="38"/>
      <c r="L48" s="38"/>
      <c r="M48" s="38"/>
      <c r="Y48" s="38"/>
      <c r="Z48" s="38"/>
      <c r="AA48" s="53">
        <v>44</v>
      </c>
      <c r="AB48" s="54">
        <v>323.04754638671898</v>
      </c>
      <c r="AC48" s="54">
        <v>315.980725288391</v>
      </c>
      <c r="AD48" s="54">
        <v>304.51966285705601</v>
      </c>
      <c r="AE48" s="54">
        <v>310.10101556778</v>
      </c>
      <c r="AF48" s="54">
        <v>314.04957628250099</v>
      </c>
      <c r="AG48" s="54">
        <v>332.74905061721802</v>
      </c>
      <c r="AH48" s="54">
        <v>336.82457065582298</v>
      </c>
      <c r="AI48" s="54">
        <v>324.781907081604</v>
      </c>
      <c r="AJ48" s="54">
        <v>364.07304286956798</v>
      </c>
      <c r="AK48" s="54">
        <v>344.52222061157198</v>
      </c>
      <c r="AL48" s="54">
        <v>360.28254985809298</v>
      </c>
      <c r="AM48" s="53"/>
    </row>
    <row r="49" spans="10:39" x14ac:dyDescent="0.25">
      <c r="J49" s="43"/>
      <c r="K49" s="38"/>
      <c r="L49" s="38"/>
      <c r="M49" s="38"/>
      <c r="Y49" s="38"/>
      <c r="Z49" s="38"/>
      <c r="AA49" s="53">
        <v>45</v>
      </c>
      <c r="AB49" s="54">
        <v>342.010704040527</v>
      </c>
      <c r="AC49" s="54">
        <v>325.81218624115002</v>
      </c>
      <c r="AD49" s="54">
        <v>319.21736764907803</v>
      </c>
      <c r="AE49" s="54">
        <v>308.37366676330601</v>
      </c>
      <c r="AF49" s="54">
        <v>313.914544582367</v>
      </c>
      <c r="AG49" s="54">
        <v>318.02075338363602</v>
      </c>
      <c r="AH49" s="54">
        <v>336.30560207366898</v>
      </c>
      <c r="AI49" s="54">
        <v>340.434210777283</v>
      </c>
      <c r="AJ49" s="54">
        <v>328.83055114746099</v>
      </c>
      <c r="AK49" s="54">
        <v>367.19600343704201</v>
      </c>
      <c r="AL49" s="54">
        <v>348.52427959442099</v>
      </c>
      <c r="AM49" s="53"/>
    </row>
    <row r="50" spans="10:39" x14ac:dyDescent="0.25">
      <c r="J50" s="43"/>
      <c r="K50" s="38"/>
      <c r="L50" s="38"/>
      <c r="M50" s="38"/>
      <c r="Y50" s="38"/>
      <c r="Z50" s="38"/>
      <c r="AA50" s="53">
        <v>46</v>
      </c>
      <c r="AB50" s="54">
        <v>361.23899412155203</v>
      </c>
      <c r="AC50" s="54">
        <v>344.19787406921398</v>
      </c>
      <c r="AD50" s="54">
        <v>328.93607759475702</v>
      </c>
      <c r="AE50" s="54">
        <v>322.687133312225</v>
      </c>
      <c r="AF50" s="54">
        <v>312.28169059753401</v>
      </c>
      <c r="AG50" s="54">
        <v>317.83021116256702</v>
      </c>
      <c r="AH50" s="54">
        <v>322.04377508163498</v>
      </c>
      <c r="AI50" s="54">
        <v>339.97624063491799</v>
      </c>
      <c r="AJ50" s="54">
        <v>344.09895420074503</v>
      </c>
      <c r="AK50" s="54">
        <v>332.96098947525002</v>
      </c>
      <c r="AL50" s="54">
        <v>370.55472660064697</v>
      </c>
      <c r="AM50" s="53"/>
    </row>
    <row r="51" spans="10:39" x14ac:dyDescent="0.25">
      <c r="J51" s="43"/>
      <c r="K51" s="38"/>
      <c r="L51" s="38"/>
      <c r="M51" s="38"/>
      <c r="Y51" s="38"/>
      <c r="Z51" s="38"/>
      <c r="AA51" s="53">
        <v>47</v>
      </c>
      <c r="AB51" s="54">
        <v>311.01771736145002</v>
      </c>
      <c r="AC51" s="54">
        <v>362.01473426818802</v>
      </c>
      <c r="AD51" s="54">
        <v>346.067831039429</v>
      </c>
      <c r="AE51" s="54">
        <v>331.53102874755899</v>
      </c>
      <c r="AF51" s="54">
        <v>325.53028345107998</v>
      </c>
      <c r="AG51" s="54">
        <v>315.47570180892899</v>
      </c>
      <c r="AH51" s="54">
        <v>321.03698396682699</v>
      </c>
      <c r="AI51" s="54">
        <v>325.321983337402</v>
      </c>
      <c r="AJ51" s="54">
        <v>342.93216037750199</v>
      </c>
      <c r="AK51" s="54">
        <v>346.96792268753097</v>
      </c>
      <c r="AL51" s="54">
        <v>336.46036291122402</v>
      </c>
      <c r="AM51" s="53"/>
    </row>
    <row r="52" spans="10:39" x14ac:dyDescent="0.25">
      <c r="J52" s="43"/>
      <c r="K52" s="38"/>
      <c r="L52" s="38"/>
      <c r="M52" s="38"/>
      <c r="Y52" s="38"/>
      <c r="Z52" s="38"/>
      <c r="AA52" s="53">
        <v>48</v>
      </c>
      <c r="AB52" s="54">
        <v>331.84296894073498</v>
      </c>
      <c r="AC52" s="54">
        <v>312.59978485107399</v>
      </c>
      <c r="AD52" s="54">
        <v>362.54869365692099</v>
      </c>
      <c r="AE52" s="54">
        <v>347.51049327850302</v>
      </c>
      <c r="AF52" s="54">
        <v>333.56817293167097</v>
      </c>
      <c r="AG52" s="54">
        <v>327.81746816635098</v>
      </c>
      <c r="AH52" s="54">
        <v>318.06647920608498</v>
      </c>
      <c r="AI52" s="54">
        <v>323.63717651367199</v>
      </c>
      <c r="AJ52" s="54">
        <v>327.963970184326</v>
      </c>
      <c r="AK52" s="54">
        <v>345.25785112380998</v>
      </c>
      <c r="AL52" s="54">
        <v>349.32340908050497</v>
      </c>
      <c r="AM52" s="53"/>
    </row>
    <row r="53" spans="10:39" x14ac:dyDescent="0.25">
      <c r="J53" s="43"/>
      <c r="K53" s="38"/>
      <c r="L53" s="38"/>
      <c r="M53" s="38"/>
      <c r="Y53" s="38"/>
      <c r="Z53" s="38"/>
      <c r="AA53" s="53">
        <v>49</v>
      </c>
      <c r="AB53" s="54">
        <v>322.80393838882401</v>
      </c>
      <c r="AC53" s="54">
        <v>332.53117847442599</v>
      </c>
      <c r="AD53" s="54">
        <v>314.27937030792202</v>
      </c>
      <c r="AE53" s="54">
        <v>363.01276493072498</v>
      </c>
      <c r="AF53" s="54">
        <v>348.76785278320301</v>
      </c>
      <c r="AG53" s="54">
        <v>335.39435195922903</v>
      </c>
      <c r="AH53" s="54">
        <v>329.91040134429898</v>
      </c>
      <c r="AI53" s="54">
        <v>320.52101659774797</v>
      </c>
      <c r="AJ53" s="54">
        <v>326.04841327667202</v>
      </c>
      <c r="AK53" s="54">
        <v>330.40542316436802</v>
      </c>
      <c r="AL53" s="54">
        <v>347.51716232299799</v>
      </c>
      <c r="AM53" s="53"/>
    </row>
    <row r="54" spans="10:39" x14ac:dyDescent="0.25">
      <c r="J54" s="43"/>
      <c r="K54" s="38"/>
      <c r="L54" s="38"/>
      <c r="M54" s="38"/>
      <c r="Y54" s="38"/>
      <c r="Z54" s="38"/>
      <c r="AA54" s="53">
        <v>50</v>
      </c>
      <c r="AB54" s="54">
        <v>344.036890983582</v>
      </c>
      <c r="AC54" s="54">
        <v>323.39938402175898</v>
      </c>
      <c r="AD54" s="54">
        <v>333.27232933044399</v>
      </c>
      <c r="AE54" s="54">
        <v>315.88452053070102</v>
      </c>
      <c r="AF54" s="54">
        <v>363.30778217315702</v>
      </c>
      <c r="AG54" s="54">
        <v>349.78322505950899</v>
      </c>
      <c r="AH54" s="54">
        <v>336.96932363510098</v>
      </c>
      <c r="AI54" s="54">
        <v>331.75341796875</v>
      </c>
      <c r="AJ54" s="54">
        <v>322.760144710541</v>
      </c>
      <c r="AK54" s="54">
        <v>328.192092418671</v>
      </c>
      <c r="AL54" s="54">
        <v>332.69180059433</v>
      </c>
      <c r="AM54" s="53"/>
    </row>
    <row r="55" spans="10:39" x14ac:dyDescent="0.25">
      <c r="J55" s="43"/>
      <c r="K55" s="38"/>
      <c r="L55" s="38"/>
      <c r="M55" s="38"/>
      <c r="Y55" s="38"/>
      <c r="Z55" s="38"/>
      <c r="AA55" s="53">
        <v>51</v>
      </c>
      <c r="AB55" s="54">
        <v>333.10285568237299</v>
      </c>
      <c r="AC55" s="54">
        <v>343.86660575866699</v>
      </c>
      <c r="AD55" s="54">
        <v>324.005521297455</v>
      </c>
      <c r="AE55" s="54">
        <v>333.83253383636497</v>
      </c>
      <c r="AF55" s="54">
        <v>317.29512977600098</v>
      </c>
      <c r="AG55" s="54">
        <v>363.40355300903298</v>
      </c>
      <c r="AH55" s="54">
        <v>350.47580623626698</v>
      </c>
      <c r="AI55" s="54">
        <v>338.24234151840199</v>
      </c>
      <c r="AJ55" s="54">
        <v>333.334873199463</v>
      </c>
      <c r="AK55" s="54">
        <v>324.69841337204002</v>
      </c>
      <c r="AL55" s="54">
        <v>330.191700935364</v>
      </c>
      <c r="AM55" s="53"/>
    </row>
    <row r="56" spans="10:39" x14ac:dyDescent="0.25">
      <c r="J56" s="43"/>
      <c r="K56" s="38"/>
      <c r="L56" s="38"/>
      <c r="M56" s="38"/>
      <c r="Y56" s="38"/>
      <c r="Z56" s="38"/>
      <c r="AA56" s="53">
        <v>52</v>
      </c>
      <c r="AB56" s="54">
        <v>288.98850727081299</v>
      </c>
      <c r="AC56" s="54">
        <v>333.10934066772501</v>
      </c>
      <c r="AD56" s="54">
        <v>343.79754257202097</v>
      </c>
      <c r="AE56" s="54">
        <v>324.55789232254</v>
      </c>
      <c r="AF56" s="54">
        <v>334.29177093505899</v>
      </c>
      <c r="AG56" s="54">
        <v>318.49401855468801</v>
      </c>
      <c r="AH56" s="54">
        <v>363.35093402862498</v>
      </c>
      <c r="AI56" s="54">
        <v>350.99215602874801</v>
      </c>
      <c r="AJ56" s="54">
        <v>339.28736114501999</v>
      </c>
      <c r="AK56" s="54">
        <v>334.624834060669</v>
      </c>
      <c r="AL56" s="54">
        <v>326.392559528351</v>
      </c>
      <c r="AM56" s="53"/>
    </row>
    <row r="57" spans="10:39" x14ac:dyDescent="0.25">
      <c r="J57" s="43"/>
      <c r="K57" s="38"/>
      <c r="L57" s="38"/>
      <c r="M57" s="38"/>
      <c r="Y57" s="38"/>
      <c r="Z57" s="38"/>
      <c r="AA57" s="53">
        <v>53</v>
      </c>
      <c r="AB57" s="54">
        <v>307.14952564239502</v>
      </c>
      <c r="AC57" s="54">
        <v>289.780808925629</v>
      </c>
      <c r="AD57" s="54">
        <v>333.19992685317999</v>
      </c>
      <c r="AE57" s="54">
        <v>343.59870338439902</v>
      </c>
      <c r="AF57" s="54">
        <v>325.016382217407</v>
      </c>
      <c r="AG57" s="54">
        <v>334.595575332642</v>
      </c>
      <c r="AH57" s="54">
        <v>319.45352268219</v>
      </c>
      <c r="AI57" s="54">
        <v>363.16244506835898</v>
      </c>
      <c r="AJ57" s="54">
        <v>351.31301212310802</v>
      </c>
      <c r="AK57" s="54">
        <v>340.10002613067599</v>
      </c>
      <c r="AL57" s="54">
        <v>335.787958145142</v>
      </c>
      <c r="AM57" s="53"/>
    </row>
    <row r="58" spans="10:39" x14ac:dyDescent="0.25">
      <c r="J58" s="43"/>
      <c r="K58" s="38"/>
      <c r="L58" s="38"/>
      <c r="M58" s="38"/>
      <c r="Y58" s="38"/>
      <c r="Z58" s="38"/>
      <c r="AA58" s="53">
        <v>54</v>
      </c>
      <c r="AB58" s="54">
        <v>288.42963218688999</v>
      </c>
      <c r="AC58" s="54">
        <v>307.26594781875599</v>
      </c>
      <c r="AD58" s="54">
        <v>290.71993541717501</v>
      </c>
      <c r="AE58" s="54">
        <v>333.28117847442599</v>
      </c>
      <c r="AF58" s="54">
        <v>343.389147758484</v>
      </c>
      <c r="AG58" s="54">
        <v>325.41519165039102</v>
      </c>
      <c r="AH58" s="54">
        <v>334.89309024810802</v>
      </c>
      <c r="AI58" s="54">
        <v>320.34260082244901</v>
      </c>
      <c r="AJ58" s="54">
        <v>362.94752311706497</v>
      </c>
      <c r="AK58" s="54">
        <v>351.61609268188499</v>
      </c>
      <c r="AL58" s="54">
        <v>340.959253311157</v>
      </c>
      <c r="AM58" s="53"/>
    </row>
    <row r="59" spans="10:39" x14ac:dyDescent="0.25">
      <c r="J59" s="43"/>
      <c r="K59" s="38"/>
      <c r="L59" s="38"/>
      <c r="M59" s="38"/>
      <c r="Y59" s="38"/>
      <c r="Z59" s="38"/>
      <c r="AA59" s="53">
        <v>55</v>
      </c>
      <c r="AB59" s="54">
        <v>307.427192687988</v>
      </c>
      <c r="AC59" s="54">
        <v>288.42674732208297</v>
      </c>
      <c r="AD59" s="54">
        <v>307.09138870239298</v>
      </c>
      <c r="AE59" s="54">
        <v>291.35431957244901</v>
      </c>
      <c r="AF59" s="54">
        <v>332.893491744995</v>
      </c>
      <c r="AG59" s="54">
        <v>342.73357009887701</v>
      </c>
      <c r="AH59" s="54">
        <v>325.33273315429699</v>
      </c>
      <c r="AI59" s="54">
        <v>334.72960948944097</v>
      </c>
      <c r="AJ59" s="54">
        <v>320.73250675201399</v>
      </c>
      <c r="AK59" s="54">
        <v>362.22340774536099</v>
      </c>
      <c r="AL59" s="54">
        <v>351.56419849395797</v>
      </c>
      <c r="AM59" s="53"/>
    </row>
    <row r="60" spans="10:39" x14ac:dyDescent="0.25">
      <c r="J60" s="43"/>
      <c r="K60" s="38"/>
      <c r="L60" s="38"/>
      <c r="M60" s="38"/>
      <c r="Y60" s="38"/>
      <c r="Z60" s="38"/>
      <c r="AA60" s="53">
        <v>56</v>
      </c>
      <c r="AB60" s="54">
        <v>304.50936126709001</v>
      </c>
      <c r="AC60" s="54">
        <v>307.08740806579601</v>
      </c>
      <c r="AD60" s="54">
        <v>288.83315372467001</v>
      </c>
      <c r="AE60" s="54">
        <v>307.090634822845</v>
      </c>
      <c r="AF60" s="54">
        <v>292.20630073547397</v>
      </c>
      <c r="AG60" s="54">
        <v>332.67506885528599</v>
      </c>
      <c r="AH60" s="54">
        <v>342.35081958770797</v>
      </c>
      <c r="AI60" s="54">
        <v>325.41253948211698</v>
      </c>
      <c r="AJ60" s="54">
        <v>334.78861904144298</v>
      </c>
      <c r="AK60" s="54">
        <v>321.27812194824202</v>
      </c>
      <c r="AL60" s="54">
        <v>361.83123397827097</v>
      </c>
      <c r="AM60" s="53"/>
    </row>
    <row r="61" spans="10:39" x14ac:dyDescent="0.25">
      <c r="J61" s="43"/>
      <c r="K61" s="38"/>
      <c r="L61" s="38"/>
      <c r="M61" s="38"/>
      <c r="Y61" s="38"/>
      <c r="Z61" s="38"/>
      <c r="AA61" s="53">
        <v>57</v>
      </c>
      <c r="AB61" s="54">
        <v>217.06802701950099</v>
      </c>
      <c r="AC61" s="54">
        <v>304.34425735473599</v>
      </c>
      <c r="AD61" s="54">
        <v>307.21101140975998</v>
      </c>
      <c r="AE61" s="54">
        <v>289.56950998306303</v>
      </c>
      <c r="AF61" s="54">
        <v>307.36291074752802</v>
      </c>
      <c r="AG61" s="54">
        <v>293.31525993347202</v>
      </c>
      <c r="AH61" s="54">
        <v>332.73294353485102</v>
      </c>
      <c r="AI61" s="54">
        <v>342.29642105102499</v>
      </c>
      <c r="AJ61" s="54">
        <v>325.75439167022699</v>
      </c>
      <c r="AK61" s="54">
        <v>335.140675544739</v>
      </c>
      <c r="AL61" s="54">
        <v>322.15924072265602</v>
      </c>
      <c r="AM61" s="53"/>
    </row>
    <row r="62" spans="10:39" x14ac:dyDescent="0.25">
      <c r="J62" s="43"/>
      <c r="K62" s="38"/>
      <c r="L62" s="38"/>
      <c r="M62" s="38"/>
      <c r="Y62" s="38"/>
      <c r="Z62" s="38"/>
      <c r="AA62" s="53">
        <v>58</v>
      </c>
      <c r="AB62" s="54">
        <v>261.929894447327</v>
      </c>
      <c r="AC62" s="54">
        <v>219.28192758560201</v>
      </c>
      <c r="AD62" s="54">
        <v>304.66586112976103</v>
      </c>
      <c r="AE62" s="54">
        <v>307.70912075042702</v>
      </c>
      <c r="AF62" s="54">
        <v>290.48503065109298</v>
      </c>
      <c r="AG62" s="54">
        <v>307.94606256485002</v>
      </c>
      <c r="AH62" s="54">
        <v>294.70058584213302</v>
      </c>
      <c r="AI62" s="54">
        <v>333.12736129760702</v>
      </c>
      <c r="AJ62" s="54">
        <v>342.54269599914602</v>
      </c>
      <c r="AK62" s="54">
        <v>326.42580032348599</v>
      </c>
      <c r="AL62" s="54">
        <v>335.86938571929898</v>
      </c>
      <c r="AM62" s="53"/>
    </row>
    <row r="63" spans="10:39" x14ac:dyDescent="0.25">
      <c r="J63" s="43"/>
      <c r="K63" s="38"/>
      <c r="L63" s="38"/>
      <c r="M63" s="38"/>
      <c r="Y63" s="38"/>
      <c r="Z63" s="38"/>
      <c r="AA63" s="53">
        <v>59</v>
      </c>
      <c r="AB63" s="54">
        <v>257.99277019500698</v>
      </c>
      <c r="AC63" s="54">
        <v>262.95723009109503</v>
      </c>
      <c r="AD63" s="54">
        <v>221.57363939285301</v>
      </c>
      <c r="AE63" s="54">
        <v>305.14594507217402</v>
      </c>
      <c r="AF63" s="54">
        <v>308.294636726379</v>
      </c>
      <c r="AG63" s="54">
        <v>291.45087242126499</v>
      </c>
      <c r="AH63" s="54">
        <v>308.67674922943098</v>
      </c>
      <c r="AI63" s="54">
        <v>296.064894199371</v>
      </c>
      <c r="AJ63" s="54">
        <v>333.63613128662098</v>
      </c>
      <c r="AK63" s="54">
        <v>342.86090946197498</v>
      </c>
      <c r="AL63" s="54">
        <v>327.34157276153599</v>
      </c>
      <c r="AM63" s="53"/>
    </row>
    <row r="64" spans="10:39" x14ac:dyDescent="0.25">
      <c r="J64" s="43"/>
      <c r="K64" s="38"/>
      <c r="L64" s="38"/>
      <c r="M64" s="38"/>
      <c r="Y64" s="38"/>
      <c r="Z64" s="38"/>
      <c r="AA64" s="53">
        <v>60</v>
      </c>
      <c r="AB64" s="54">
        <v>260.41272449493403</v>
      </c>
      <c r="AC64" s="54">
        <v>258.51884746551502</v>
      </c>
      <c r="AD64" s="54">
        <v>263.74050045013399</v>
      </c>
      <c r="AE64" s="54">
        <v>223.39994692802401</v>
      </c>
      <c r="AF64" s="54">
        <v>305.22453641891502</v>
      </c>
      <c r="AG64" s="54">
        <v>308.46367835998501</v>
      </c>
      <c r="AH64" s="54">
        <v>291.964177131653</v>
      </c>
      <c r="AI64" s="54">
        <v>308.99871158599899</v>
      </c>
      <c r="AJ64" s="54">
        <v>296.89511775970499</v>
      </c>
      <c r="AK64" s="54">
        <v>333.69569301605202</v>
      </c>
      <c r="AL64" s="54">
        <v>342.86063003539999</v>
      </c>
      <c r="AM64" s="53"/>
    </row>
    <row r="65" spans="10:39" x14ac:dyDescent="0.25">
      <c r="J65" s="43"/>
      <c r="K65" s="38"/>
      <c r="L65" s="38"/>
      <c r="M65" s="38"/>
      <c r="Y65" s="38"/>
      <c r="Z65" s="38"/>
      <c r="AA65" s="53">
        <v>61</v>
      </c>
      <c r="AB65" s="54">
        <v>289.63949871063198</v>
      </c>
      <c r="AC65" s="54">
        <v>260.851608753204</v>
      </c>
      <c r="AD65" s="54">
        <v>259.09703254699701</v>
      </c>
      <c r="AE65" s="54">
        <v>264.52109479904198</v>
      </c>
      <c r="AF65" s="54">
        <v>225.103979110718</v>
      </c>
      <c r="AG65" s="54">
        <v>305.33007955551102</v>
      </c>
      <c r="AH65" s="54">
        <v>308.60590934753401</v>
      </c>
      <c r="AI65" s="54">
        <v>292.52459049224899</v>
      </c>
      <c r="AJ65" s="54">
        <v>309.300342559814</v>
      </c>
      <c r="AK65" s="54">
        <v>297.60816812515299</v>
      </c>
      <c r="AL65" s="54">
        <v>333.84105587005598</v>
      </c>
      <c r="AM65" s="53"/>
    </row>
    <row r="66" spans="10:39" x14ac:dyDescent="0.25">
      <c r="J66" s="43"/>
      <c r="K66" s="38"/>
      <c r="L66" s="38"/>
      <c r="M66" s="38"/>
      <c r="Y66" s="38"/>
      <c r="Z66" s="38"/>
      <c r="AA66" s="53">
        <v>62</v>
      </c>
      <c r="AB66" s="54">
        <v>257.89304447174101</v>
      </c>
      <c r="AC66" s="54">
        <v>289.01380538940401</v>
      </c>
      <c r="AD66" s="54">
        <v>261.11170768737799</v>
      </c>
      <c r="AE66" s="54">
        <v>259.448451519012</v>
      </c>
      <c r="AF66" s="54">
        <v>264.93939208984398</v>
      </c>
      <c r="AG66" s="54">
        <v>226.49455833435101</v>
      </c>
      <c r="AH66" s="54">
        <v>305.06878757476801</v>
      </c>
      <c r="AI66" s="54">
        <v>308.40013217926003</v>
      </c>
      <c r="AJ66" s="54">
        <v>292.70729446411099</v>
      </c>
      <c r="AK66" s="54">
        <v>309.212367534637</v>
      </c>
      <c r="AL66" s="54">
        <v>298.05065107345598</v>
      </c>
      <c r="AM66" s="53"/>
    </row>
    <row r="67" spans="10:39" x14ac:dyDescent="0.25">
      <c r="J67" s="43"/>
      <c r="K67" s="38"/>
      <c r="L67" s="38"/>
      <c r="M67" s="38"/>
      <c r="Y67" s="38"/>
      <c r="Z67" s="38"/>
      <c r="AA67" s="53">
        <v>63</v>
      </c>
      <c r="AB67" s="54">
        <v>245.59972333908101</v>
      </c>
      <c r="AC67" s="54">
        <v>257.31623792648298</v>
      </c>
      <c r="AD67" s="54">
        <v>287.96439170837402</v>
      </c>
      <c r="AE67" s="54">
        <v>260.85880708694498</v>
      </c>
      <c r="AF67" s="54">
        <v>259.34222602844198</v>
      </c>
      <c r="AG67" s="54">
        <v>264.82235765457199</v>
      </c>
      <c r="AH67" s="54">
        <v>227.38447999954201</v>
      </c>
      <c r="AI67" s="54">
        <v>304.26134014129599</v>
      </c>
      <c r="AJ67" s="54">
        <v>307.62252283096302</v>
      </c>
      <c r="AK67" s="54">
        <v>292.32074213028</v>
      </c>
      <c r="AL67" s="54">
        <v>308.66382837295498</v>
      </c>
      <c r="AM67" s="53"/>
    </row>
    <row r="68" spans="10:39" x14ac:dyDescent="0.25">
      <c r="J68" s="43"/>
      <c r="K68" s="38"/>
      <c r="L68" s="38"/>
      <c r="M68" s="38"/>
      <c r="Y68" s="38"/>
      <c r="Z68" s="38"/>
      <c r="AA68" s="53">
        <v>64</v>
      </c>
      <c r="AB68" s="54">
        <v>220.347357034683</v>
      </c>
      <c r="AC68" s="54">
        <v>244.54853487014799</v>
      </c>
      <c r="AD68" s="54">
        <v>256.14084577560402</v>
      </c>
      <c r="AE68" s="54">
        <v>286.25917243957502</v>
      </c>
      <c r="AF68" s="54">
        <v>259.91847085952799</v>
      </c>
      <c r="AG68" s="54">
        <v>258.57837963104203</v>
      </c>
      <c r="AH68" s="54">
        <v>263.94368839263899</v>
      </c>
      <c r="AI68" s="54">
        <v>227.493785381317</v>
      </c>
      <c r="AJ68" s="54">
        <v>302.71130466461199</v>
      </c>
      <c r="AK68" s="54">
        <v>306.085900306702</v>
      </c>
      <c r="AL68" s="54">
        <v>291.26817703247099</v>
      </c>
      <c r="AM68" s="53"/>
    </row>
    <row r="69" spans="10:39" x14ac:dyDescent="0.25">
      <c r="J69" s="43"/>
      <c r="K69" s="38"/>
      <c r="L69" s="38"/>
      <c r="M69" s="38"/>
      <c r="Y69" s="38"/>
      <c r="Z69" s="38"/>
      <c r="AA69" s="53">
        <v>65</v>
      </c>
      <c r="AB69" s="54">
        <v>251.15730524063099</v>
      </c>
      <c r="AC69" s="54">
        <v>219.44818019866901</v>
      </c>
      <c r="AD69" s="54">
        <v>243.309775352478</v>
      </c>
      <c r="AE69" s="54">
        <v>254.658611297607</v>
      </c>
      <c r="AF69" s="54">
        <v>284.34703826904303</v>
      </c>
      <c r="AG69" s="54">
        <v>258.734797477722</v>
      </c>
      <c r="AH69" s="54">
        <v>257.582635879517</v>
      </c>
      <c r="AI69" s="54">
        <v>262.745000839233</v>
      </c>
      <c r="AJ69" s="54">
        <v>227.23990535736101</v>
      </c>
      <c r="AK69" s="54">
        <v>300.91750431060802</v>
      </c>
      <c r="AL69" s="54">
        <v>304.360420703888</v>
      </c>
      <c r="AM69" s="53"/>
    </row>
    <row r="70" spans="10:39" x14ac:dyDescent="0.25">
      <c r="J70" s="43"/>
      <c r="K70" s="38"/>
      <c r="L70" s="38"/>
      <c r="M70" s="38"/>
      <c r="Y70" s="38"/>
      <c r="Z70" s="38"/>
      <c r="AA70" s="53">
        <v>66</v>
      </c>
      <c r="AB70" s="54">
        <v>210.39260721206699</v>
      </c>
      <c r="AC70" s="54">
        <v>249.604203701019</v>
      </c>
      <c r="AD70" s="54">
        <v>218.97812271118201</v>
      </c>
      <c r="AE70" s="54">
        <v>242.39987897872899</v>
      </c>
      <c r="AF70" s="54">
        <v>253.50594615936299</v>
      </c>
      <c r="AG70" s="54">
        <v>282.85223102569603</v>
      </c>
      <c r="AH70" s="54">
        <v>257.91953516006498</v>
      </c>
      <c r="AI70" s="54">
        <v>256.99322271347</v>
      </c>
      <c r="AJ70" s="54">
        <v>261.883982658386</v>
      </c>
      <c r="AK70" s="54">
        <v>227.30868530273401</v>
      </c>
      <c r="AL70" s="54">
        <v>299.64221477508499</v>
      </c>
      <c r="AM70" s="53"/>
    </row>
    <row r="71" spans="10:39" x14ac:dyDescent="0.25">
      <c r="J71" s="43"/>
      <c r="K71" s="38"/>
      <c r="L71" s="38"/>
      <c r="M71" s="38"/>
      <c r="Y71" s="38"/>
      <c r="Z71" s="38"/>
      <c r="AA71" s="53">
        <v>67</v>
      </c>
      <c r="AB71" s="54">
        <v>232.229346752167</v>
      </c>
      <c r="AC71" s="54">
        <v>210.148472309113</v>
      </c>
      <c r="AD71" s="54">
        <v>248.59075593948401</v>
      </c>
      <c r="AE71" s="54">
        <v>218.95720720291101</v>
      </c>
      <c r="AF71" s="54">
        <v>241.94185256957999</v>
      </c>
      <c r="AG71" s="54">
        <v>252.88858890533399</v>
      </c>
      <c r="AH71" s="54">
        <v>281.834087371826</v>
      </c>
      <c r="AI71" s="54">
        <v>257.58365106582602</v>
      </c>
      <c r="AJ71" s="54">
        <v>256.86790370941202</v>
      </c>
      <c r="AK71" s="54">
        <v>261.53971719741799</v>
      </c>
      <c r="AL71" s="54">
        <v>227.90612077713001</v>
      </c>
      <c r="AM71" s="53"/>
    </row>
    <row r="72" spans="10:39" x14ac:dyDescent="0.25">
      <c r="J72" s="43"/>
      <c r="K72" s="38"/>
      <c r="L72" s="38"/>
      <c r="M72" s="38"/>
      <c r="Y72" s="38"/>
      <c r="Z72" s="38"/>
      <c r="AA72" s="53">
        <v>68</v>
      </c>
      <c r="AB72" s="54">
        <v>191.91271114349399</v>
      </c>
      <c r="AC72" s="54">
        <v>231.52163696289099</v>
      </c>
      <c r="AD72" s="54">
        <v>210.053719043732</v>
      </c>
      <c r="AE72" s="54">
        <v>247.70979642867999</v>
      </c>
      <c r="AF72" s="54">
        <v>219.00403189659099</v>
      </c>
      <c r="AG72" s="54">
        <v>241.575601100922</v>
      </c>
      <c r="AH72" s="54">
        <v>252.40094852447501</v>
      </c>
      <c r="AI72" s="54">
        <v>280.93779706955002</v>
      </c>
      <c r="AJ72" s="54">
        <v>257.30774307250999</v>
      </c>
      <c r="AK72" s="54">
        <v>256.79849100112898</v>
      </c>
      <c r="AL72" s="54">
        <v>261.37574243545498</v>
      </c>
      <c r="AM72" s="53"/>
    </row>
    <row r="73" spans="10:39" x14ac:dyDescent="0.25">
      <c r="J73" s="43"/>
      <c r="K73" s="38"/>
      <c r="L73" s="38"/>
      <c r="M73" s="38"/>
      <c r="Y73" s="38"/>
      <c r="Z73" s="38"/>
      <c r="AA73" s="53">
        <v>69</v>
      </c>
      <c r="AB73" s="54">
        <v>216.20191287994399</v>
      </c>
      <c r="AC73" s="54">
        <v>191.59380722045901</v>
      </c>
      <c r="AD73" s="54">
        <v>230.69539189338701</v>
      </c>
      <c r="AE73" s="54">
        <v>209.739793300629</v>
      </c>
      <c r="AF73" s="54">
        <v>246.66469097137499</v>
      </c>
      <c r="AG73" s="54">
        <v>218.78960919380199</v>
      </c>
      <c r="AH73" s="54">
        <v>240.990297317505</v>
      </c>
      <c r="AI73" s="54">
        <v>251.71398830413801</v>
      </c>
      <c r="AJ73" s="54">
        <v>279.84297847747803</v>
      </c>
      <c r="AK73" s="54">
        <v>256.819379329681</v>
      </c>
      <c r="AL73" s="54">
        <v>256.53385448455799</v>
      </c>
      <c r="AM73" s="53"/>
    </row>
    <row r="74" spans="10:39" x14ac:dyDescent="0.25">
      <c r="J74" s="43"/>
      <c r="K74" s="38"/>
      <c r="L74" s="38"/>
      <c r="M74" s="38"/>
      <c r="Y74" s="38"/>
      <c r="Z74" s="38"/>
      <c r="AA74" s="53">
        <v>70</v>
      </c>
      <c r="AB74" s="54">
        <v>237.07448911666901</v>
      </c>
      <c r="AC74" s="54">
        <v>214.875646114349</v>
      </c>
      <c r="AD74" s="54">
        <v>190.83380031585699</v>
      </c>
      <c r="AE74" s="54">
        <v>229.31358003616299</v>
      </c>
      <c r="AF74" s="54">
        <v>208.92775583267201</v>
      </c>
      <c r="AG74" s="54">
        <v>245.07172536850001</v>
      </c>
      <c r="AH74" s="54">
        <v>217.94155240058899</v>
      </c>
      <c r="AI74" s="54">
        <v>239.83714246749901</v>
      </c>
      <c r="AJ74" s="54">
        <v>250.401692867279</v>
      </c>
      <c r="AK74" s="54">
        <v>278.23022890090903</v>
      </c>
      <c r="AL74" s="54">
        <v>255.75340223312401</v>
      </c>
      <c r="AM74" s="53"/>
    </row>
    <row r="75" spans="10:39" x14ac:dyDescent="0.25">
      <c r="J75" s="43"/>
      <c r="K75" s="38"/>
      <c r="L75" s="38"/>
      <c r="M75" s="38"/>
      <c r="Y75" s="38"/>
      <c r="Z75" s="38"/>
      <c r="AA75" s="53">
        <v>71</v>
      </c>
      <c r="AB75" s="54">
        <v>222.625417232513</v>
      </c>
      <c r="AC75" s="54">
        <v>234.504114866257</v>
      </c>
      <c r="AD75" s="54">
        <v>212.942661762238</v>
      </c>
      <c r="AE75" s="54">
        <v>189.43660926818799</v>
      </c>
      <c r="AF75" s="54">
        <v>227.26636743545501</v>
      </c>
      <c r="AG75" s="54">
        <v>207.466442584991</v>
      </c>
      <c r="AH75" s="54">
        <v>242.79094600677499</v>
      </c>
      <c r="AI75" s="54">
        <v>216.37900280952499</v>
      </c>
      <c r="AJ75" s="54">
        <v>237.994883537292</v>
      </c>
      <c r="AK75" s="54">
        <v>248.39251565933199</v>
      </c>
      <c r="AL75" s="54">
        <v>275.96829032897898</v>
      </c>
      <c r="AM75" s="53"/>
    </row>
    <row r="76" spans="10:39" x14ac:dyDescent="0.25">
      <c r="J76" s="43"/>
      <c r="K76" s="38"/>
      <c r="L76" s="38"/>
      <c r="M76" s="38"/>
      <c r="Y76" s="38"/>
      <c r="Z76" s="38"/>
      <c r="AA76" s="53">
        <v>72</v>
      </c>
      <c r="AB76" s="54">
        <v>249.10495924949601</v>
      </c>
      <c r="AC76" s="54">
        <v>219.56940937042199</v>
      </c>
      <c r="AD76" s="54">
        <v>231.28974127769499</v>
      </c>
      <c r="AE76" s="54">
        <v>210.32885074615501</v>
      </c>
      <c r="AF76" s="54">
        <v>187.44665241241501</v>
      </c>
      <c r="AG76" s="54">
        <v>224.52766275405901</v>
      </c>
      <c r="AH76" s="54">
        <v>205.34296846389799</v>
      </c>
      <c r="AI76" s="54">
        <v>239.80205678939799</v>
      </c>
      <c r="AJ76" s="54">
        <v>214.106002092361</v>
      </c>
      <c r="AK76" s="54">
        <v>235.45126914977999</v>
      </c>
      <c r="AL76" s="54">
        <v>245.70697689056399</v>
      </c>
      <c r="AM76" s="53"/>
    </row>
    <row r="77" spans="10:39" x14ac:dyDescent="0.25">
      <c r="J77" s="43"/>
      <c r="K77" s="38"/>
      <c r="L77" s="38"/>
      <c r="M77" s="38"/>
      <c r="Y77" s="38"/>
      <c r="Z77" s="38"/>
      <c r="AA77" s="53">
        <v>73</v>
      </c>
      <c r="AB77" s="54">
        <v>223.00250244140599</v>
      </c>
      <c r="AC77" s="54">
        <v>244.57635593414301</v>
      </c>
      <c r="AD77" s="54">
        <v>216.00606298446701</v>
      </c>
      <c r="AE77" s="54">
        <v>227.49289870262101</v>
      </c>
      <c r="AF77" s="54">
        <v>207.15642881393401</v>
      </c>
      <c r="AG77" s="54">
        <v>184.99440622329701</v>
      </c>
      <c r="AH77" s="54">
        <v>221.18146157264701</v>
      </c>
      <c r="AI77" s="54">
        <v>202.65797519683801</v>
      </c>
      <c r="AJ77" s="54">
        <v>236.18781661987299</v>
      </c>
      <c r="AK77" s="54">
        <v>211.29538726806601</v>
      </c>
      <c r="AL77" s="54">
        <v>232.31786108016999</v>
      </c>
      <c r="AM77" s="53"/>
    </row>
    <row r="78" spans="10:39" x14ac:dyDescent="0.25">
      <c r="J78" s="43"/>
      <c r="K78" s="38"/>
      <c r="L78" s="38"/>
      <c r="M78" s="38"/>
      <c r="Y78" s="38"/>
      <c r="Z78" s="38"/>
      <c r="AA78" s="53">
        <v>74</v>
      </c>
      <c r="AB78" s="54">
        <v>207.486082077026</v>
      </c>
      <c r="AC78" s="54">
        <v>218.560528278351</v>
      </c>
      <c r="AD78" s="54">
        <v>239.52560663223301</v>
      </c>
      <c r="AE78" s="54">
        <v>211.95817565918</v>
      </c>
      <c r="AF78" s="54">
        <v>223.208479166031</v>
      </c>
      <c r="AG78" s="54">
        <v>203.505030155182</v>
      </c>
      <c r="AH78" s="54">
        <v>182.09813547134399</v>
      </c>
      <c r="AI78" s="54">
        <v>217.31505370140101</v>
      </c>
      <c r="AJ78" s="54">
        <v>199.45736217498799</v>
      </c>
      <c r="AK78" s="54">
        <v>232.05042886734</v>
      </c>
      <c r="AL78" s="54">
        <v>208.02001476287799</v>
      </c>
      <c r="AM78" s="53"/>
    </row>
    <row r="79" spans="10:39" x14ac:dyDescent="0.25">
      <c r="J79" s="43"/>
      <c r="K79" s="38"/>
      <c r="L79" s="38"/>
      <c r="M79" s="38"/>
      <c r="Y79" s="38"/>
      <c r="Z79" s="38"/>
      <c r="AA79" s="53">
        <v>75</v>
      </c>
      <c r="AB79" s="54">
        <v>194.27704834938001</v>
      </c>
      <c r="AC79" s="54">
        <v>202.56255578994799</v>
      </c>
      <c r="AD79" s="54">
        <v>213.71988534927399</v>
      </c>
      <c r="AE79" s="54">
        <v>234.04784870147699</v>
      </c>
      <c r="AF79" s="54">
        <v>207.51795339584399</v>
      </c>
      <c r="AG79" s="54">
        <v>218.437596797943</v>
      </c>
      <c r="AH79" s="54">
        <v>199.440330982208</v>
      </c>
      <c r="AI79" s="54">
        <v>178.76092433929401</v>
      </c>
      <c r="AJ79" s="54">
        <v>212.98256325721701</v>
      </c>
      <c r="AK79" s="54">
        <v>195.869925498962</v>
      </c>
      <c r="AL79" s="54">
        <v>227.53810071945199</v>
      </c>
      <c r="AM79" s="53"/>
    </row>
    <row r="80" spans="10:39" x14ac:dyDescent="0.25">
      <c r="J80" s="43"/>
      <c r="K80" s="38"/>
      <c r="L80" s="38"/>
      <c r="M80" s="38"/>
      <c r="Y80" s="38"/>
      <c r="Z80" s="38"/>
      <c r="AA80" s="53">
        <v>76</v>
      </c>
      <c r="AB80" s="54">
        <v>165.94962668418901</v>
      </c>
      <c r="AC80" s="54">
        <v>189.50868141651199</v>
      </c>
      <c r="AD80" s="54">
        <v>197.749938726425</v>
      </c>
      <c r="AE80" s="54">
        <v>208.78272771835299</v>
      </c>
      <c r="AF80" s="54">
        <v>228.65318202972401</v>
      </c>
      <c r="AG80" s="54">
        <v>203.05609178543099</v>
      </c>
      <c r="AH80" s="54">
        <v>213.69833993911701</v>
      </c>
      <c r="AI80" s="54">
        <v>195.389008522034</v>
      </c>
      <c r="AJ80" s="54">
        <v>175.31287431716899</v>
      </c>
      <c r="AK80" s="54">
        <v>208.702788352966</v>
      </c>
      <c r="AL80" s="54">
        <v>192.26071071624801</v>
      </c>
      <c r="AM80" s="53"/>
    </row>
    <row r="81" spans="10:39" x14ac:dyDescent="0.25">
      <c r="J81" s="43"/>
      <c r="K81" s="38"/>
      <c r="L81" s="38"/>
      <c r="M81" s="38"/>
      <c r="Y81" s="38"/>
      <c r="Z81" s="38"/>
      <c r="AA81" s="53">
        <v>77</v>
      </c>
      <c r="AB81" s="54">
        <v>155.969722986221</v>
      </c>
      <c r="AC81" s="54">
        <v>161.99904060363801</v>
      </c>
      <c r="AD81" s="54">
        <v>184.786427497864</v>
      </c>
      <c r="AE81" s="54">
        <v>193.008005142212</v>
      </c>
      <c r="AF81" s="54">
        <v>203.860287666321</v>
      </c>
      <c r="AG81" s="54">
        <v>223.36319017410301</v>
      </c>
      <c r="AH81" s="54">
        <v>198.63087153434799</v>
      </c>
      <c r="AI81" s="54">
        <v>209.051811933517</v>
      </c>
      <c r="AJ81" s="54">
        <v>191.36780309677101</v>
      </c>
      <c r="AK81" s="54">
        <v>171.927215099335</v>
      </c>
      <c r="AL81" s="54">
        <v>204.52242565155001</v>
      </c>
      <c r="AM81" s="53"/>
    </row>
    <row r="82" spans="10:39" x14ac:dyDescent="0.25">
      <c r="J82" s="43"/>
      <c r="K82" s="38"/>
      <c r="L82" s="38"/>
      <c r="M82" s="38"/>
      <c r="Y82" s="38"/>
      <c r="Z82" s="38"/>
      <c r="AA82" s="53">
        <v>78</v>
      </c>
      <c r="AB82" s="54">
        <v>104.214760839939</v>
      </c>
      <c r="AC82" s="54">
        <v>151.68786382675199</v>
      </c>
      <c r="AD82" s="54">
        <v>157.83728384971599</v>
      </c>
      <c r="AE82" s="54">
        <v>179.76380801200901</v>
      </c>
      <c r="AF82" s="54">
        <v>187.97451019287101</v>
      </c>
      <c r="AG82" s="54">
        <v>198.605260848999</v>
      </c>
      <c r="AH82" s="54">
        <v>217.708117961884</v>
      </c>
      <c r="AI82" s="54">
        <v>193.85101795196499</v>
      </c>
      <c r="AJ82" s="54">
        <v>204.091862678528</v>
      </c>
      <c r="AK82" s="54">
        <v>187.017419099808</v>
      </c>
      <c r="AL82" s="54">
        <v>168.25619554519699</v>
      </c>
      <c r="AM82" s="53"/>
    </row>
    <row r="83" spans="10:39" x14ac:dyDescent="0.25">
      <c r="J83" s="43"/>
      <c r="K83" s="38"/>
      <c r="L83" s="38"/>
      <c r="M83" s="38"/>
      <c r="Y83" s="38"/>
      <c r="Z83" s="38"/>
      <c r="AA83" s="53">
        <v>79</v>
      </c>
      <c r="AB83" s="54">
        <v>115.231966018677</v>
      </c>
      <c r="AC83" s="54">
        <v>100.90442401170699</v>
      </c>
      <c r="AD83" s="54">
        <v>146.72458767890899</v>
      </c>
      <c r="AE83" s="54">
        <v>152.946094512939</v>
      </c>
      <c r="AF83" s="54">
        <v>173.95985817909201</v>
      </c>
      <c r="AG83" s="54">
        <v>182.08131694793701</v>
      </c>
      <c r="AH83" s="54">
        <v>192.51076936721799</v>
      </c>
      <c r="AI83" s="54">
        <v>211.11069965362501</v>
      </c>
      <c r="AJ83" s="54">
        <v>188.200539827347</v>
      </c>
      <c r="AK83" s="54">
        <v>198.25115895271301</v>
      </c>
      <c r="AL83" s="54">
        <v>181.84075045585601</v>
      </c>
      <c r="AM83" s="53"/>
    </row>
    <row r="84" spans="10:39" x14ac:dyDescent="0.25">
      <c r="J84" s="43"/>
      <c r="K84" s="38"/>
      <c r="L84" s="38"/>
      <c r="M84" s="38"/>
      <c r="Y84" s="38"/>
      <c r="Z84" s="38"/>
      <c r="AA84" s="53">
        <v>80</v>
      </c>
      <c r="AB84" s="54">
        <v>104.13166404888</v>
      </c>
      <c r="AC84" s="54">
        <v>111.158455371857</v>
      </c>
      <c r="AD84" s="54">
        <v>97.321234926581397</v>
      </c>
      <c r="AE84" s="54">
        <v>141.36972701549499</v>
      </c>
      <c r="AF84" s="54">
        <v>147.646294236183</v>
      </c>
      <c r="AG84" s="54">
        <v>167.724768280983</v>
      </c>
      <c r="AH84" s="54">
        <v>175.71187424659701</v>
      </c>
      <c r="AI84" s="54">
        <v>185.93132781982399</v>
      </c>
      <c r="AJ84" s="54">
        <v>203.90747714042701</v>
      </c>
      <c r="AK84" s="54">
        <v>182.08414268493701</v>
      </c>
      <c r="AL84" s="54">
        <v>191.851020097733</v>
      </c>
      <c r="AM84" s="53"/>
    </row>
    <row r="85" spans="10:39" x14ac:dyDescent="0.25">
      <c r="J85" s="43"/>
      <c r="K85" s="38"/>
      <c r="L85" s="38"/>
      <c r="M85" s="38"/>
      <c r="Y85" s="38"/>
      <c r="Z85" s="38"/>
      <c r="AA85" s="53">
        <v>81</v>
      </c>
      <c r="AB85" s="54">
        <v>108.17962479591399</v>
      </c>
      <c r="AC85" s="54">
        <v>99.800974518060698</v>
      </c>
      <c r="AD85" s="54">
        <v>106.618636131287</v>
      </c>
      <c r="AE85" s="54">
        <v>93.268161401152597</v>
      </c>
      <c r="AF85" s="54">
        <v>135.40518975257899</v>
      </c>
      <c r="AG85" s="54">
        <v>141.666821718216</v>
      </c>
      <c r="AH85" s="54">
        <v>160.79465425014499</v>
      </c>
      <c r="AI85" s="54">
        <v>168.58758115768401</v>
      </c>
      <c r="AJ85" s="54">
        <v>178.55911254882801</v>
      </c>
      <c r="AK85" s="54">
        <v>195.929421186447</v>
      </c>
      <c r="AL85" s="54">
        <v>175.25321578979501</v>
      </c>
      <c r="AM85" s="53"/>
    </row>
    <row r="86" spans="10:39" x14ac:dyDescent="0.25">
      <c r="J86" s="43"/>
      <c r="K86" s="38"/>
      <c r="L86" s="38"/>
      <c r="M86" s="38"/>
      <c r="Y86" s="38"/>
      <c r="Z86" s="38"/>
      <c r="AA86" s="53">
        <v>82</v>
      </c>
      <c r="AB86" s="54">
        <v>90.259129524231</v>
      </c>
      <c r="AC86" s="54">
        <v>103.005207777023</v>
      </c>
      <c r="AD86" s="54">
        <v>95.192074030637698</v>
      </c>
      <c r="AE86" s="54">
        <v>101.73843598365799</v>
      </c>
      <c r="AF86" s="54">
        <v>88.901194959878893</v>
      </c>
      <c r="AG86" s="54">
        <v>129.065930485725</v>
      </c>
      <c r="AH86" s="54">
        <v>135.26839458942399</v>
      </c>
      <c r="AI86" s="54">
        <v>153.43729102611499</v>
      </c>
      <c r="AJ86" s="54">
        <v>161.00837779045099</v>
      </c>
      <c r="AK86" s="54">
        <v>170.758463382721</v>
      </c>
      <c r="AL86" s="54">
        <v>187.46769738197301</v>
      </c>
      <c r="AM86" s="53"/>
    </row>
    <row r="87" spans="10:39" x14ac:dyDescent="0.25">
      <c r="J87" s="43"/>
      <c r="K87" s="38"/>
      <c r="L87" s="38"/>
      <c r="M87" s="38"/>
      <c r="Y87" s="38"/>
      <c r="Z87" s="38"/>
      <c r="AA87" s="53">
        <v>83</v>
      </c>
      <c r="AB87" s="54">
        <v>87.608570814132705</v>
      </c>
      <c r="AC87" s="54">
        <v>85.233068943023696</v>
      </c>
      <c r="AD87" s="54">
        <v>97.480269670486507</v>
      </c>
      <c r="AE87" s="54">
        <v>90.268241375684696</v>
      </c>
      <c r="AF87" s="54">
        <v>96.537603616714506</v>
      </c>
      <c r="AG87" s="54">
        <v>84.268740713596301</v>
      </c>
      <c r="AH87" s="54">
        <v>122.34610813856099</v>
      </c>
      <c r="AI87" s="54">
        <v>128.448391318321</v>
      </c>
      <c r="AJ87" s="54">
        <v>145.61854839324999</v>
      </c>
      <c r="AK87" s="54">
        <v>152.97956717014301</v>
      </c>
      <c r="AL87" s="54">
        <v>162.50389933586101</v>
      </c>
      <c r="AM87" s="53"/>
    </row>
    <row r="88" spans="10:39" x14ac:dyDescent="0.25">
      <c r="J88" s="43"/>
      <c r="K88" s="38"/>
      <c r="L88" s="38"/>
      <c r="M88" s="38"/>
      <c r="Y88" s="38"/>
      <c r="Z88" s="38"/>
      <c r="AA88" s="53">
        <v>84</v>
      </c>
      <c r="AB88" s="54">
        <v>78.451653838157696</v>
      </c>
      <c r="AC88" s="54">
        <v>81.916398823261304</v>
      </c>
      <c r="AD88" s="54">
        <v>79.928285241127</v>
      </c>
      <c r="AE88" s="54">
        <v>91.658165931701703</v>
      </c>
      <c r="AF88" s="54">
        <v>85.012673676013904</v>
      </c>
      <c r="AG88" s="54">
        <v>90.992442131042495</v>
      </c>
      <c r="AH88" s="54">
        <v>79.327487558126506</v>
      </c>
      <c r="AI88" s="54">
        <v>115.236496806145</v>
      </c>
      <c r="AJ88" s="54">
        <v>121.190155506134</v>
      </c>
      <c r="AK88" s="54">
        <v>137.332255005836</v>
      </c>
      <c r="AL88" s="54">
        <v>144.49758601188699</v>
      </c>
      <c r="AM88" s="53"/>
    </row>
    <row r="89" spans="10:39" x14ac:dyDescent="0.25">
      <c r="J89" s="43"/>
      <c r="K89" s="38"/>
      <c r="L89" s="38"/>
      <c r="M89" s="38"/>
      <c r="Y89" s="38"/>
      <c r="Z89" s="38"/>
      <c r="AA89" s="53">
        <v>85</v>
      </c>
      <c r="AB89" s="54">
        <v>73.201359748840304</v>
      </c>
      <c r="AC89" s="54">
        <v>73.201354026794405</v>
      </c>
      <c r="AD89" s="54">
        <v>76.832389295101194</v>
      </c>
      <c r="AE89" s="54">
        <v>74.815819740295396</v>
      </c>
      <c r="AF89" s="54">
        <v>86.034644722938495</v>
      </c>
      <c r="AG89" s="54">
        <v>80.0101477056742</v>
      </c>
      <c r="AH89" s="54">
        <v>85.756279945373507</v>
      </c>
      <c r="AI89" s="54">
        <v>74.707327410578699</v>
      </c>
      <c r="AJ89" s="54">
        <v>108.37376403808599</v>
      </c>
      <c r="AK89" s="54">
        <v>114.205057144165</v>
      </c>
      <c r="AL89" s="54">
        <v>129.317891478539</v>
      </c>
      <c r="AM89" s="53"/>
    </row>
    <row r="90" spans="10:39" x14ac:dyDescent="0.25">
      <c r="J90" s="43"/>
      <c r="K90" s="38"/>
      <c r="L90" s="38"/>
      <c r="M90" s="38"/>
      <c r="Y90" s="38"/>
      <c r="Z90" s="38"/>
      <c r="AA90" s="53">
        <v>86</v>
      </c>
      <c r="AB90" s="54">
        <v>53.712241291999803</v>
      </c>
      <c r="AC90" s="54">
        <v>68.058148026466398</v>
      </c>
      <c r="AD90" s="54">
        <v>67.644779324531598</v>
      </c>
      <c r="AE90" s="54">
        <v>71.388095915317507</v>
      </c>
      <c r="AF90" s="54">
        <v>69.367387413978605</v>
      </c>
      <c r="AG90" s="54">
        <v>80.047664284706102</v>
      </c>
      <c r="AH90" s="54">
        <v>74.611867815256105</v>
      </c>
      <c r="AI90" s="54">
        <v>80.108119010925293</v>
      </c>
      <c r="AJ90" s="54">
        <v>69.678537636995301</v>
      </c>
      <c r="AK90" s="54">
        <v>101.05819761753099</v>
      </c>
      <c r="AL90" s="54">
        <v>106.773208379745</v>
      </c>
      <c r="AM90" s="53"/>
    </row>
    <row r="91" spans="10:39" x14ac:dyDescent="0.25">
      <c r="J91" s="43"/>
      <c r="K91" s="38"/>
      <c r="L91" s="38"/>
      <c r="M91" s="38"/>
      <c r="Y91" s="38"/>
      <c r="Z91" s="38"/>
      <c r="AA91" s="53">
        <v>87</v>
      </c>
      <c r="AB91" s="54">
        <v>54.130226731300397</v>
      </c>
      <c r="AC91" s="54">
        <v>49.364098548889203</v>
      </c>
      <c r="AD91" s="54">
        <v>62.817766427993803</v>
      </c>
      <c r="AE91" s="54">
        <v>62.0060056447983</v>
      </c>
      <c r="AF91" s="54">
        <v>65.8281636238098</v>
      </c>
      <c r="AG91" s="54">
        <v>63.815056324005099</v>
      </c>
      <c r="AH91" s="54">
        <v>73.912004590034499</v>
      </c>
      <c r="AI91" s="54">
        <v>69.066242724657101</v>
      </c>
      <c r="AJ91" s="54">
        <v>74.259115815162701</v>
      </c>
      <c r="AK91" s="54">
        <v>64.513831660151496</v>
      </c>
      <c r="AL91" s="54">
        <v>93.556083142757402</v>
      </c>
      <c r="AM91" s="53"/>
    </row>
    <row r="92" spans="10:39" x14ac:dyDescent="0.25">
      <c r="J92" s="43"/>
      <c r="K92" s="38"/>
      <c r="L92" s="38"/>
      <c r="M92" s="38"/>
      <c r="Y92" s="38"/>
      <c r="Z92" s="38"/>
      <c r="AA92" s="53">
        <v>88</v>
      </c>
      <c r="AB92" s="54">
        <v>51.093819223344298</v>
      </c>
      <c r="AC92" s="54">
        <v>49.234092593193097</v>
      </c>
      <c r="AD92" s="54">
        <v>45.002063333988197</v>
      </c>
      <c r="AE92" s="54">
        <v>57.477367401122997</v>
      </c>
      <c r="AF92" s="54">
        <v>56.322885155677803</v>
      </c>
      <c r="AG92" s="54">
        <v>60.166829764843001</v>
      </c>
      <c r="AH92" s="54">
        <v>58.189212441444397</v>
      </c>
      <c r="AI92" s="54">
        <v>67.659292817115798</v>
      </c>
      <c r="AJ92" s="54">
        <v>63.364774264395201</v>
      </c>
      <c r="AK92" s="54">
        <v>68.275452494621305</v>
      </c>
      <c r="AL92" s="54">
        <v>59.266094565391498</v>
      </c>
      <c r="AM92" s="53"/>
    </row>
    <row r="93" spans="10:39" x14ac:dyDescent="0.25">
      <c r="AA93" s="53">
        <v>89</v>
      </c>
      <c r="AB93" s="54">
        <v>39.590195953845999</v>
      </c>
      <c r="AC93" s="54">
        <v>46.135132975876303</v>
      </c>
      <c r="AD93" s="54">
        <v>44.348424255847902</v>
      </c>
      <c r="AE93" s="54">
        <v>40.614024698734298</v>
      </c>
      <c r="AF93" s="54">
        <v>52.080755829811103</v>
      </c>
      <c r="AG93" s="54">
        <v>50.663590908050502</v>
      </c>
      <c r="AH93" s="54">
        <v>54.453534603118896</v>
      </c>
      <c r="AI93" s="54">
        <v>52.5172935724258</v>
      </c>
      <c r="AJ93" s="54">
        <v>61.290647625923199</v>
      </c>
      <c r="AK93" s="54">
        <v>57.558653466403499</v>
      </c>
      <c r="AL93" s="54">
        <v>62.190390586852999</v>
      </c>
      <c r="AM93" s="53"/>
    </row>
    <row r="94" spans="10:39" x14ac:dyDescent="0.25">
      <c r="AA94" s="53">
        <v>90</v>
      </c>
      <c r="AB94" s="54">
        <v>38.2123836874962</v>
      </c>
      <c r="AC94" s="54">
        <v>34.9935158491135</v>
      </c>
      <c r="AD94" s="54">
        <v>40.938087984919498</v>
      </c>
      <c r="AE94" s="54">
        <v>39.254924178123503</v>
      </c>
      <c r="AF94" s="54">
        <v>36.010396003723102</v>
      </c>
      <c r="AG94" s="54">
        <v>46.392981648445101</v>
      </c>
      <c r="AH94" s="54">
        <v>44.792903304100001</v>
      </c>
      <c r="AI94" s="54">
        <v>48.431780338287403</v>
      </c>
      <c r="AJ94" s="54">
        <v>46.5717611312866</v>
      </c>
      <c r="AK94" s="54">
        <v>54.584285020828197</v>
      </c>
      <c r="AL94" s="54">
        <v>51.432221159339001</v>
      </c>
      <c r="AM94" s="53"/>
    </row>
    <row r="95" spans="10:39" x14ac:dyDescent="0.25">
      <c r="AA95" s="53">
        <v>91</v>
      </c>
      <c r="AB95" s="54">
        <v>17.4761099889874</v>
      </c>
      <c r="AC95" s="54">
        <v>33.414023905992501</v>
      </c>
      <c r="AD95" s="54">
        <v>30.4347044825554</v>
      </c>
      <c r="AE95" s="54">
        <v>35.740973956883003</v>
      </c>
      <c r="AF95" s="54">
        <v>34.193959236144998</v>
      </c>
      <c r="AG95" s="54">
        <v>31.391846954822501</v>
      </c>
      <c r="AH95" s="54">
        <v>40.686950147151897</v>
      </c>
      <c r="AI95" s="54">
        <v>38.9467101097107</v>
      </c>
      <c r="AJ95" s="54">
        <v>42.403426975011797</v>
      </c>
      <c r="AK95" s="54">
        <v>40.629860579967499</v>
      </c>
      <c r="AL95" s="54">
        <v>47.887477457523303</v>
      </c>
      <c r="AM95" s="53"/>
    </row>
    <row r="96" spans="10:39" x14ac:dyDescent="0.25">
      <c r="AA96" s="53">
        <v>92</v>
      </c>
      <c r="AB96" s="54">
        <v>28.024319964461</v>
      </c>
      <c r="AC96" s="54">
        <v>14.991170078515999</v>
      </c>
      <c r="AD96" s="54">
        <v>28.742134749889399</v>
      </c>
      <c r="AE96" s="54">
        <v>26.015553057193799</v>
      </c>
      <c r="AF96" s="54">
        <v>30.677697978913798</v>
      </c>
      <c r="AG96" s="54">
        <v>29.271416276693301</v>
      </c>
      <c r="AH96" s="54">
        <v>26.905575335025802</v>
      </c>
      <c r="AI96" s="54">
        <v>35.087588042020798</v>
      </c>
      <c r="AJ96" s="54">
        <v>33.2710145115852</v>
      </c>
      <c r="AK96" s="54">
        <v>36.489104658365299</v>
      </c>
      <c r="AL96" s="54">
        <v>34.866934895515399</v>
      </c>
      <c r="AM96" s="53"/>
    </row>
    <row r="97" spans="27:39" x14ac:dyDescent="0.25">
      <c r="AA97" s="53">
        <v>93</v>
      </c>
      <c r="AB97" s="54">
        <v>25.3552003316581</v>
      </c>
      <c r="AC97" s="54">
        <v>23.377434395253701</v>
      </c>
      <c r="AD97" s="54">
        <v>12.601925194263501</v>
      </c>
      <c r="AE97" s="54">
        <v>24.276095598936099</v>
      </c>
      <c r="AF97" s="54">
        <v>21.841629803180702</v>
      </c>
      <c r="AG97" s="54">
        <v>25.857663556933399</v>
      </c>
      <c r="AH97" s="54">
        <v>24.6429361104965</v>
      </c>
      <c r="AI97" s="54">
        <v>22.657415419816999</v>
      </c>
      <c r="AJ97" s="54">
        <v>29.751686185598398</v>
      </c>
      <c r="AK97" s="54">
        <v>27.945890545845</v>
      </c>
      <c r="AL97" s="54">
        <v>30.901784569025001</v>
      </c>
      <c r="AM97" s="53"/>
    </row>
    <row r="98" spans="27:39" x14ac:dyDescent="0.25">
      <c r="AA98" s="53">
        <v>94</v>
      </c>
      <c r="AB98" s="54">
        <v>16.5940505205654</v>
      </c>
      <c r="AC98" s="54">
        <v>21.0381730757654</v>
      </c>
      <c r="AD98" s="54">
        <v>19.1578614003956</v>
      </c>
      <c r="AE98" s="54">
        <v>10.375113502144799</v>
      </c>
      <c r="AF98" s="54">
        <v>20.1104640141129</v>
      </c>
      <c r="AG98" s="54">
        <v>17.984040170907999</v>
      </c>
      <c r="AH98" s="54">
        <v>21.392770983278801</v>
      </c>
      <c r="AI98" s="54">
        <v>20.356722682714501</v>
      </c>
      <c r="AJ98" s="54">
        <v>18.728175580501599</v>
      </c>
      <c r="AK98" s="54">
        <v>24.771616369485901</v>
      </c>
      <c r="AL98" s="54">
        <v>23.058828949928301</v>
      </c>
      <c r="AM98" s="53"/>
    </row>
    <row r="99" spans="27:39" x14ac:dyDescent="0.25">
      <c r="AA99" s="53">
        <v>95</v>
      </c>
      <c r="AB99" s="54">
        <v>11.317241610959201</v>
      </c>
      <c r="AC99" s="54">
        <v>13.546647565439301</v>
      </c>
      <c r="AD99" s="54">
        <v>17.180889472365401</v>
      </c>
      <c r="AE99" s="54">
        <v>15.434344515204399</v>
      </c>
      <c r="AF99" s="54">
        <v>8.3664089068770409</v>
      </c>
      <c r="AG99" s="54">
        <v>16.350317463278799</v>
      </c>
      <c r="AH99" s="54">
        <v>14.5620403885841</v>
      </c>
      <c r="AI99" s="54">
        <v>17.389140039682399</v>
      </c>
      <c r="AJ99" s="54">
        <v>16.542341262102099</v>
      </c>
      <c r="AK99" s="54">
        <v>15.203010044992</v>
      </c>
      <c r="AL99" s="54">
        <v>20.308383539318999</v>
      </c>
      <c r="AM99" s="53"/>
    </row>
    <row r="100" spans="27:39" x14ac:dyDescent="0.25">
      <c r="AA100" s="53">
        <v>96</v>
      </c>
      <c r="AB100" s="54">
        <v>7.5669323895126599</v>
      </c>
      <c r="AC100" s="54">
        <v>8.94336016848683</v>
      </c>
      <c r="AD100" s="54">
        <v>10.8375776275061</v>
      </c>
      <c r="AE100" s="54">
        <v>13.764379657805</v>
      </c>
      <c r="AF100" s="54">
        <v>12.146508074365601</v>
      </c>
      <c r="AG100" s="54">
        <v>6.5835302881896496</v>
      </c>
      <c r="AH100" s="54">
        <v>13.0241807624698</v>
      </c>
      <c r="AI100" s="54">
        <v>11.5465244948864</v>
      </c>
      <c r="AJ100" s="54">
        <v>13.8377881497145</v>
      </c>
      <c r="AK100" s="54">
        <v>13.161919698119201</v>
      </c>
      <c r="AL100" s="54">
        <v>12.0881812572479</v>
      </c>
      <c r="AM100" s="53"/>
    </row>
    <row r="101" spans="27:39" x14ac:dyDescent="0.25">
      <c r="AA101" s="53">
        <v>97</v>
      </c>
      <c r="AB101" s="54">
        <v>5.3452396700158697</v>
      </c>
      <c r="AC101" s="54">
        <v>5.5913055241107896</v>
      </c>
      <c r="AD101" s="54">
        <v>6.9412917438894501</v>
      </c>
      <c r="AE101" s="54">
        <v>8.5150581677444297</v>
      </c>
      <c r="AF101" s="54">
        <v>10.8233415968716</v>
      </c>
      <c r="AG101" s="54">
        <v>9.3655097242444807</v>
      </c>
      <c r="AH101" s="54">
        <v>5.0818064212799099</v>
      </c>
      <c r="AI101" s="54">
        <v>10.181539893150299</v>
      </c>
      <c r="AJ101" s="54">
        <v>8.9857435524463707</v>
      </c>
      <c r="AK101" s="54">
        <v>10.788209982216401</v>
      </c>
      <c r="AL101" s="54">
        <v>10.2849223762751</v>
      </c>
      <c r="AM101" s="53"/>
    </row>
    <row r="102" spans="27:39" x14ac:dyDescent="0.25">
      <c r="AA102" s="53">
        <v>98</v>
      </c>
      <c r="AB102" s="54">
        <v>7.3715594997629497</v>
      </c>
      <c r="AC102" s="54">
        <v>4.0108805410563901</v>
      </c>
      <c r="AD102" s="54">
        <v>4.0658294847235101</v>
      </c>
      <c r="AE102" s="54">
        <v>5.2961256671696901</v>
      </c>
      <c r="AF102" s="54">
        <v>6.5737415761686897</v>
      </c>
      <c r="AG102" s="54">
        <v>8.3689918257296103</v>
      </c>
      <c r="AH102" s="54">
        <v>7.1060583023354402</v>
      </c>
      <c r="AI102" s="54">
        <v>3.86200783029199</v>
      </c>
      <c r="AJ102" s="54">
        <v>7.82493354007602</v>
      </c>
      <c r="AK102" s="54">
        <v>6.8744168430566797</v>
      </c>
      <c r="AL102" s="54">
        <v>8.2732769586145896</v>
      </c>
      <c r="AM102" s="53"/>
    </row>
    <row r="103" spans="27:39" x14ac:dyDescent="0.25">
      <c r="AA103" s="53">
        <v>99</v>
      </c>
      <c r="AB103" s="54">
        <v>3.1300095068290799</v>
      </c>
      <c r="AC103" s="54">
        <v>5.4884445741772696</v>
      </c>
      <c r="AD103" s="54">
        <v>3.07605247758329</v>
      </c>
      <c r="AE103" s="54">
        <v>3.0075298435986002</v>
      </c>
      <c r="AF103" s="54">
        <v>4.0864055268466499</v>
      </c>
      <c r="AG103" s="54">
        <v>5.1164281861856598</v>
      </c>
      <c r="AH103" s="54">
        <v>6.5021038129925701</v>
      </c>
      <c r="AI103" s="54">
        <v>5.4342677979730096</v>
      </c>
      <c r="AJ103" s="54">
        <v>2.9963856842368801</v>
      </c>
      <c r="AK103" s="54">
        <v>6.0334013476967803</v>
      </c>
      <c r="AL103" s="54">
        <v>5.2982668057084101</v>
      </c>
      <c r="AM103" s="53"/>
    </row>
    <row r="104" spans="27:39" x14ac:dyDescent="0.25"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 t="s">
        <v>44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204"/>
  <sheetViews>
    <sheetView workbookViewId="0">
      <selection activeCell="C4" sqref="C4:M4"/>
    </sheetView>
  </sheetViews>
  <sheetFormatPr baseColWidth="10" defaultColWidth="8.7109375" defaultRowHeight="15" x14ac:dyDescent="0.25"/>
  <cols>
    <col min="2" max="2" width="12.85546875" customWidth="1"/>
    <col min="16" max="26" width="11.7109375" bestFit="1" customWidth="1"/>
    <col min="28" max="38" width="9.5703125" bestFit="1" customWidth="1"/>
  </cols>
  <sheetData>
    <row r="2" spans="2:39" x14ac:dyDescent="0.25">
      <c r="B2" s="55" t="s">
        <v>2</v>
      </c>
      <c r="C2" t="s">
        <v>46</v>
      </c>
    </row>
    <row r="3" spans="2:39" x14ac:dyDescent="0.25">
      <c r="AA3" s="53" t="s">
        <v>43</v>
      </c>
      <c r="AB3" s="53">
        <v>2019</v>
      </c>
      <c r="AC3" s="53">
        <v>2020</v>
      </c>
      <c r="AD3" s="53">
        <v>2021</v>
      </c>
      <c r="AE3" s="53">
        <v>2022</v>
      </c>
      <c r="AF3" s="53">
        <v>2023</v>
      </c>
      <c r="AG3" s="53">
        <v>2024</v>
      </c>
      <c r="AH3" s="53">
        <v>2025</v>
      </c>
      <c r="AI3" s="53">
        <v>2026</v>
      </c>
      <c r="AJ3" s="53">
        <v>2027</v>
      </c>
      <c r="AK3" s="53">
        <v>2028</v>
      </c>
      <c r="AL3" s="53">
        <v>2029</v>
      </c>
      <c r="AM3" s="53"/>
    </row>
    <row r="4" spans="2:39" x14ac:dyDescent="0.25">
      <c r="B4" s="33"/>
      <c r="C4" s="61" t="s">
        <v>18</v>
      </c>
      <c r="D4" s="61" t="s">
        <v>19</v>
      </c>
      <c r="E4" s="61" t="s">
        <v>20</v>
      </c>
      <c r="F4" s="61" t="s">
        <v>21</v>
      </c>
      <c r="G4" s="61" t="s">
        <v>22</v>
      </c>
      <c r="H4" s="61" t="s">
        <v>37</v>
      </c>
      <c r="I4" s="61" t="s">
        <v>38</v>
      </c>
      <c r="J4" s="61" t="s">
        <v>39</v>
      </c>
      <c r="K4" s="61" t="s">
        <v>40</v>
      </c>
      <c r="L4" s="61" t="s">
        <v>41</v>
      </c>
      <c r="M4" s="61" t="s">
        <v>42</v>
      </c>
      <c r="N4" s="33"/>
      <c r="O4" s="48"/>
      <c r="P4" s="48" t="str">
        <f>C4</f>
        <v>2019</v>
      </c>
      <c r="Q4" s="48" t="str">
        <f t="shared" ref="Q4:Z4" si="0">D4</f>
        <v>2020</v>
      </c>
      <c r="R4" s="48" t="str">
        <f t="shared" si="0"/>
        <v>2021</v>
      </c>
      <c r="S4" s="48" t="str">
        <f t="shared" si="0"/>
        <v>2022</v>
      </c>
      <c r="T4" s="48" t="str">
        <f t="shared" si="0"/>
        <v>2023</v>
      </c>
      <c r="U4" s="48" t="str">
        <f t="shared" si="0"/>
        <v>2024</v>
      </c>
      <c r="V4" s="48" t="str">
        <f t="shared" si="0"/>
        <v>2025</v>
      </c>
      <c r="W4" s="48" t="str">
        <f t="shared" si="0"/>
        <v>2026</v>
      </c>
      <c r="X4" s="48" t="str">
        <f t="shared" si="0"/>
        <v>2027</v>
      </c>
      <c r="Y4" s="48" t="str">
        <f t="shared" si="0"/>
        <v>2028</v>
      </c>
      <c r="Z4" s="48" t="str">
        <f t="shared" si="0"/>
        <v>2029</v>
      </c>
      <c r="AA4" s="53">
        <v>0</v>
      </c>
      <c r="AB4" s="54">
        <v>44.357044219970703</v>
      </c>
      <c r="AC4" s="54">
        <v>44.584535598754897</v>
      </c>
      <c r="AD4" s="54">
        <v>44.981107711791999</v>
      </c>
      <c r="AE4" s="54">
        <v>45.482152938842802</v>
      </c>
      <c r="AF4" s="54">
        <v>46.0104885101318</v>
      </c>
      <c r="AG4" s="54">
        <v>46.570953369140597</v>
      </c>
      <c r="AH4" s="54">
        <v>47.132938385009801</v>
      </c>
      <c r="AI4" s="54">
        <v>47.678131103515597</v>
      </c>
      <c r="AJ4" s="54">
        <v>48.196851730346701</v>
      </c>
      <c r="AK4" s="54">
        <v>48.650304794311502</v>
      </c>
      <c r="AL4" s="54">
        <v>49.059669494628899</v>
      </c>
      <c r="AM4" s="53"/>
    </row>
    <row r="5" spans="2:39" x14ac:dyDescent="0.25">
      <c r="B5" s="34" t="s">
        <v>23</v>
      </c>
      <c r="C5" s="57">
        <f>AB4+AB5</f>
        <v>85.625078201293903</v>
      </c>
      <c r="D5" s="57">
        <f t="shared" ref="D5:M5" si="1">AC4+AC5</f>
        <v>89.873462677001996</v>
      </c>
      <c r="E5" s="57">
        <f t="shared" si="1"/>
        <v>90.609788894653292</v>
      </c>
      <c r="F5" s="57">
        <f t="shared" si="1"/>
        <v>91.533763885498104</v>
      </c>
      <c r="G5" s="57">
        <f t="shared" si="1"/>
        <v>92.586029052734304</v>
      </c>
      <c r="H5" s="57">
        <f t="shared" si="1"/>
        <v>93.692979812621999</v>
      </c>
      <c r="I5" s="57">
        <f t="shared" si="1"/>
        <v>94.819740295410199</v>
      </c>
      <c r="J5" s="57">
        <f t="shared" si="1"/>
        <v>95.918739318847599</v>
      </c>
      <c r="K5" s="57">
        <f t="shared" si="1"/>
        <v>96.964000701904297</v>
      </c>
      <c r="L5" s="57">
        <f t="shared" si="1"/>
        <v>97.912399291992202</v>
      </c>
      <c r="M5" s="57">
        <f t="shared" si="1"/>
        <v>98.756254196166992</v>
      </c>
      <c r="N5" s="47"/>
      <c r="O5" s="49" t="s">
        <v>23</v>
      </c>
      <c r="P5" s="50">
        <f>C5/$C$5*100</f>
        <v>100</v>
      </c>
      <c r="Q5" s="50">
        <f t="shared" ref="Q5:Y5" si="2">D5/$C$5*100</f>
        <v>104.96161237449695</v>
      </c>
      <c r="R5" s="50">
        <f t="shared" si="2"/>
        <v>105.82155461702581</v>
      </c>
      <c r="S5" s="50">
        <f t="shared" si="2"/>
        <v>106.90064851130836</v>
      </c>
      <c r="T5" s="50">
        <f t="shared" si="2"/>
        <v>108.12957021198402</v>
      </c>
      <c r="U5" s="50">
        <f t="shared" si="2"/>
        <v>109.42235823990896</v>
      </c>
      <c r="V5" s="50">
        <f t="shared" si="2"/>
        <v>110.73828168950782</v>
      </c>
      <c r="W5" s="50">
        <f t="shared" si="2"/>
        <v>112.0217830264103</v>
      </c>
      <c r="X5" s="50">
        <f t="shared" si="2"/>
        <v>113.24252513259492</v>
      </c>
      <c r="Y5" s="50">
        <f t="shared" si="2"/>
        <v>114.35014291235137</v>
      </c>
      <c r="Z5" s="50">
        <f>M5/$C$5*100</f>
        <v>115.33566598795196</v>
      </c>
      <c r="AA5" s="53">
        <v>1</v>
      </c>
      <c r="AB5" s="54">
        <v>41.2680339813232</v>
      </c>
      <c r="AC5" s="54">
        <v>45.288927078247099</v>
      </c>
      <c r="AD5" s="54">
        <v>45.6286811828613</v>
      </c>
      <c r="AE5" s="54">
        <v>46.051610946655302</v>
      </c>
      <c r="AF5" s="54">
        <v>46.575540542602504</v>
      </c>
      <c r="AG5" s="54">
        <v>47.122026443481403</v>
      </c>
      <c r="AH5" s="54">
        <v>47.686801910400398</v>
      </c>
      <c r="AI5" s="54">
        <v>48.240608215332003</v>
      </c>
      <c r="AJ5" s="54">
        <v>48.767148971557603</v>
      </c>
      <c r="AK5" s="54">
        <v>49.2620944976807</v>
      </c>
      <c r="AL5" s="54">
        <v>49.6965847015381</v>
      </c>
      <c r="AM5" s="53"/>
    </row>
    <row r="6" spans="2:39" x14ac:dyDescent="0.25">
      <c r="B6" s="34" t="s">
        <v>24</v>
      </c>
      <c r="C6" s="57">
        <f>AB6+AB7+AB8+AB9</f>
        <v>197.8394412994385</v>
      </c>
      <c r="D6" s="57">
        <f t="shared" ref="D6:M6" si="3">AC6+AC7+AC8+AC9</f>
        <v>186.5692253112793</v>
      </c>
      <c r="E6" s="57">
        <f t="shared" si="3"/>
        <v>184.5688228607178</v>
      </c>
      <c r="F6" s="57">
        <f t="shared" si="3"/>
        <v>187.26921844482422</v>
      </c>
      <c r="G6" s="57">
        <f t="shared" si="3"/>
        <v>187.95509719848627</v>
      </c>
      <c r="H6" s="57">
        <f t="shared" si="3"/>
        <v>193.15402603149408</v>
      </c>
      <c r="I6" s="57">
        <f t="shared" si="3"/>
        <v>195.31166076660159</v>
      </c>
      <c r="J6" s="57">
        <f t="shared" si="3"/>
        <v>197.55433464050299</v>
      </c>
      <c r="K6" s="57">
        <f t="shared" si="3"/>
        <v>199.79160308837902</v>
      </c>
      <c r="L6" s="57">
        <f t="shared" si="3"/>
        <v>201.92322158813482</v>
      </c>
      <c r="M6" s="57">
        <f t="shared" si="3"/>
        <v>203.92225074768072</v>
      </c>
      <c r="N6" s="47"/>
      <c r="O6" s="49" t="s">
        <v>24</v>
      </c>
      <c r="P6" s="50">
        <f>C6/$C$6*100</f>
        <v>100</v>
      </c>
      <c r="Q6" s="50">
        <f t="shared" ref="Q6:Z6" si="4">D6/$C$6*100</f>
        <v>94.303352297128029</v>
      </c>
      <c r="R6" s="50">
        <f t="shared" si="4"/>
        <v>93.292228106004885</v>
      </c>
      <c r="S6" s="50">
        <f t="shared" si="4"/>
        <v>94.657171095314709</v>
      </c>
      <c r="T6" s="50">
        <f t="shared" si="4"/>
        <v>95.003855633623701</v>
      </c>
      <c r="U6" s="50">
        <f t="shared" si="4"/>
        <v>97.631708198744434</v>
      </c>
      <c r="V6" s="50">
        <f t="shared" si="4"/>
        <v>98.722307080815597</v>
      </c>
      <c r="W6" s="50">
        <f t="shared" si="4"/>
        <v>99.855889878649634</v>
      </c>
      <c r="X6" s="50">
        <f t="shared" si="4"/>
        <v>100.98674044776837</v>
      </c>
      <c r="Y6" s="50">
        <f t="shared" si="4"/>
        <v>102.06418915352442</v>
      </c>
      <c r="Z6" s="50">
        <f t="shared" si="4"/>
        <v>103.07461920044328</v>
      </c>
      <c r="AA6" s="53">
        <v>2</v>
      </c>
      <c r="AB6" s="54">
        <v>46.696949005127003</v>
      </c>
      <c r="AC6" s="54">
        <v>42.269067764282198</v>
      </c>
      <c r="AD6" s="54">
        <v>46.254531860351598</v>
      </c>
      <c r="AE6" s="54">
        <v>46.6374320983887</v>
      </c>
      <c r="AF6" s="54">
        <v>47.096563339233398</v>
      </c>
      <c r="AG6" s="54">
        <v>47.643968582153299</v>
      </c>
      <c r="AH6" s="54">
        <v>48.203376770019503</v>
      </c>
      <c r="AI6" s="54">
        <v>48.7646808624268</v>
      </c>
      <c r="AJ6" s="54">
        <v>49.3024005889893</v>
      </c>
      <c r="AK6" s="54">
        <v>49.805196762084996</v>
      </c>
      <c r="AL6" s="54">
        <v>50.278732299804702</v>
      </c>
      <c r="AM6" s="53"/>
    </row>
    <row r="7" spans="2:39" x14ac:dyDescent="0.25">
      <c r="B7" s="34" t="s">
        <v>25</v>
      </c>
      <c r="C7" s="57">
        <f>AB10+AB11+AB12+AB13+AB14+AB15+AB16+AB17+AB18+AB19</f>
        <v>614.19059371948242</v>
      </c>
      <c r="D7" s="57">
        <f t="shared" ref="D7:M7" si="5">AC10+AC11+AC12+AC13+AC14+AC15+AC16+AC17+AC18+AC19</f>
        <v>604.0161590576173</v>
      </c>
      <c r="E7" s="57">
        <f t="shared" si="5"/>
        <v>589.67462158203148</v>
      </c>
      <c r="F7" s="57">
        <f t="shared" si="5"/>
        <v>570.89353370666493</v>
      </c>
      <c r="G7" s="57">
        <f t="shared" si="5"/>
        <v>558.25050354003906</v>
      </c>
      <c r="H7" s="57">
        <f t="shared" si="5"/>
        <v>545.77535820007336</v>
      </c>
      <c r="I7" s="57">
        <f t="shared" si="5"/>
        <v>529.99893188476563</v>
      </c>
      <c r="J7" s="57">
        <f t="shared" si="5"/>
        <v>524.40496635437012</v>
      </c>
      <c r="K7" s="57">
        <f t="shared" si="5"/>
        <v>519.94997978210426</v>
      </c>
      <c r="L7" s="57">
        <f t="shared" si="5"/>
        <v>508.94571495056164</v>
      </c>
      <c r="M7" s="57">
        <f t="shared" si="5"/>
        <v>509.50932312011719</v>
      </c>
      <c r="N7" s="47"/>
      <c r="O7" s="49" t="s">
        <v>25</v>
      </c>
      <c r="P7" s="50">
        <f>C7/$C$7*100</f>
        <v>100</v>
      </c>
      <c r="Q7" s="50">
        <f t="shared" ref="Q7:Z7" si="6">D7/$C$7*100</f>
        <v>98.343440168914071</v>
      </c>
      <c r="R7" s="50">
        <f t="shared" si="6"/>
        <v>96.008409704065244</v>
      </c>
      <c r="S7" s="50">
        <f t="shared" si="6"/>
        <v>92.95054980399253</v>
      </c>
      <c r="T7" s="50">
        <f t="shared" si="6"/>
        <v>90.892063351104866</v>
      </c>
      <c r="U7" s="50">
        <f t="shared" si="6"/>
        <v>88.860911218927569</v>
      </c>
      <c r="V7" s="50">
        <f t="shared" si="6"/>
        <v>86.292258022894856</v>
      </c>
      <c r="W7" s="50">
        <f t="shared" si="6"/>
        <v>85.381471438470143</v>
      </c>
      <c r="X7" s="50">
        <f t="shared" si="6"/>
        <v>84.656128748786998</v>
      </c>
      <c r="Y7" s="50">
        <f t="shared" si="6"/>
        <v>82.864459364060366</v>
      </c>
      <c r="Z7" s="50">
        <f t="shared" si="6"/>
        <v>82.956223740675512</v>
      </c>
      <c r="AA7" s="53">
        <v>3</v>
      </c>
      <c r="AB7" s="54">
        <v>44.768289566040004</v>
      </c>
      <c r="AC7" s="54">
        <v>47.578723907470703</v>
      </c>
      <c r="AD7" s="54">
        <v>43.359085083007798</v>
      </c>
      <c r="AE7" s="54">
        <v>47.224464416503899</v>
      </c>
      <c r="AF7" s="54">
        <v>47.658088684082003</v>
      </c>
      <c r="AG7" s="54">
        <v>48.153373718261697</v>
      </c>
      <c r="AH7" s="54">
        <v>48.720497131347699</v>
      </c>
      <c r="AI7" s="54">
        <v>49.287294387817397</v>
      </c>
      <c r="AJ7" s="54">
        <v>49.841621398925803</v>
      </c>
      <c r="AK7" s="54">
        <v>50.364330291747997</v>
      </c>
      <c r="AL7" s="54">
        <v>50.850492477416999</v>
      </c>
      <c r="AM7" s="53"/>
    </row>
    <row r="8" spans="2:39" x14ac:dyDescent="0.25">
      <c r="B8" s="34" t="s">
        <v>26</v>
      </c>
      <c r="C8" s="57">
        <f>AB20+AB21+AB22+AB23+AB24+AB25+AB26</f>
        <v>361.38783454895025</v>
      </c>
      <c r="D8" s="57">
        <f t="shared" ref="D8:M8" si="7">AC20+AC21+AC22+AC23+AC24+AC25+AC26</f>
        <v>363.77890968322743</v>
      </c>
      <c r="E8" s="57">
        <f t="shared" si="7"/>
        <v>366.34938049316395</v>
      </c>
      <c r="F8" s="57">
        <f t="shared" si="7"/>
        <v>371.80645751953119</v>
      </c>
      <c r="G8" s="57">
        <f t="shared" si="7"/>
        <v>374.51747894287098</v>
      </c>
      <c r="H8" s="57">
        <f t="shared" si="7"/>
        <v>376.35357093811047</v>
      </c>
      <c r="I8" s="57">
        <f t="shared" si="7"/>
        <v>383.72405052185059</v>
      </c>
      <c r="J8" s="57">
        <f t="shared" si="7"/>
        <v>379.69655799865723</v>
      </c>
      <c r="K8" s="57">
        <f t="shared" si="7"/>
        <v>376.20179176330566</v>
      </c>
      <c r="L8" s="57">
        <f t="shared" si="7"/>
        <v>381.28345680236811</v>
      </c>
      <c r="M8" s="57">
        <f t="shared" si="7"/>
        <v>375.41638565063471</v>
      </c>
      <c r="N8" s="47"/>
      <c r="O8" s="49" t="s">
        <v>26</v>
      </c>
      <c r="P8" s="50">
        <f>C8/$C$8*100</f>
        <v>100</v>
      </c>
      <c r="Q8" s="50">
        <f t="shared" ref="Q8:Z8" si="8">D8/$C$8*100</f>
        <v>100.66163686369285</v>
      </c>
      <c r="R8" s="50">
        <f t="shared" si="8"/>
        <v>101.37291448961092</v>
      </c>
      <c r="S8" s="50">
        <f t="shared" si="8"/>
        <v>102.88294789546097</v>
      </c>
      <c r="T8" s="50">
        <f t="shared" si="8"/>
        <v>103.6331174264092</v>
      </c>
      <c r="U8" s="50">
        <f t="shared" si="8"/>
        <v>104.14118433395497</v>
      </c>
      <c r="V8" s="50">
        <f t="shared" si="8"/>
        <v>106.18067733264409</v>
      </c>
      <c r="W8" s="50">
        <f t="shared" si="8"/>
        <v>105.0662257274261</v>
      </c>
      <c r="X8" s="50">
        <f t="shared" si="8"/>
        <v>104.09918536213173</v>
      </c>
      <c r="Y8" s="50">
        <f t="shared" si="8"/>
        <v>105.50533813022503</v>
      </c>
      <c r="Z8" s="50">
        <f t="shared" si="8"/>
        <v>103.8818548275687</v>
      </c>
      <c r="AA8" s="53">
        <v>4</v>
      </c>
      <c r="AB8" s="54">
        <v>50.967134475708001</v>
      </c>
      <c r="AC8" s="54">
        <v>45.717952728271499</v>
      </c>
      <c r="AD8" s="54">
        <v>48.409938812255902</v>
      </c>
      <c r="AE8" s="54">
        <v>44.312273025512702</v>
      </c>
      <c r="AF8" s="54">
        <v>48.0715656280518</v>
      </c>
      <c r="AG8" s="54">
        <v>48.548334121704102</v>
      </c>
      <c r="AH8" s="54">
        <v>49.070014953613303</v>
      </c>
      <c r="AI8" s="54">
        <v>49.646873474121101</v>
      </c>
      <c r="AJ8" s="54">
        <v>50.212945938110401</v>
      </c>
      <c r="AK8" s="54">
        <v>50.757080078125</v>
      </c>
      <c r="AL8" s="54">
        <v>51.2648735046387</v>
      </c>
      <c r="AM8" s="53"/>
    </row>
    <row r="9" spans="2:39" x14ac:dyDescent="0.25">
      <c r="B9" s="34" t="s">
        <v>27</v>
      </c>
      <c r="C9" s="57">
        <f>AB27+AB28+AB29+AB30+AB31+AB32+AB33+AB34+AB35+AB36+AB37+AB38+AB39+AB40+AB41+AB42+AB43+AB44+AB45+AB46+AB47+AB48+AB49+AB50+AB51+AB52+AB53+AB54+AB55+AB56+AB57+AB58+AB59+AB60+AB61+AB62+AB63+AB64+AB65+AB66+AB67+AB68+AB69+AB70</f>
        <v>2057.5299510955811</v>
      </c>
      <c r="D9" s="57">
        <f t="shared" ref="D9:M9" si="9">AC27+AC28+AC29+AC30+AC31+AC32+AC33+AC34+AC35+AC36+AC37+AC38+AC39+AC40+AC41+AC42+AC43+AC44+AC45+AC46+AC47+AC48+AC49+AC50+AC51+AC52+AC53+AC54+AC55+AC56+AC57+AC58+AC59+AC60+AC61+AC62+AC63+AC64+AC65+AC66+AC67+AC68+AC69+AC70</f>
        <v>2064.0837488174434</v>
      </c>
      <c r="E9" s="57">
        <f t="shared" si="9"/>
        <v>2068.3749580383301</v>
      </c>
      <c r="F9" s="57">
        <f t="shared" si="9"/>
        <v>2081.0272226333623</v>
      </c>
      <c r="G9" s="57">
        <f t="shared" si="9"/>
        <v>2087.7917985916138</v>
      </c>
      <c r="H9" s="57">
        <f t="shared" si="9"/>
        <v>2093.4931726455688</v>
      </c>
      <c r="I9" s="57">
        <f t="shared" si="9"/>
        <v>2097.6826906204224</v>
      </c>
      <c r="J9" s="57">
        <f t="shared" si="9"/>
        <v>2103.1430883407593</v>
      </c>
      <c r="K9" s="57">
        <f t="shared" si="9"/>
        <v>2116.1713562011719</v>
      </c>
      <c r="L9" s="57">
        <f t="shared" si="9"/>
        <v>2123.7218904495239</v>
      </c>
      <c r="M9" s="57">
        <f t="shared" si="9"/>
        <v>2142.1560459136963</v>
      </c>
      <c r="N9" s="47"/>
      <c r="O9" s="49" t="s">
        <v>27</v>
      </c>
      <c r="P9" s="50">
        <f>C9/$C$9*100</f>
        <v>100</v>
      </c>
      <c r="Q9" s="50">
        <f t="shared" ref="Q9:Z9" si="10">D9/$C$9*100</f>
        <v>100.31852745173273</v>
      </c>
      <c r="R9" s="50">
        <f t="shared" si="10"/>
        <v>100.52708865486863</v>
      </c>
      <c r="S9" s="50">
        <f t="shared" si="10"/>
        <v>101.1420135840681</v>
      </c>
      <c r="T9" s="50">
        <f t="shared" si="10"/>
        <v>101.47078527240485</v>
      </c>
      <c r="U9" s="50">
        <f t="shared" si="10"/>
        <v>101.74788325831361</v>
      </c>
      <c r="V9" s="50">
        <f t="shared" si="10"/>
        <v>101.95150206700325</v>
      </c>
      <c r="W9" s="50">
        <f t="shared" si="10"/>
        <v>102.21688812942385</v>
      </c>
      <c r="X9" s="50">
        <f t="shared" si="10"/>
        <v>102.85008755641034</v>
      </c>
      <c r="Y9" s="50">
        <f t="shared" si="10"/>
        <v>103.21705836256223</v>
      </c>
      <c r="Z9" s="50">
        <f t="shared" si="10"/>
        <v>104.11299455315603</v>
      </c>
      <c r="AA9" s="53">
        <v>5</v>
      </c>
      <c r="AB9" s="54">
        <v>55.407068252563498</v>
      </c>
      <c r="AC9" s="54">
        <v>51.003480911254897</v>
      </c>
      <c r="AD9" s="54">
        <v>46.545267105102504</v>
      </c>
      <c r="AE9" s="54">
        <v>49.095048904418903</v>
      </c>
      <c r="AF9" s="54">
        <v>45.128879547119098</v>
      </c>
      <c r="AG9" s="54">
        <v>48.808349609375</v>
      </c>
      <c r="AH9" s="54">
        <v>49.317771911621101</v>
      </c>
      <c r="AI9" s="54">
        <v>49.855485916137702</v>
      </c>
      <c r="AJ9" s="54">
        <v>50.434635162353501</v>
      </c>
      <c r="AK9" s="54">
        <v>50.9966144561768</v>
      </c>
      <c r="AL9" s="54">
        <v>51.528152465820298</v>
      </c>
      <c r="AM9" s="53"/>
    </row>
    <row r="10" spans="2:39" x14ac:dyDescent="0.25">
      <c r="B10" s="35" t="s">
        <v>28</v>
      </c>
      <c r="C10" s="57">
        <f>C5+C6+C7+AB20+AB21</f>
        <v>1009.805305480957</v>
      </c>
      <c r="D10" s="57">
        <f t="shared" ref="D10:M10" si="11">D5+D6+D7+AC20+AC21</f>
        <v>997.41448402404808</v>
      </c>
      <c r="E10" s="57">
        <f t="shared" si="11"/>
        <v>980.25184440612816</v>
      </c>
      <c r="F10" s="57">
        <f t="shared" si="11"/>
        <v>967.55051422119141</v>
      </c>
      <c r="G10" s="57">
        <f t="shared" si="11"/>
        <v>956.17442893981922</v>
      </c>
      <c r="H10" s="57">
        <f t="shared" si="11"/>
        <v>945.15883445739746</v>
      </c>
      <c r="I10" s="57">
        <f t="shared" si="11"/>
        <v>938.37814712524414</v>
      </c>
      <c r="J10" s="57">
        <f t="shared" si="11"/>
        <v>934.86562347412109</v>
      </c>
      <c r="K10" s="57">
        <f t="shared" si="11"/>
        <v>925.76904869079578</v>
      </c>
      <c r="L10" s="57">
        <f t="shared" si="11"/>
        <v>925.33160781860374</v>
      </c>
      <c r="M10" s="57">
        <f t="shared" si="11"/>
        <v>925.81837272644043</v>
      </c>
      <c r="O10" s="49" t="s">
        <v>28</v>
      </c>
      <c r="P10" s="50">
        <f>C10/$C$10*100</f>
        <v>100</v>
      </c>
      <c r="Q10" s="50">
        <f t="shared" ref="Q10:Z10" si="12">D10/$C$10*100</f>
        <v>98.772949459697344</v>
      </c>
      <c r="R10" s="50">
        <f t="shared" si="12"/>
        <v>97.073350584075911</v>
      </c>
      <c r="S10" s="50">
        <f t="shared" si="12"/>
        <v>95.81555067789624</v>
      </c>
      <c r="T10" s="50">
        <f t="shared" si="12"/>
        <v>94.688988436677491</v>
      </c>
      <c r="U10" s="50">
        <f t="shared" si="12"/>
        <v>93.598125235362147</v>
      </c>
      <c r="V10" s="50">
        <f t="shared" si="12"/>
        <v>92.926640613985185</v>
      </c>
      <c r="W10" s="50">
        <f t="shared" si="12"/>
        <v>92.578798942718649</v>
      </c>
      <c r="X10" s="50">
        <f t="shared" si="12"/>
        <v>91.677974324948124</v>
      </c>
      <c r="Y10" s="50">
        <f t="shared" si="12"/>
        <v>91.634654996972955</v>
      </c>
      <c r="Z10" s="50">
        <f t="shared" si="12"/>
        <v>91.682858834405238</v>
      </c>
      <c r="AA10" s="53">
        <v>6</v>
      </c>
      <c r="AB10" s="54">
        <v>56.471889495849602</v>
      </c>
      <c r="AC10" s="54">
        <v>54.944019317627003</v>
      </c>
      <c r="AD10" s="54">
        <v>50.979879379272496</v>
      </c>
      <c r="AE10" s="54">
        <v>47.081203460693402</v>
      </c>
      <c r="AF10" s="54">
        <v>49.530328750610401</v>
      </c>
      <c r="AG10" s="54">
        <v>45.6781330108643</v>
      </c>
      <c r="AH10" s="54">
        <v>49.296169281005902</v>
      </c>
      <c r="AI10" s="54">
        <v>49.827255249023402</v>
      </c>
      <c r="AJ10" s="54">
        <v>50.372758865356403</v>
      </c>
      <c r="AK10" s="54">
        <v>50.950136184692397</v>
      </c>
      <c r="AL10" s="54">
        <v>51.501617431640597</v>
      </c>
      <c r="AM10" s="53"/>
    </row>
    <row r="11" spans="2:39" x14ac:dyDescent="0.25">
      <c r="B11" s="35" t="s">
        <v>29</v>
      </c>
      <c r="C11" s="57">
        <f>AB22+AB23+AB24+AB25+AB26+AB27+AB28+AB28+AB28+AB28+AB28+AB28+AB29+AB30+AB31+AB32+AB33+AB34+AB35+AB36+AB37+AB38+AB39+AB40+AB41+AB42+AB43+AB44+AB45+AB46+AB47+AB48+AB49+AB50+AB51+AB52+AB53</f>
        <v>1862.9624061584477</v>
      </c>
      <c r="D11" s="57">
        <f t="shared" ref="D11:M11" si="13">AC22+AC23+AC24+AC25+AC26+AC27+AC28+AC28+AC28+AC28+AC28+AC28+AC29+AC30+AC31+AC32+AC33+AC34+AC35+AC36+AC37+AC38+AC39+AC40+AC41+AC42+AC43+AC44+AC45+AC46+AC47+AC48+AC49+AC50+AC51+AC52+AC53</f>
        <v>1803.0510959625242</v>
      </c>
      <c r="E11" s="57">
        <f t="shared" si="13"/>
        <v>1815.8928050994871</v>
      </c>
      <c r="F11" s="57">
        <f t="shared" si="13"/>
        <v>1828.8661136627197</v>
      </c>
      <c r="G11" s="57">
        <f t="shared" si="13"/>
        <v>1822.0012779235838</v>
      </c>
      <c r="H11" s="57">
        <f t="shared" si="13"/>
        <v>1823.2318038940432</v>
      </c>
      <c r="I11" s="57">
        <f t="shared" si="13"/>
        <v>1814.9578742980957</v>
      </c>
      <c r="J11" s="57">
        <f t="shared" si="13"/>
        <v>1826.1617469787598</v>
      </c>
      <c r="K11" s="57">
        <f t="shared" si="13"/>
        <v>1850.1074676513672</v>
      </c>
      <c r="L11" s="57">
        <f t="shared" si="13"/>
        <v>1856.5531463623045</v>
      </c>
      <c r="M11" s="57">
        <f t="shared" si="13"/>
        <v>1861.4274387359619</v>
      </c>
      <c r="O11" s="49" t="s">
        <v>29</v>
      </c>
      <c r="P11" s="50">
        <f>C11/$C$11*100</f>
        <v>100</v>
      </c>
      <c r="Q11" s="50">
        <f t="shared" ref="Q11:Z11" si="14">D11/$C$11*100</f>
        <v>96.784083779797541</v>
      </c>
      <c r="R11" s="50">
        <f t="shared" si="14"/>
        <v>97.473400380847124</v>
      </c>
      <c r="S11" s="50">
        <f t="shared" si="14"/>
        <v>98.169780969115919</v>
      </c>
      <c r="T11" s="50">
        <f t="shared" si="14"/>
        <v>97.801290670200444</v>
      </c>
      <c r="U11" s="50">
        <f t="shared" si="14"/>
        <v>97.8673427798078</v>
      </c>
      <c r="V11" s="50">
        <f t="shared" si="14"/>
        <v>97.423215213486756</v>
      </c>
      <c r="W11" s="50">
        <f t="shared" si="14"/>
        <v>98.024616113667406</v>
      </c>
      <c r="X11" s="50">
        <f t="shared" si="14"/>
        <v>99.309973273503232</v>
      </c>
      <c r="Y11" s="50">
        <f t="shared" si="14"/>
        <v>99.655964083067047</v>
      </c>
      <c r="Z11" s="50">
        <f t="shared" si="14"/>
        <v>99.917606097825072</v>
      </c>
      <c r="AA11" s="53">
        <v>7</v>
      </c>
      <c r="AB11" s="54">
        <v>69.356336593627901</v>
      </c>
      <c r="AC11" s="54">
        <v>55.801755905151403</v>
      </c>
      <c r="AD11" s="54">
        <v>54.676597595214801</v>
      </c>
      <c r="AE11" s="54">
        <v>51.064180374145501</v>
      </c>
      <c r="AF11" s="54">
        <v>47.612897872924798</v>
      </c>
      <c r="AG11" s="54">
        <v>49.9719429016113</v>
      </c>
      <c r="AH11" s="54">
        <v>46.224643707275398</v>
      </c>
      <c r="AI11" s="54">
        <v>49.789726257324197</v>
      </c>
      <c r="AJ11" s="54">
        <v>50.333816528320298</v>
      </c>
      <c r="AK11" s="54">
        <v>50.882942199707003</v>
      </c>
      <c r="AL11" s="54">
        <v>51.451612472534201</v>
      </c>
      <c r="AM11" s="53"/>
    </row>
    <row r="12" spans="2:39" x14ac:dyDescent="0.25">
      <c r="B12" s="35" t="s">
        <v>30</v>
      </c>
      <c r="C12" s="57">
        <f>AB54+AB55+AB56+AB57+AB58+AB59+AB60+AB60+AB61+AB62+AB63+AB64+AB65+AB66+AB67+AB68+AB69+AB70</f>
        <v>759.13670349121105</v>
      </c>
      <c r="D12" s="57">
        <f t="shared" ref="D12:M12" si="15">AC54+AC55+AC56+AC57+AC58+AC59+AC60+AC60+AC61+AC62+AC63+AC64+AC65+AC66+AC67+AC68+AC69+AC70</f>
        <v>766.80101680755638</v>
      </c>
      <c r="E12" s="57">
        <f t="shared" si="15"/>
        <v>771.24431610107411</v>
      </c>
      <c r="F12" s="57">
        <f t="shared" si="15"/>
        <v>784.45370960235607</v>
      </c>
      <c r="G12" s="57">
        <f t="shared" si="15"/>
        <v>803.36201572418224</v>
      </c>
      <c r="H12" s="57">
        <f t="shared" si="15"/>
        <v>825.79953289031994</v>
      </c>
      <c r="I12" s="57">
        <f t="shared" si="15"/>
        <v>822.30957126617432</v>
      </c>
      <c r="J12" s="57">
        <f t="shared" si="15"/>
        <v>816.87073802948009</v>
      </c>
      <c r="K12" s="57">
        <f t="shared" si="15"/>
        <v>825.80794334411621</v>
      </c>
      <c r="L12" s="57">
        <f t="shared" si="15"/>
        <v>820.58818149566662</v>
      </c>
      <c r="M12" s="57">
        <f t="shared" si="15"/>
        <v>835.3844814300536</v>
      </c>
      <c r="O12" s="49" t="s">
        <v>30</v>
      </c>
      <c r="P12" s="50">
        <f>C12/$C$12*100</f>
        <v>100</v>
      </c>
      <c r="Q12" s="50">
        <f t="shared" ref="Q12:Z12" si="16">D12/$C$12*100</f>
        <v>101.00960911007171</v>
      </c>
      <c r="R12" s="50">
        <f t="shared" si="16"/>
        <v>101.59491861665772</v>
      </c>
      <c r="S12" s="50">
        <f t="shared" si="16"/>
        <v>103.33497326564689</v>
      </c>
      <c r="T12" s="50">
        <f t="shared" si="16"/>
        <v>105.82573758185876</v>
      </c>
      <c r="U12" s="50">
        <f t="shared" si="16"/>
        <v>108.78139985756606</v>
      </c>
      <c r="V12" s="50">
        <f t="shared" si="16"/>
        <v>108.32167216845609</v>
      </c>
      <c r="W12" s="50">
        <f t="shared" si="16"/>
        <v>107.60522238916319</v>
      </c>
      <c r="X12" s="50">
        <f t="shared" si="16"/>
        <v>108.78250775470207</v>
      </c>
      <c r="Y12" s="50">
        <f t="shared" si="16"/>
        <v>108.09491593830793</v>
      </c>
      <c r="Z12" s="50">
        <f t="shared" si="16"/>
        <v>110.04401151837145</v>
      </c>
      <c r="AA12" s="53">
        <v>8</v>
      </c>
      <c r="AB12" s="54">
        <v>59.275802612304702</v>
      </c>
      <c r="AC12" s="54">
        <v>68.526008605957003</v>
      </c>
      <c r="AD12" s="54">
        <v>55.360084533691399</v>
      </c>
      <c r="AE12" s="54">
        <v>54.516456604003899</v>
      </c>
      <c r="AF12" s="54">
        <v>51.207515716552699</v>
      </c>
      <c r="AG12" s="54">
        <v>48.142913818359403</v>
      </c>
      <c r="AH12" s="54">
        <v>50.419500350952099</v>
      </c>
      <c r="AI12" s="54">
        <v>46.767026901245103</v>
      </c>
      <c r="AJ12" s="54">
        <v>50.277099609375</v>
      </c>
      <c r="AK12" s="54">
        <v>50.829875946044901</v>
      </c>
      <c r="AL12" s="54">
        <v>51.375717163085902</v>
      </c>
      <c r="AM12" s="53"/>
    </row>
    <row r="13" spans="2:39" x14ac:dyDescent="0.25">
      <c r="B13" s="34" t="s">
        <v>31</v>
      </c>
      <c r="C13" s="57">
        <f>AB71+AB72+AB73+AB74+AB75+AB76+AB77+AB78+AB79+AB80+AB81+AB82+AB83</f>
        <v>232.92101573944083</v>
      </c>
      <c r="D13" s="57">
        <f t="shared" ref="D13:M13" si="17">AC71+AC72+AC73+AC74+AC75+AC76+AC77+AC78+AC79+AC80+AC81+AC82+AC83</f>
        <v>237.5068824291229</v>
      </c>
      <c r="E13" s="57">
        <f t="shared" si="17"/>
        <v>258.16966772079468</v>
      </c>
      <c r="F13" s="57">
        <f t="shared" si="17"/>
        <v>262.23953962326038</v>
      </c>
      <c r="G13" s="57">
        <f t="shared" si="17"/>
        <v>272.55577230453486</v>
      </c>
      <c r="H13" s="57">
        <f t="shared" si="17"/>
        <v>281.97015285491949</v>
      </c>
      <c r="I13" s="57">
        <f t="shared" si="17"/>
        <v>293.03340196609497</v>
      </c>
      <c r="J13" s="57">
        <f t="shared" si="17"/>
        <v>311.47979402542126</v>
      </c>
      <c r="K13" s="57">
        <f t="shared" si="17"/>
        <v>312.36968612670904</v>
      </c>
      <c r="L13" s="57">
        <f t="shared" si="17"/>
        <v>321.95206117629999</v>
      </c>
      <c r="M13" s="57">
        <f t="shared" si="17"/>
        <v>321.50777435302763</v>
      </c>
      <c r="O13" s="49" t="s">
        <v>31</v>
      </c>
      <c r="P13" s="50">
        <f>C13/$C$13*100</f>
        <v>100</v>
      </c>
      <c r="Q13" s="50">
        <f t="shared" ref="Q13:Z13" si="18">D13/$C$13*100</f>
        <v>101.96885054580567</v>
      </c>
      <c r="R13" s="50">
        <f t="shared" si="18"/>
        <v>110.84000595704015</v>
      </c>
      <c r="S13" s="50">
        <f t="shared" si="18"/>
        <v>112.58732441585133</v>
      </c>
      <c r="T13" s="50">
        <f t="shared" si="18"/>
        <v>117.01639349256136</v>
      </c>
      <c r="U13" s="50">
        <f t="shared" si="18"/>
        <v>121.05827031526771</v>
      </c>
      <c r="V13" s="50">
        <f t="shared" si="18"/>
        <v>125.80805602097296</v>
      </c>
      <c r="W13" s="50">
        <f t="shared" si="18"/>
        <v>133.72764713247727</v>
      </c>
      <c r="X13" s="50">
        <f t="shared" si="18"/>
        <v>134.10970458592891</v>
      </c>
      <c r="Y13" s="50">
        <f t="shared" si="18"/>
        <v>138.22370650162995</v>
      </c>
      <c r="Z13" s="50">
        <f t="shared" si="18"/>
        <v>138.03296080104903</v>
      </c>
      <c r="AA13" s="53">
        <v>9</v>
      </c>
      <c r="AB13" s="54">
        <v>57.211351394653299</v>
      </c>
      <c r="AC13" s="54">
        <v>58.766616821289098</v>
      </c>
      <c r="AD13" s="54">
        <v>67.856140136718807</v>
      </c>
      <c r="AE13" s="54">
        <v>55.064975738525398</v>
      </c>
      <c r="AF13" s="54">
        <v>54.465837478637702</v>
      </c>
      <c r="AG13" s="54">
        <v>51.442470550537102</v>
      </c>
      <c r="AH13" s="54">
        <v>48.698759078979499</v>
      </c>
      <c r="AI13" s="54">
        <v>50.890293121337898</v>
      </c>
      <c r="AJ13" s="54">
        <v>47.329010009765597</v>
      </c>
      <c r="AK13" s="54">
        <v>50.786037445068402</v>
      </c>
      <c r="AL13" s="54">
        <v>51.338859558105497</v>
      </c>
      <c r="AM13" s="53"/>
    </row>
    <row r="14" spans="2:39" x14ac:dyDescent="0.25">
      <c r="B14" s="34" t="s">
        <v>32</v>
      </c>
      <c r="C14" s="57">
        <f>AB84+AB85+AB86+AB87+AB88+AB89+AB90+AB91+AB92+AB93</f>
        <v>75.497701048851042</v>
      </c>
      <c r="D14" s="57">
        <f t="shared" ref="D14:M14" si="19">AC84+AC85+AC86+AC87+AC88+AC89+AC90+AC91+AC92+AC93</f>
        <v>77.422660470008836</v>
      </c>
      <c r="E14" s="57">
        <f t="shared" si="19"/>
        <v>71.181327402591734</v>
      </c>
      <c r="F14" s="57">
        <f t="shared" si="19"/>
        <v>73.872218191623674</v>
      </c>
      <c r="G14" s="57">
        <f t="shared" si="19"/>
        <v>76.379830837249855</v>
      </c>
      <c r="H14" s="57">
        <f t="shared" si="19"/>
        <v>77.873903274536076</v>
      </c>
      <c r="I14" s="57">
        <f t="shared" si="19"/>
        <v>82.056676864623995</v>
      </c>
      <c r="J14" s="57">
        <f t="shared" si="19"/>
        <v>80.781032919883671</v>
      </c>
      <c r="K14" s="57">
        <f t="shared" si="19"/>
        <v>90.006680011749324</v>
      </c>
      <c r="L14" s="57">
        <f t="shared" si="19"/>
        <v>94.125715255737333</v>
      </c>
      <c r="M14" s="57">
        <f t="shared" si="19"/>
        <v>96.408756852149935</v>
      </c>
      <c r="O14" s="49" t="s">
        <v>32</v>
      </c>
      <c r="P14" s="50">
        <f>C14/$C$14*100</f>
        <v>100</v>
      </c>
      <c r="Q14" s="50">
        <f t="shared" ref="Q14:Z14" si="20">D14/$C$14*100</f>
        <v>102.54969276470054</v>
      </c>
      <c r="R14" s="50">
        <f t="shared" si="20"/>
        <v>94.282774725198081</v>
      </c>
      <c r="S14" s="50">
        <f t="shared" si="20"/>
        <v>97.846977014339032</v>
      </c>
      <c r="T14" s="50">
        <f t="shared" si="20"/>
        <v>101.16841940369552</v>
      </c>
      <c r="U14" s="50">
        <f t="shared" si="20"/>
        <v>103.14738355297402</v>
      </c>
      <c r="V14" s="50">
        <f t="shared" si="20"/>
        <v>108.6876497226438</v>
      </c>
      <c r="W14" s="50">
        <f t="shared" si="20"/>
        <v>106.99800364465936</v>
      </c>
      <c r="X14" s="50">
        <f t="shared" si="20"/>
        <v>119.21777585453921</v>
      </c>
      <c r="Y14" s="50">
        <f t="shared" si="20"/>
        <v>124.67361780305465</v>
      </c>
      <c r="Z14" s="50">
        <f t="shared" si="20"/>
        <v>127.69760603672995</v>
      </c>
      <c r="AA14" s="53">
        <v>10</v>
      </c>
      <c r="AB14" s="54">
        <v>68.931720733642607</v>
      </c>
      <c r="AC14" s="54">
        <v>57.081897735595703</v>
      </c>
      <c r="AD14" s="54">
        <v>58.286828994750998</v>
      </c>
      <c r="AE14" s="54">
        <v>67.203090667724595</v>
      </c>
      <c r="AF14" s="54">
        <v>54.764553070068402</v>
      </c>
      <c r="AG14" s="54">
        <v>54.385231018066399</v>
      </c>
      <c r="AH14" s="54">
        <v>51.5890407562256</v>
      </c>
      <c r="AI14" s="54">
        <v>49.142860412597699</v>
      </c>
      <c r="AJ14" s="54">
        <v>51.258152008056598</v>
      </c>
      <c r="AK14" s="54">
        <v>47.776611328125</v>
      </c>
      <c r="AL14" s="54">
        <v>51.173549652099602</v>
      </c>
      <c r="AM14" s="53"/>
    </row>
    <row r="15" spans="2:39" x14ac:dyDescent="0.25">
      <c r="B15" s="34" t="s">
        <v>33</v>
      </c>
      <c r="C15" s="57">
        <f>AB94+AB95+AB96+AB97+AB98+AB99+AB100+AB101+AB102+AB103</f>
        <v>10.731983806006598</v>
      </c>
      <c r="D15" s="57">
        <f t="shared" ref="D15:M15" si="21">AC94+AC95+AC96+AC97+AC98+AC99+AC100+AC101+AC102+AC103</f>
        <v>10.325569238513703</v>
      </c>
      <c r="E15" s="57">
        <f t="shared" si="21"/>
        <v>10.296171832829714</v>
      </c>
      <c r="F15" s="57">
        <f t="shared" si="21"/>
        <v>8.9071400072425533</v>
      </c>
      <c r="G15" s="57">
        <f t="shared" si="21"/>
        <v>8.5368109978735429</v>
      </c>
      <c r="H15" s="57">
        <f t="shared" si="21"/>
        <v>9.6118233762681573</v>
      </c>
      <c r="I15" s="57">
        <f t="shared" si="21"/>
        <v>10.783849202096471</v>
      </c>
      <c r="J15" s="57">
        <f t="shared" si="21"/>
        <v>11.488548025488852</v>
      </c>
      <c r="K15" s="57">
        <f t="shared" si="21"/>
        <v>11.005815189331773</v>
      </c>
      <c r="L15" s="57">
        <f t="shared" si="21"/>
        <v>11.372021943330758</v>
      </c>
      <c r="M15" s="57">
        <f t="shared" si="21"/>
        <v>13.105092287063608</v>
      </c>
      <c r="O15" s="49" t="s">
        <v>33</v>
      </c>
      <c r="P15" s="50">
        <f>C15/$C$15*100</f>
        <v>100</v>
      </c>
      <c r="Q15" s="50">
        <f t="shared" ref="Q15:Z15" si="22">D15/$C$15*100</f>
        <v>96.21305273247404</v>
      </c>
      <c r="R15" s="50">
        <f t="shared" si="22"/>
        <v>95.939129418617242</v>
      </c>
      <c r="S15" s="50">
        <f t="shared" si="22"/>
        <v>82.996211774539802</v>
      </c>
      <c r="T15" s="50">
        <f t="shared" si="22"/>
        <v>79.545507635741714</v>
      </c>
      <c r="U15" s="50">
        <f t="shared" si="22"/>
        <v>89.562410361526119</v>
      </c>
      <c r="V15" s="50">
        <f t="shared" si="22"/>
        <v>100.48327873976892</v>
      </c>
      <c r="W15" s="50">
        <f t="shared" si="22"/>
        <v>107.04962132964468</v>
      </c>
      <c r="X15" s="50">
        <f t="shared" si="22"/>
        <v>102.55154488000544</v>
      </c>
      <c r="Y15" s="50">
        <f t="shared" si="22"/>
        <v>105.96383808337406</v>
      </c>
      <c r="Z15" s="50">
        <f t="shared" si="22"/>
        <v>122.11248660036928</v>
      </c>
      <c r="AA15" s="53">
        <v>11</v>
      </c>
      <c r="AB15" s="54">
        <v>58.490135192871101</v>
      </c>
      <c r="AC15" s="54">
        <v>67.953237533569293</v>
      </c>
      <c r="AD15" s="54">
        <v>56.778266906738303</v>
      </c>
      <c r="AE15" s="54">
        <v>57.658927917480497</v>
      </c>
      <c r="AF15" s="54">
        <v>66.3984889984131</v>
      </c>
      <c r="AG15" s="54">
        <v>54.310102462768597</v>
      </c>
      <c r="AH15" s="54">
        <v>54.1134643554688</v>
      </c>
      <c r="AI15" s="54">
        <v>51.525850296020501</v>
      </c>
      <c r="AJ15" s="54">
        <v>49.3313884735107</v>
      </c>
      <c r="AK15" s="54">
        <v>51.375576019287102</v>
      </c>
      <c r="AL15" s="54">
        <v>47.962860107421903</v>
      </c>
      <c r="AM15" s="53"/>
    </row>
    <row r="16" spans="2:39" x14ac:dyDescent="0.25">
      <c r="B16" s="56" t="s">
        <v>34</v>
      </c>
      <c r="C16" s="57">
        <f>C5+C6+C7+C8+C9+C13+C14+C15</f>
        <v>3635.7235994590446</v>
      </c>
      <c r="D16" s="57">
        <f t="shared" ref="D16:M16" si="23">D5+D6+D7+D8+D9+D13+D14+D15</f>
        <v>3633.5766176842149</v>
      </c>
      <c r="E16" s="57">
        <f t="shared" si="23"/>
        <v>3639.2247388251126</v>
      </c>
      <c r="F16" s="57">
        <f t="shared" si="23"/>
        <v>3647.5490940120076</v>
      </c>
      <c r="G16" s="57">
        <f t="shared" si="23"/>
        <v>3658.5733214654028</v>
      </c>
      <c r="H16" s="57">
        <f t="shared" si="23"/>
        <v>3671.9249871335924</v>
      </c>
      <c r="I16" s="57">
        <f t="shared" si="23"/>
        <v>3687.4110021218657</v>
      </c>
      <c r="J16" s="57">
        <f t="shared" si="23"/>
        <v>3704.4670616239309</v>
      </c>
      <c r="K16" s="57">
        <f t="shared" si="23"/>
        <v>3722.4609128646553</v>
      </c>
      <c r="L16" s="57">
        <f t="shared" si="23"/>
        <v>3741.2364814579487</v>
      </c>
      <c r="M16" s="57">
        <f t="shared" si="23"/>
        <v>3760.7818831205373</v>
      </c>
      <c r="N16" s="36"/>
      <c r="O16" s="51"/>
      <c r="P16" s="50">
        <f>C16/$C$16*100</f>
        <v>100</v>
      </c>
      <c r="Q16" s="50">
        <f t="shared" ref="Q16:Z16" si="24">D16/$C$16*100</f>
        <v>99.940947607371768</v>
      </c>
      <c r="R16" s="50">
        <f t="shared" si="24"/>
        <v>100.0962982820418</v>
      </c>
      <c r="S16" s="50">
        <f t="shared" si="24"/>
        <v>100.32525834897687</v>
      </c>
      <c r="T16" s="50">
        <f t="shared" si="24"/>
        <v>100.6284779736765</v>
      </c>
      <c r="U16" s="50">
        <f t="shared" si="24"/>
        <v>100.99571341671667</v>
      </c>
      <c r="V16" s="50">
        <f t="shared" si="24"/>
        <v>101.42165379872419</v>
      </c>
      <c r="W16" s="50">
        <f t="shared" si="24"/>
        <v>101.89077800565242</v>
      </c>
      <c r="X16" s="50">
        <f t="shared" si="24"/>
        <v>102.38569602536663</v>
      </c>
      <c r="Y16" s="50">
        <f t="shared" si="24"/>
        <v>102.9021150566727</v>
      </c>
      <c r="Z16" s="50">
        <f t="shared" si="24"/>
        <v>103.43970822424731</v>
      </c>
      <c r="AA16" s="53">
        <v>12</v>
      </c>
      <c r="AB16" s="54">
        <v>62.452466964721701</v>
      </c>
      <c r="AC16" s="54">
        <v>57.882682800292997</v>
      </c>
      <c r="AD16" s="54">
        <v>67.015855789184599</v>
      </c>
      <c r="AE16" s="54">
        <v>56.409740447997997</v>
      </c>
      <c r="AF16" s="54">
        <v>57.034437179565401</v>
      </c>
      <c r="AG16" s="54">
        <v>65.607658386230497</v>
      </c>
      <c r="AH16" s="54">
        <v>53.858644485473597</v>
      </c>
      <c r="AI16" s="54">
        <v>53.813337326049798</v>
      </c>
      <c r="AJ16" s="54">
        <v>51.395189285278299</v>
      </c>
      <c r="AK16" s="54">
        <v>49.427976608276403</v>
      </c>
      <c r="AL16" s="54">
        <v>51.408075332641602</v>
      </c>
      <c r="AM16" s="53"/>
    </row>
    <row r="17" spans="2:39" x14ac:dyDescent="0.25">
      <c r="D17" s="9"/>
      <c r="E17" s="9"/>
      <c r="F17" s="9"/>
      <c r="G17" s="9"/>
      <c r="H17" s="9"/>
      <c r="I17" s="9"/>
      <c r="J17" s="37"/>
      <c r="K17" s="37"/>
      <c r="L17" s="37"/>
      <c r="M17" s="37"/>
      <c r="N17" s="36"/>
      <c r="P17" s="44"/>
      <c r="Q17" s="44"/>
      <c r="R17" s="44"/>
      <c r="S17" s="44"/>
      <c r="T17" s="44"/>
      <c r="U17" s="44"/>
      <c r="V17" s="44"/>
      <c r="W17" s="44"/>
      <c r="X17" s="44"/>
      <c r="Y17" s="38"/>
      <c r="Z17" s="38"/>
      <c r="AA17" s="53">
        <v>13</v>
      </c>
      <c r="AB17" s="54">
        <v>62.970420837402301</v>
      </c>
      <c r="AC17" s="54">
        <v>61.219112396240199</v>
      </c>
      <c r="AD17" s="54">
        <v>57.211917877197301</v>
      </c>
      <c r="AE17" s="54">
        <v>65.999025344848604</v>
      </c>
      <c r="AF17" s="54">
        <v>55.927995681762702</v>
      </c>
      <c r="AG17" s="54">
        <v>56.334901809692397</v>
      </c>
      <c r="AH17" s="54">
        <v>64.724573135376005</v>
      </c>
      <c r="AI17" s="54">
        <v>53.333301544189503</v>
      </c>
      <c r="AJ17" s="54">
        <v>53.404603958129897</v>
      </c>
      <c r="AK17" s="54">
        <v>51.1437282562256</v>
      </c>
      <c r="AL17" s="54">
        <v>49.380575180053697</v>
      </c>
      <c r="AM17" s="53"/>
    </row>
    <row r="18" spans="2:39" x14ac:dyDescent="0.25">
      <c r="B18" s="56" t="s">
        <v>35</v>
      </c>
      <c r="D18" s="9">
        <f>D16-C16</f>
        <v>-2.1469817748297828</v>
      </c>
      <c r="E18" s="9">
        <f>E16-D16</f>
        <v>5.6481211408977288</v>
      </c>
      <c r="F18" s="9">
        <f t="shared" ref="F18:M18" si="25">F16-E16</f>
        <v>8.3243551868949908</v>
      </c>
      <c r="G18" s="9">
        <f t="shared" si="25"/>
        <v>11.02422745339527</v>
      </c>
      <c r="H18" s="9">
        <f t="shared" si="25"/>
        <v>13.351665668189526</v>
      </c>
      <c r="I18" s="9">
        <f>I16-H16</f>
        <v>15.486014988273382</v>
      </c>
      <c r="J18" s="37">
        <f t="shared" si="25"/>
        <v>17.056059502065182</v>
      </c>
      <c r="K18" s="37">
        <f>K16-J16</f>
        <v>17.993851240724325</v>
      </c>
      <c r="L18" s="37">
        <f t="shared" si="25"/>
        <v>18.775568593293428</v>
      </c>
      <c r="M18" s="37">
        <f t="shared" si="25"/>
        <v>19.545401662588574</v>
      </c>
      <c r="N18" s="36"/>
      <c r="Y18" s="38"/>
      <c r="Z18" s="38"/>
      <c r="AA18" s="53">
        <v>14</v>
      </c>
      <c r="AB18" s="54">
        <v>60.636026382446303</v>
      </c>
      <c r="AC18" s="54">
        <v>62.0921726226807</v>
      </c>
      <c r="AD18" s="54">
        <v>60.158206939697301</v>
      </c>
      <c r="AE18" s="54">
        <v>56.634017944335902</v>
      </c>
      <c r="AF18" s="54">
        <v>65.1124973297119</v>
      </c>
      <c r="AG18" s="54">
        <v>55.554700851440401</v>
      </c>
      <c r="AH18" s="54">
        <v>55.770729064941399</v>
      </c>
      <c r="AI18" s="54">
        <v>63.962583541870103</v>
      </c>
      <c r="AJ18" s="54">
        <v>52.930101394653299</v>
      </c>
      <c r="AK18" s="54">
        <v>53.1047172546387</v>
      </c>
      <c r="AL18" s="54">
        <v>50.9826469421387</v>
      </c>
      <c r="AM18" s="53"/>
    </row>
    <row r="19" spans="2:39" ht="15.75" thickBot="1" x14ac:dyDescent="0.3">
      <c r="B19" s="56" t="s">
        <v>36</v>
      </c>
      <c r="C19" s="39"/>
      <c r="D19" s="39">
        <f>D18/C16</f>
        <v>-5.9052392628230316E-4</v>
      </c>
      <c r="E19" s="39">
        <f>E18/D16</f>
        <v>1.5544246716606852E-3</v>
      </c>
      <c r="F19" s="39">
        <f t="shared" ref="F19:M19" si="26">F18/E16</f>
        <v>2.2873979444265995E-3</v>
      </c>
      <c r="G19" s="39">
        <f t="shared" si="26"/>
        <v>3.0223657500575312E-3</v>
      </c>
      <c r="H19" s="39">
        <f t="shared" si="26"/>
        <v>3.6494186380940583E-3</v>
      </c>
      <c r="I19" s="39">
        <f t="shared" si="26"/>
        <v>4.2174104979094901E-3</v>
      </c>
      <c r="J19" s="40">
        <f t="shared" si="26"/>
        <v>4.6254837044881966E-3</v>
      </c>
      <c r="K19" s="40">
        <f t="shared" si="26"/>
        <v>4.8573387052431617E-3</v>
      </c>
      <c r="L19" s="40">
        <f t="shared" si="26"/>
        <v>5.0438591654262694E-3</v>
      </c>
      <c r="M19" s="40">
        <f t="shared" si="26"/>
        <v>5.2243160140926963E-3</v>
      </c>
      <c r="N19" s="41"/>
      <c r="Y19" s="38"/>
      <c r="Z19" s="38"/>
      <c r="AA19" s="53">
        <v>15</v>
      </c>
      <c r="AB19" s="54">
        <v>58.394443511962898</v>
      </c>
      <c r="AC19" s="54">
        <v>59.748655319213903</v>
      </c>
      <c r="AD19" s="54">
        <v>61.350843429565401</v>
      </c>
      <c r="AE19" s="54">
        <v>59.261915206909201</v>
      </c>
      <c r="AF19" s="54">
        <v>56.195951461791999</v>
      </c>
      <c r="AG19" s="54">
        <v>64.347303390502901</v>
      </c>
      <c r="AH19" s="54">
        <v>55.303407669067397</v>
      </c>
      <c r="AI19" s="54">
        <v>55.3527317047119</v>
      </c>
      <c r="AJ19" s="54">
        <v>63.317859649658203</v>
      </c>
      <c r="AK19" s="54">
        <v>52.668113708496101</v>
      </c>
      <c r="AL19" s="54">
        <v>52.933809280395501</v>
      </c>
      <c r="AM19" s="53"/>
    </row>
    <row r="20" spans="2:39" x14ac:dyDescent="0.25">
      <c r="C20" s="39"/>
      <c r="D20" s="39"/>
      <c r="E20" s="39"/>
      <c r="F20" s="39"/>
      <c r="G20" s="39"/>
      <c r="H20" s="39"/>
      <c r="I20" s="39"/>
      <c r="J20" s="40"/>
      <c r="K20" s="40"/>
      <c r="L20" s="40"/>
      <c r="M20" s="40"/>
      <c r="O20" s="45" t="s">
        <v>47</v>
      </c>
      <c r="Y20" s="38"/>
      <c r="Z20" s="38"/>
      <c r="AA20" s="53">
        <v>16</v>
      </c>
      <c r="AB20" s="54">
        <v>60.6844673156738</v>
      </c>
      <c r="AC20" s="54">
        <v>57.837808609008803</v>
      </c>
      <c r="AD20" s="54">
        <v>58.934333801269503</v>
      </c>
      <c r="AE20" s="54">
        <v>60.602125167846701</v>
      </c>
      <c r="AF20" s="54">
        <v>58.425071716308601</v>
      </c>
      <c r="AG20" s="54">
        <v>55.8181343078613</v>
      </c>
      <c r="AH20" s="54">
        <v>63.5903129577637</v>
      </c>
      <c r="AI20" s="54">
        <v>55.088863372802699</v>
      </c>
      <c r="AJ20" s="54">
        <v>55.010124206542997</v>
      </c>
      <c r="AK20" s="54">
        <v>62.689708709716797</v>
      </c>
      <c r="AL20" s="54">
        <v>52.493991851806598</v>
      </c>
      <c r="AM20" s="53"/>
    </row>
    <row r="21" spans="2:39" ht="15" customHeight="1" thickBot="1" x14ac:dyDescent="0.4">
      <c r="B21" s="42"/>
      <c r="C21" s="39"/>
      <c r="D21" s="39"/>
      <c r="E21" s="39"/>
      <c r="F21" s="39"/>
      <c r="G21" s="39"/>
      <c r="H21" s="39"/>
      <c r="I21" s="39"/>
      <c r="J21" s="40"/>
      <c r="K21" s="40"/>
      <c r="L21" s="40"/>
      <c r="M21" s="40"/>
      <c r="N21" t="s">
        <v>0</v>
      </c>
      <c r="O21" s="46">
        <f>AVERAGE(D19:M19)</f>
        <v>3.389149116511639E-3</v>
      </c>
      <c r="Y21" s="38"/>
      <c r="Z21" s="38"/>
      <c r="AA21" s="53">
        <v>17</v>
      </c>
      <c r="AB21" s="54">
        <v>51.465724945068402</v>
      </c>
      <c r="AC21" s="54">
        <v>59.117828369140597</v>
      </c>
      <c r="AD21" s="54">
        <v>56.464277267456097</v>
      </c>
      <c r="AE21" s="54">
        <v>57.251873016357401</v>
      </c>
      <c r="AF21" s="54">
        <v>58.957727432250998</v>
      </c>
      <c r="AG21" s="54">
        <v>56.718336105346701</v>
      </c>
      <c r="AH21" s="54">
        <v>54.657501220703097</v>
      </c>
      <c r="AI21" s="54">
        <v>61.898719787597699</v>
      </c>
      <c r="AJ21" s="54">
        <v>54.053340911865199</v>
      </c>
      <c r="AK21" s="54">
        <v>53.8605632781982</v>
      </c>
      <c r="AL21" s="54">
        <v>61.136552810668903</v>
      </c>
      <c r="AM21" s="53"/>
    </row>
    <row r="22" spans="2:39" ht="15" customHeight="1" x14ac:dyDescent="0.35">
      <c r="B22" s="42"/>
      <c r="J22" s="43"/>
      <c r="K22" s="38"/>
      <c r="L22" s="38"/>
      <c r="M22" s="38"/>
      <c r="Y22" s="38"/>
      <c r="Z22" s="38"/>
      <c r="AA22" s="53">
        <v>18</v>
      </c>
      <c r="AB22" s="54">
        <v>46.7098999023438</v>
      </c>
      <c r="AC22" s="54">
        <v>50.559705734252901</v>
      </c>
      <c r="AD22" s="54">
        <v>57.554143905639599</v>
      </c>
      <c r="AE22" s="54">
        <v>55.2284030914307</v>
      </c>
      <c r="AF22" s="54">
        <v>55.651134490966797</v>
      </c>
      <c r="AG22" s="54">
        <v>57.338172912597699</v>
      </c>
      <c r="AH22" s="54">
        <v>55.163558959960902</v>
      </c>
      <c r="AI22" s="54">
        <v>53.626182556152301</v>
      </c>
      <c r="AJ22" s="54">
        <v>60.161636352539098</v>
      </c>
      <c r="AK22" s="54">
        <v>53.0953559875488</v>
      </c>
      <c r="AL22" s="54">
        <v>52.830274581909201</v>
      </c>
      <c r="AM22" s="53"/>
    </row>
    <row r="23" spans="2:39" x14ac:dyDescent="0.25">
      <c r="J23" s="43"/>
      <c r="K23" s="38"/>
      <c r="L23" s="38"/>
      <c r="M23" s="38"/>
      <c r="Y23" s="38"/>
      <c r="Z23" s="38"/>
      <c r="AA23" s="53">
        <v>19</v>
      </c>
      <c r="AB23" s="54">
        <v>52.363624572753899</v>
      </c>
      <c r="AC23" s="54">
        <v>46.109891891479499</v>
      </c>
      <c r="AD23" s="54">
        <v>49.601232528686502</v>
      </c>
      <c r="AE23" s="54">
        <v>55.645036697387702</v>
      </c>
      <c r="AF23" s="54">
        <v>53.867166519165004</v>
      </c>
      <c r="AG23" s="54">
        <v>53.896125793457003</v>
      </c>
      <c r="AH23" s="54">
        <v>55.495321273803697</v>
      </c>
      <c r="AI23" s="54">
        <v>53.538316726684599</v>
      </c>
      <c r="AJ23" s="54">
        <v>52.473453521728501</v>
      </c>
      <c r="AK23" s="54">
        <v>58.100492477416999</v>
      </c>
      <c r="AL23" s="54">
        <v>52.0518608093262</v>
      </c>
      <c r="AM23" s="53"/>
    </row>
    <row r="24" spans="2:39" x14ac:dyDescent="0.25">
      <c r="J24" s="43"/>
      <c r="K24" s="38"/>
      <c r="L24" s="38"/>
      <c r="M24" s="38"/>
      <c r="Y24" s="38"/>
      <c r="Z24" s="38"/>
      <c r="AA24" s="53">
        <v>20</v>
      </c>
      <c r="AB24" s="54">
        <v>52.002958297729499</v>
      </c>
      <c r="AC24" s="54">
        <v>51.118921279907198</v>
      </c>
      <c r="AD24" s="54">
        <v>46.109161376953097</v>
      </c>
      <c r="AE24" s="54">
        <v>49.131181716918903</v>
      </c>
      <c r="AF24" s="54">
        <v>54.139499664306598</v>
      </c>
      <c r="AG24" s="54">
        <v>53.032854080200202</v>
      </c>
      <c r="AH24" s="54">
        <v>52.6935844421387</v>
      </c>
      <c r="AI24" s="54">
        <v>54.1377468109131</v>
      </c>
      <c r="AJ24" s="54">
        <v>52.5093669891357</v>
      </c>
      <c r="AK24" s="54">
        <v>51.808538436889599</v>
      </c>
      <c r="AL24" s="54">
        <v>56.492439270019503</v>
      </c>
      <c r="AM24" s="53"/>
    </row>
    <row r="25" spans="2:39" x14ac:dyDescent="0.25">
      <c r="J25" s="43"/>
      <c r="K25" s="38"/>
      <c r="L25" s="38"/>
      <c r="M25" s="38"/>
      <c r="Y25" s="38"/>
      <c r="Z25" s="38"/>
      <c r="AA25" s="53">
        <v>21</v>
      </c>
      <c r="AB25" s="54">
        <v>51.380823135375998</v>
      </c>
      <c r="AC25" s="54">
        <v>49.7616577148438</v>
      </c>
      <c r="AD25" s="54">
        <v>49.596010208129897</v>
      </c>
      <c r="AE25" s="54">
        <v>45.673299789428697</v>
      </c>
      <c r="AF25" s="54">
        <v>48.1968479156494</v>
      </c>
      <c r="AG25" s="54">
        <v>52.193264007568402</v>
      </c>
      <c r="AH25" s="54">
        <v>51.641204833984403</v>
      </c>
      <c r="AI25" s="54">
        <v>51.0888862609863</v>
      </c>
      <c r="AJ25" s="54">
        <v>52.328529357910199</v>
      </c>
      <c r="AK25" s="54">
        <v>51.034683227539098</v>
      </c>
      <c r="AL25" s="54">
        <v>50.673755645752003</v>
      </c>
      <c r="AM25" s="53"/>
    </row>
    <row r="26" spans="2:39" x14ac:dyDescent="0.25">
      <c r="J26" s="43"/>
      <c r="K26" s="38"/>
      <c r="L26" s="38"/>
      <c r="M26" s="38"/>
      <c r="Y26" s="38"/>
      <c r="Z26" s="38"/>
      <c r="AA26" s="53">
        <v>22</v>
      </c>
      <c r="AB26" s="54">
        <v>46.780336380004897</v>
      </c>
      <c r="AC26" s="54">
        <v>49.273096084594698</v>
      </c>
      <c r="AD26" s="54">
        <v>48.090221405029297</v>
      </c>
      <c r="AE26" s="54">
        <v>48.274538040161097</v>
      </c>
      <c r="AF26" s="54">
        <v>45.280031204223597</v>
      </c>
      <c r="AG26" s="54">
        <v>47.356683731079102</v>
      </c>
      <c r="AH26" s="54">
        <v>50.482566833496101</v>
      </c>
      <c r="AI26" s="54">
        <v>50.317842483520501</v>
      </c>
      <c r="AJ26" s="54">
        <v>49.665340423583999</v>
      </c>
      <c r="AK26" s="54">
        <v>50.694114685058601</v>
      </c>
      <c r="AL26" s="54">
        <v>49.737510681152301</v>
      </c>
      <c r="AM26" s="53"/>
    </row>
    <row r="27" spans="2:39" x14ac:dyDescent="0.25">
      <c r="J27" s="43"/>
      <c r="K27" s="38"/>
      <c r="L27" s="38"/>
      <c r="M27" s="38"/>
      <c r="Y27" s="38"/>
      <c r="Z27" s="38"/>
      <c r="AA27" s="53">
        <v>23</v>
      </c>
      <c r="AB27" s="54">
        <v>41.423854827880902</v>
      </c>
      <c r="AC27" s="54">
        <v>45.4163303375244</v>
      </c>
      <c r="AD27" s="54">
        <v>47.762571334838903</v>
      </c>
      <c r="AE27" s="54">
        <v>46.834243774414098</v>
      </c>
      <c r="AF27" s="54">
        <v>47.220455169677699</v>
      </c>
      <c r="AG27" s="54">
        <v>44.973711013793903</v>
      </c>
      <c r="AH27" s="54">
        <v>46.662429809570298</v>
      </c>
      <c r="AI27" s="54">
        <v>49.080003738403299</v>
      </c>
      <c r="AJ27" s="54">
        <v>49.150585174560497</v>
      </c>
      <c r="AK27" s="54">
        <v>48.489763259887702</v>
      </c>
      <c r="AL27" s="54">
        <v>49.369476318359403</v>
      </c>
      <c r="AM27" s="53"/>
    </row>
    <row r="28" spans="2:39" x14ac:dyDescent="0.25">
      <c r="J28" s="43"/>
      <c r="K28" s="38"/>
      <c r="L28" s="38"/>
      <c r="M28" s="38"/>
      <c r="Y28" s="38"/>
      <c r="Z28" s="38"/>
      <c r="AA28" s="53">
        <v>24</v>
      </c>
      <c r="AB28" s="54">
        <v>52.759809494018597</v>
      </c>
      <c r="AC28" s="54">
        <v>42.046337127685497</v>
      </c>
      <c r="AD28" s="54">
        <v>45.018417358398402</v>
      </c>
      <c r="AE28" s="54">
        <v>47.037557601928697</v>
      </c>
      <c r="AF28" s="54">
        <v>46.344047546386697</v>
      </c>
      <c r="AG28" s="54">
        <v>46.830198287963903</v>
      </c>
      <c r="AH28" s="54">
        <v>45.145709991455099</v>
      </c>
      <c r="AI28" s="54">
        <v>46.5200710296631</v>
      </c>
      <c r="AJ28" s="54">
        <v>48.398395538330099</v>
      </c>
      <c r="AK28" s="54">
        <v>48.595216751098597</v>
      </c>
      <c r="AL28" s="54">
        <v>48.022201538085902</v>
      </c>
      <c r="AM28" s="53"/>
    </row>
    <row r="29" spans="2:39" x14ac:dyDescent="0.25">
      <c r="J29" s="43"/>
      <c r="K29" s="38"/>
      <c r="L29" s="38"/>
      <c r="M29" s="38"/>
      <c r="Y29" s="38"/>
      <c r="Z29" s="38"/>
      <c r="AA29" s="53">
        <v>25</v>
      </c>
      <c r="AB29" s="54">
        <v>43.109992980957003</v>
      </c>
      <c r="AC29" s="54">
        <v>50.153638839721701</v>
      </c>
      <c r="AD29" s="54">
        <v>42.682525634765597</v>
      </c>
      <c r="AE29" s="54">
        <v>44.923137664794901</v>
      </c>
      <c r="AF29" s="54">
        <v>46.605617523193402</v>
      </c>
      <c r="AG29" s="54">
        <v>46.1505317687988</v>
      </c>
      <c r="AH29" s="54">
        <v>46.657964706420898</v>
      </c>
      <c r="AI29" s="54">
        <v>45.402877807617202</v>
      </c>
      <c r="AJ29" s="54">
        <v>46.517292022705099</v>
      </c>
      <c r="AK29" s="54">
        <v>48.008523941040004</v>
      </c>
      <c r="AL29" s="54">
        <v>48.266105651855497</v>
      </c>
      <c r="AM29" s="53"/>
    </row>
    <row r="30" spans="2:39" x14ac:dyDescent="0.25">
      <c r="J30" s="43"/>
      <c r="K30" s="38"/>
      <c r="L30" s="38"/>
      <c r="M30" s="38"/>
      <c r="Y30" s="38"/>
      <c r="Z30" s="38"/>
      <c r="AA30" s="53">
        <v>26</v>
      </c>
      <c r="AB30" s="54">
        <v>40.344209671020501</v>
      </c>
      <c r="AC30" s="54">
        <v>43.712963104247997</v>
      </c>
      <c r="AD30" s="54">
        <v>49.136194229125998</v>
      </c>
      <c r="AE30" s="54">
        <v>43.735944747924798</v>
      </c>
      <c r="AF30" s="54">
        <v>45.524923324584996</v>
      </c>
      <c r="AG30" s="54">
        <v>46.943624496459996</v>
      </c>
      <c r="AH30" s="54">
        <v>46.672687530517599</v>
      </c>
      <c r="AI30" s="54">
        <v>47.168312072753899</v>
      </c>
      <c r="AJ30" s="54">
        <v>46.215965270996101</v>
      </c>
      <c r="AK30" s="54">
        <v>47.135814666747997</v>
      </c>
      <c r="AL30" s="54">
        <v>48.388927459716797</v>
      </c>
      <c r="AM30" s="53"/>
    </row>
    <row r="31" spans="2:39" x14ac:dyDescent="0.25">
      <c r="J31" s="43"/>
      <c r="K31" s="38"/>
      <c r="L31" s="38"/>
      <c r="M31" s="38"/>
      <c r="Y31" s="38"/>
      <c r="Z31" s="38"/>
      <c r="AA31" s="53">
        <v>27</v>
      </c>
      <c r="AB31" s="54">
        <v>42.060113906860401</v>
      </c>
      <c r="AC31" s="54">
        <v>41.9753227233887</v>
      </c>
      <c r="AD31" s="54">
        <v>44.803583145141602</v>
      </c>
      <c r="AE31" s="54">
        <v>49.017356872558601</v>
      </c>
      <c r="AF31" s="54">
        <v>45.0291233062744</v>
      </c>
      <c r="AG31" s="54">
        <v>46.523017883300803</v>
      </c>
      <c r="AH31" s="54">
        <v>47.747673034667997</v>
      </c>
      <c r="AI31" s="54">
        <v>47.603031158447301</v>
      </c>
      <c r="AJ31" s="54">
        <v>48.072977066040004</v>
      </c>
      <c r="AK31" s="54">
        <v>47.3295803070068</v>
      </c>
      <c r="AL31" s="54">
        <v>48.136173248291001</v>
      </c>
      <c r="AM31" s="53"/>
    </row>
    <row r="32" spans="2:39" x14ac:dyDescent="0.25">
      <c r="J32" s="43"/>
      <c r="K32" s="38"/>
      <c r="L32" s="38"/>
      <c r="M32" s="38"/>
      <c r="Y32" s="38"/>
      <c r="Z32" s="38"/>
      <c r="AA32" s="53">
        <v>28</v>
      </c>
      <c r="AB32" s="54">
        <v>46.013124465942397</v>
      </c>
      <c r="AC32" s="54">
        <v>43.869712829589801</v>
      </c>
      <c r="AD32" s="54">
        <v>44.1354370117188</v>
      </c>
      <c r="AE32" s="54">
        <v>46.528852462768597</v>
      </c>
      <c r="AF32" s="54">
        <v>49.9352836608887</v>
      </c>
      <c r="AG32" s="54">
        <v>46.902286529541001</v>
      </c>
      <c r="AH32" s="54">
        <v>48.201112747192397</v>
      </c>
      <c r="AI32" s="54">
        <v>49.279800415039098</v>
      </c>
      <c r="AJ32" s="54">
        <v>49.221588134765597</v>
      </c>
      <c r="AK32" s="54">
        <v>49.663190841674798</v>
      </c>
      <c r="AL32" s="54">
        <v>49.096899032592802</v>
      </c>
      <c r="AM32" s="53"/>
    </row>
    <row r="33" spans="10:39" x14ac:dyDescent="0.25">
      <c r="J33" s="43"/>
      <c r="K33" s="38"/>
      <c r="L33" s="38"/>
      <c r="M33" s="38"/>
      <c r="Y33" s="38"/>
      <c r="Z33" s="38"/>
      <c r="AA33" s="53">
        <v>29</v>
      </c>
      <c r="AB33" s="54">
        <v>49.166971206665004</v>
      </c>
      <c r="AC33" s="54">
        <v>47.658847808837898</v>
      </c>
      <c r="AD33" s="54">
        <v>45.946142196655302</v>
      </c>
      <c r="AE33" s="54">
        <v>46.312599182128899</v>
      </c>
      <c r="AF33" s="54">
        <v>48.477991104125998</v>
      </c>
      <c r="AG33" s="54">
        <v>51.271751403808601</v>
      </c>
      <c r="AH33" s="54">
        <v>48.922679901122997</v>
      </c>
      <c r="AI33" s="54">
        <v>50.089498519897496</v>
      </c>
      <c r="AJ33" s="54">
        <v>51.033374786377003</v>
      </c>
      <c r="AK33" s="54">
        <v>51.045578002929702</v>
      </c>
      <c r="AL33" s="54">
        <v>51.474412918090799</v>
      </c>
      <c r="AM33" s="53"/>
    </row>
    <row r="34" spans="10:39" x14ac:dyDescent="0.25">
      <c r="J34" s="43"/>
      <c r="K34" s="38"/>
      <c r="L34" s="38"/>
      <c r="M34" s="38"/>
      <c r="Y34" s="38"/>
      <c r="Z34" s="38"/>
      <c r="AA34" s="53">
        <v>30</v>
      </c>
      <c r="AB34" s="54">
        <v>42.729131698608398</v>
      </c>
      <c r="AC34" s="54">
        <v>50.441932678222699</v>
      </c>
      <c r="AD34" s="54">
        <v>49.3530788421631</v>
      </c>
      <c r="AE34" s="54">
        <v>47.880775451660199</v>
      </c>
      <c r="AF34" s="54">
        <v>48.287063598632798</v>
      </c>
      <c r="AG34" s="54">
        <v>50.3489475250244</v>
      </c>
      <c r="AH34" s="54">
        <v>52.641162872314503</v>
      </c>
      <c r="AI34" s="54">
        <v>50.801275253295898</v>
      </c>
      <c r="AJ34" s="54">
        <v>51.874759674072301</v>
      </c>
      <c r="AK34" s="54">
        <v>52.691278457641602</v>
      </c>
      <c r="AL34" s="54">
        <v>52.783767700195298</v>
      </c>
      <c r="AM34" s="53"/>
    </row>
    <row r="35" spans="10:39" x14ac:dyDescent="0.25">
      <c r="J35" s="43"/>
      <c r="K35" s="38"/>
      <c r="L35" s="38"/>
      <c r="M35" s="38"/>
      <c r="Y35" s="38"/>
      <c r="Z35" s="38"/>
      <c r="AA35" s="53">
        <v>31</v>
      </c>
      <c r="AB35" s="54">
        <v>44.263973236083999</v>
      </c>
      <c r="AC35" s="54">
        <v>44.545707702636697</v>
      </c>
      <c r="AD35" s="54">
        <v>51.461997985839801</v>
      </c>
      <c r="AE35" s="54">
        <v>50.5921630859375</v>
      </c>
      <c r="AF35" s="54">
        <v>49.312080383300803</v>
      </c>
      <c r="AG35" s="54">
        <v>49.729600906372099</v>
      </c>
      <c r="AH35" s="54">
        <v>51.713850021362298</v>
      </c>
      <c r="AI35" s="54">
        <v>53.595687866210902</v>
      </c>
      <c r="AJ35" s="54">
        <v>52.138027191162102</v>
      </c>
      <c r="AK35" s="54">
        <v>53.129714965820298</v>
      </c>
      <c r="AL35" s="54">
        <v>53.846694946289098</v>
      </c>
      <c r="AM35" s="53"/>
    </row>
    <row r="36" spans="10:39" x14ac:dyDescent="0.25">
      <c r="J36" s="43"/>
      <c r="K36" s="38"/>
      <c r="L36" s="38"/>
      <c r="M36" s="38"/>
      <c r="Y36" s="38"/>
      <c r="Z36" s="38"/>
      <c r="AA36" s="53">
        <v>32</v>
      </c>
      <c r="AB36" s="54">
        <v>57.370876312255902</v>
      </c>
      <c r="AC36" s="54">
        <v>45.233688354492202</v>
      </c>
      <c r="AD36" s="54">
        <v>45.730249404907198</v>
      </c>
      <c r="AE36" s="54">
        <v>51.912214279174798</v>
      </c>
      <c r="AF36" s="54">
        <v>51.226352691650398</v>
      </c>
      <c r="AG36" s="54">
        <v>50.100887298583999</v>
      </c>
      <c r="AH36" s="54">
        <v>50.530174255371101</v>
      </c>
      <c r="AI36" s="54">
        <v>52.4087009429932</v>
      </c>
      <c r="AJ36" s="54">
        <v>53.970451354980497</v>
      </c>
      <c r="AK36" s="54">
        <v>52.801731109619098</v>
      </c>
      <c r="AL36" s="54">
        <v>53.724653244018597</v>
      </c>
      <c r="AM36" s="53"/>
    </row>
    <row r="37" spans="10:39" x14ac:dyDescent="0.25">
      <c r="J37" s="43"/>
      <c r="K37" s="38"/>
      <c r="L37" s="38"/>
      <c r="M37" s="38"/>
      <c r="Y37" s="38"/>
      <c r="Z37" s="38"/>
      <c r="AA37" s="53">
        <v>33</v>
      </c>
      <c r="AB37" s="54">
        <v>51.2017498016357</v>
      </c>
      <c r="AC37" s="54">
        <v>56.006103515625</v>
      </c>
      <c r="AD37" s="54">
        <v>45.795022964477504</v>
      </c>
      <c r="AE37" s="54">
        <v>46.400745391845703</v>
      </c>
      <c r="AF37" s="54">
        <v>51.9827270507813</v>
      </c>
      <c r="AG37" s="54">
        <v>51.4462985992432</v>
      </c>
      <c r="AH37" s="54">
        <v>50.441526412963903</v>
      </c>
      <c r="AI37" s="54">
        <v>50.885541915893597</v>
      </c>
      <c r="AJ37" s="54">
        <v>52.629480361938498</v>
      </c>
      <c r="AK37" s="54">
        <v>53.946920394897496</v>
      </c>
      <c r="AL37" s="54">
        <v>53.0092868804932</v>
      </c>
      <c r="AM37" s="53"/>
    </row>
    <row r="38" spans="10:39" x14ac:dyDescent="0.25">
      <c r="J38" s="43"/>
      <c r="K38" s="38"/>
      <c r="L38" s="38"/>
      <c r="M38" s="38"/>
      <c r="Y38" s="38"/>
      <c r="Z38" s="38"/>
      <c r="AA38" s="53">
        <v>34</v>
      </c>
      <c r="AB38" s="54">
        <v>48.2696437835693</v>
      </c>
      <c r="AC38" s="54">
        <v>50.702451705932603</v>
      </c>
      <c r="AD38" s="54">
        <v>55.080036163330099</v>
      </c>
      <c r="AE38" s="54">
        <v>46.263881683349602</v>
      </c>
      <c r="AF38" s="54">
        <v>46.995475769042997</v>
      </c>
      <c r="AG38" s="54">
        <v>52.110282897949197</v>
      </c>
      <c r="AH38" s="54">
        <v>51.692712783813498</v>
      </c>
      <c r="AI38" s="54">
        <v>50.7715167999268</v>
      </c>
      <c r="AJ38" s="54">
        <v>51.246288299560497</v>
      </c>
      <c r="AK38" s="54">
        <v>52.843147277832003</v>
      </c>
      <c r="AL38" s="54">
        <v>53.991935729980497</v>
      </c>
      <c r="AM38" s="53"/>
    </row>
    <row r="39" spans="10:39" x14ac:dyDescent="0.25">
      <c r="J39" s="43"/>
      <c r="K39" s="38"/>
      <c r="L39" s="38"/>
      <c r="M39" s="38"/>
      <c r="Y39" s="38"/>
      <c r="Z39" s="38"/>
      <c r="AA39" s="53">
        <v>35</v>
      </c>
      <c r="AB39" s="54">
        <v>52.461137771606403</v>
      </c>
      <c r="AC39" s="54">
        <v>48.027975082397496</v>
      </c>
      <c r="AD39" s="54">
        <v>50.395269393920898</v>
      </c>
      <c r="AE39" s="54">
        <v>54.368585586547901</v>
      </c>
      <c r="AF39" s="54">
        <v>46.6828937530518</v>
      </c>
      <c r="AG39" s="54">
        <v>47.520753860473597</v>
      </c>
      <c r="AH39" s="54">
        <v>52.246204376220703</v>
      </c>
      <c r="AI39" s="54">
        <v>51.923004150390597</v>
      </c>
      <c r="AJ39" s="54">
        <v>51.064777374267599</v>
      </c>
      <c r="AK39" s="54">
        <v>51.571973800659201</v>
      </c>
      <c r="AL39" s="54">
        <v>53.032760620117202</v>
      </c>
      <c r="AM39" s="53"/>
    </row>
    <row r="40" spans="10:39" x14ac:dyDescent="0.25">
      <c r="J40" s="43"/>
      <c r="K40" s="38"/>
      <c r="L40" s="38"/>
      <c r="M40" s="38"/>
      <c r="Y40" s="38"/>
      <c r="Z40" s="38"/>
      <c r="AA40" s="53">
        <v>36</v>
      </c>
      <c r="AB40" s="54">
        <v>48.4081935882568</v>
      </c>
      <c r="AC40" s="54">
        <v>51.493053436279297</v>
      </c>
      <c r="AD40" s="54">
        <v>48.016923904418903</v>
      </c>
      <c r="AE40" s="54">
        <v>50.255353927612298</v>
      </c>
      <c r="AF40" s="54">
        <v>53.9218559265137</v>
      </c>
      <c r="AG40" s="54">
        <v>47.144666671752901</v>
      </c>
      <c r="AH40" s="54">
        <v>48.073873519897496</v>
      </c>
      <c r="AI40" s="54">
        <v>52.474357604980497</v>
      </c>
      <c r="AJ40" s="54">
        <v>52.221584320068402</v>
      </c>
      <c r="AK40" s="54">
        <v>51.410507202148402</v>
      </c>
      <c r="AL40" s="54">
        <v>51.953596115112298</v>
      </c>
      <c r="AM40" s="53"/>
    </row>
    <row r="41" spans="10:39" x14ac:dyDescent="0.25">
      <c r="J41" s="43"/>
      <c r="K41" s="38"/>
      <c r="L41" s="38"/>
      <c r="M41" s="38"/>
      <c r="Y41" s="38"/>
      <c r="Z41" s="38"/>
      <c r="AA41" s="53">
        <v>37</v>
      </c>
      <c r="AB41" s="54">
        <v>41.616193771362298</v>
      </c>
      <c r="AC41" s="54">
        <v>48.632858276367202</v>
      </c>
      <c r="AD41" s="54">
        <v>50.823944091796903</v>
      </c>
      <c r="AE41" s="54">
        <v>48.045927047729499</v>
      </c>
      <c r="AF41" s="54">
        <v>50.174697875976598</v>
      </c>
      <c r="AG41" s="54">
        <v>53.587963104247997</v>
      </c>
      <c r="AH41" s="54">
        <v>47.568393707275398</v>
      </c>
      <c r="AI41" s="54">
        <v>48.560546875</v>
      </c>
      <c r="AJ41" s="54">
        <v>52.674951553344698</v>
      </c>
      <c r="AK41" s="54">
        <v>52.470048904418903</v>
      </c>
      <c r="AL41" s="54">
        <v>51.707138061523402</v>
      </c>
      <c r="AM41" s="53"/>
    </row>
    <row r="42" spans="10:39" x14ac:dyDescent="0.25">
      <c r="J42" s="43"/>
      <c r="K42" s="38"/>
      <c r="L42" s="38"/>
      <c r="M42" s="38"/>
      <c r="Y42" s="38"/>
      <c r="Z42" s="38"/>
      <c r="AA42" s="53">
        <v>38</v>
      </c>
      <c r="AB42" s="54">
        <v>47.3173217773438</v>
      </c>
      <c r="AC42" s="54">
        <v>42.220575332641602</v>
      </c>
      <c r="AD42" s="54">
        <v>49.072982788085902</v>
      </c>
      <c r="AE42" s="54">
        <v>50.575654983520501</v>
      </c>
      <c r="AF42" s="54">
        <v>48.326810836791999</v>
      </c>
      <c r="AG42" s="54">
        <v>50.354139328002901</v>
      </c>
      <c r="AH42" s="54">
        <v>53.567987442016602</v>
      </c>
      <c r="AI42" s="54">
        <v>48.144588470458999</v>
      </c>
      <c r="AJ42" s="54">
        <v>49.183431625366197</v>
      </c>
      <c r="AK42" s="54">
        <v>53.0669040679932</v>
      </c>
      <c r="AL42" s="54">
        <v>52.8913383483887</v>
      </c>
      <c r="AM42" s="53"/>
    </row>
    <row r="43" spans="10:39" x14ac:dyDescent="0.25">
      <c r="J43" s="43"/>
      <c r="K43" s="38"/>
      <c r="L43" s="38"/>
      <c r="M43" s="38"/>
      <c r="Y43" s="38"/>
      <c r="Z43" s="38"/>
      <c r="AA43" s="53">
        <v>39</v>
      </c>
      <c r="AB43" s="54">
        <v>50.228847503662102</v>
      </c>
      <c r="AC43" s="54">
        <v>47.6051349639893</v>
      </c>
      <c r="AD43" s="54">
        <v>42.9027423858643</v>
      </c>
      <c r="AE43" s="54">
        <v>49.5338230133057</v>
      </c>
      <c r="AF43" s="54">
        <v>50.537069320678697</v>
      </c>
      <c r="AG43" s="54">
        <v>48.694908142089801</v>
      </c>
      <c r="AH43" s="54">
        <v>50.6410102844238</v>
      </c>
      <c r="AI43" s="54">
        <v>53.6804294586182</v>
      </c>
      <c r="AJ43" s="54">
        <v>48.750232696533203</v>
      </c>
      <c r="AK43" s="54">
        <v>49.815315246582003</v>
      </c>
      <c r="AL43" s="54">
        <v>53.504808425903299</v>
      </c>
      <c r="AM43" s="53"/>
    </row>
    <row r="44" spans="10:39" x14ac:dyDescent="0.25">
      <c r="J44" s="43"/>
      <c r="K44" s="38"/>
      <c r="L44" s="38"/>
      <c r="M44" s="38"/>
      <c r="Y44" s="38"/>
      <c r="Z44" s="38"/>
      <c r="AA44" s="53">
        <v>40</v>
      </c>
      <c r="AB44" s="54">
        <v>51.561573028564503</v>
      </c>
      <c r="AC44" s="54">
        <v>50.328884124755902</v>
      </c>
      <c r="AD44" s="54">
        <v>48.022047042846701</v>
      </c>
      <c r="AE44" s="54">
        <v>43.589818954467802</v>
      </c>
      <c r="AF44" s="54">
        <v>50.034746170043903</v>
      </c>
      <c r="AG44" s="54">
        <v>50.641304016113303</v>
      </c>
      <c r="AH44" s="54">
        <v>49.1347045898438</v>
      </c>
      <c r="AI44" s="54">
        <v>51.013256072997997</v>
      </c>
      <c r="AJ44" s="54">
        <v>53.900001525878899</v>
      </c>
      <c r="AK44" s="54">
        <v>49.3673286437988</v>
      </c>
      <c r="AL44" s="54">
        <v>50.458858489990199</v>
      </c>
      <c r="AM44" s="53"/>
    </row>
    <row r="45" spans="10:39" x14ac:dyDescent="0.25">
      <c r="J45" s="43"/>
      <c r="K45" s="38"/>
      <c r="L45" s="38"/>
      <c r="M45" s="38"/>
      <c r="Y45" s="38"/>
      <c r="Z45" s="38"/>
      <c r="AA45" s="53">
        <v>41</v>
      </c>
      <c r="AB45" s="54">
        <v>55.174501419067397</v>
      </c>
      <c r="AC45" s="54">
        <v>51.467912673950202</v>
      </c>
      <c r="AD45" s="54">
        <v>50.587753295898402</v>
      </c>
      <c r="AE45" s="54">
        <v>48.521184921264599</v>
      </c>
      <c r="AF45" s="54">
        <v>44.330123901367202</v>
      </c>
      <c r="AG45" s="54">
        <v>50.595649719238303</v>
      </c>
      <c r="AH45" s="54">
        <v>50.892974853515597</v>
      </c>
      <c r="AI45" s="54">
        <v>49.656177520752003</v>
      </c>
      <c r="AJ45" s="54">
        <v>51.482257843017599</v>
      </c>
      <c r="AK45" s="54">
        <v>54.231269836425803</v>
      </c>
      <c r="AL45" s="54">
        <v>50.039220809936502</v>
      </c>
      <c r="AM45" s="53"/>
    </row>
    <row r="46" spans="10:39" x14ac:dyDescent="0.25">
      <c r="J46" s="43"/>
      <c r="K46" s="38"/>
      <c r="L46" s="38"/>
      <c r="M46" s="38"/>
      <c r="Y46" s="38"/>
      <c r="Z46" s="38"/>
      <c r="AA46" s="53">
        <v>42</v>
      </c>
      <c r="AB46" s="54">
        <v>52.779493331909201</v>
      </c>
      <c r="AC46" s="54">
        <v>54.799249649047901</v>
      </c>
      <c r="AD46" s="54">
        <v>51.376016616821303</v>
      </c>
      <c r="AE46" s="54">
        <v>50.7459201812744</v>
      </c>
      <c r="AF46" s="54">
        <v>48.903806686401403</v>
      </c>
      <c r="AG46" s="54">
        <v>44.912366867065401</v>
      </c>
      <c r="AH46" s="54">
        <v>51.0095539093018</v>
      </c>
      <c r="AI46" s="54">
        <v>51.051980972290004</v>
      </c>
      <c r="AJ46" s="54">
        <v>50.038473129272496</v>
      </c>
      <c r="AK46" s="54">
        <v>51.815212249755902</v>
      </c>
      <c r="AL46" s="54">
        <v>54.4406032562256</v>
      </c>
      <c r="AM46" s="53"/>
    </row>
    <row r="47" spans="10:39" x14ac:dyDescent="0.25">
      <c r="J47" s="43"/>
      <c r="K47" s="38"/>
      <c r="L47" s="38"/>
      <c r="M47" s="38"/>
      <c r="Y47" s="38"/>
      <c r="Z47" s="38"/>
      <c r="AA47" s="53">
        <v>43</v>
      </c>
      <c r="AB47" s="54">
        <v>55.660745620727504</v>
      </c>
      <c r="AC47" s="54">
        <v>52.091773986816399</v>
      </c>
      <c r="AD47" s="54">
        <v>54.021389007568402</v>
      </c>
      <c r="AE47" s="54">
        <v>50.847549438476598</v>
      </c>
      <c r="AF47" s="54">
        <v>50.442014694213903</v>
      </c>
      <c r="AG47" s="54">
        <v>48.799165725708001</v>
      </c>
      <c r="AH47" s="54">
        <v>44.9815158843994</v>
      </c>
      <c r="AI47" s="54">
        <v>50.916942596435497</v>
      </c>
      <c r="AJ47" s="54">
        <v>50.719924926757798</v>
      </c>
      <c r="AK47" s="54">
        <v>49.907449722290004</v>
      </c>
      <c r="AL47" s="54">
        <v>51.630155563354499</v>
      </c>
      <c r="AM47" s="53"/>
    </row>
    <row r="48" spans="10:39" x14ac:dyDescent="0.25">
      <c r="J48" s="43"/>
      <c r="K48" s="38"/>
      <c r="L48" s="38"/>
      <c r="M48" s="38"/>
      <c r="Y48" s="38"/>
      <c r="Z48" s="38"/>
      <c r="AA48" s="53">
        <v>44</v>
      </c>
      <c r="AB48" s="54">
        <v>61.81201171875</v>
      </c>
      <c r="AC48" s="54">
        <v>54.223047256469698</v>
      </c>
      <c r="AD48" s="54">
        <v>50.7824802398682</v>
      </c>
      <c r="AE48" s="54">
        <v>52.578413009643597</v>
      </c>
      <c r="AF48" s="54">
        <v>49.670553207397496</v>
      </c>
      <c r="AG48" s="54">
        <v>49.466119766235401</v>
      </c>
      <c r="AH48" s="54">
        <v>48.000846862792997</v>
      </c>
      <c r="AI48" s="54">
        <v>44.345207214355497</v>
      </c>
      <c r="AJ48" s="54">
        <v>50.109552383422901</v>
      </c>
      <c r="AK48" s="54">
        <v>49.6806125640869</v>
      </c>
      <c r="AL48" s="54">
        <v>49.051965713500998</v>
      </c>
      <c r="AM48" s="53"/>
    </row>
    <row r="49" spans="10:39" x14ac:dyDescent="0.25">
      <c r="J49" s="43"/>
      <c r="K49" s="38"/>
      <c r="L49" s="38"/>
      <c r="M49" s="38"/>
      <c r="Y49" s="38"/>
      <c r="Z49" s="38"/>
      <c r="AA49" s="53">
        <v>45</v>
      </c>
      <c r="AB49" s="54">
        <v>62.188568115234403</v>
      </c>
      <c r="AC49" s="54">
        <v>59.671892166137702</v>
      </c>
      <c r="AD49" s="54">
        <v>52.6525974273682</v>
      </c>
      <c r="AE49" s="54">
        <v>49.259464263916001</v>
      </c>
      <c r="AF49" s="54">
        <v>50.962802886962898</v>
      </c>
      <c r="AG49" s="54">
        <v>48.316127777099602</v>
      </c>
      <c r="AH49" s="54">
        <v>48.274700164794901</v>
      </c>
      <c r="AI49" s="54">
        <v>46.958551406860401</v>
      </c>
      <c r="AJ49" s="54">
        <v>43.461938858032198</v>
      </c>
      <c r="AK49" s="54">
        <v>49.055854797363303</v>
      </c>
      <c r="AL49" s="54">
        <v>48.428083419799798</v>
      </c>
      <c r="AM49" s="53"/>
    </row>
    <row r="50" spans="10:39" x14ac:dyDescent="0.25">
      <c r="J50" s="43"/>
      <c r="K50" s="38"/>
      <c r="L50" s="38"/>
      <c r="M50" s="38"/>
      <c r="Y50" s="38"/>
      <c r="Z50" s="38"/>
      <c r="AA50" s="53">
        <v>46</v>
      </c>
      <c r="AB50" s="54">
        <v>59.747707366943402</v>
      </c>
      <c r="AC50" s="54">
        <v>60.590286254882798</v>
      </c>
      <c r="AD50" s="54">
        <v>57.940320968627901</v>
      </c>
      <c r="AE50" s="54">
        <v>51.3915119171143</v>
      </c>
      <c r="AF50" s="54">
        <v>48.037467956542997</v>
      </c>
      <c r="AG50" s="54">
        <v>49.6753826141357</v>
      </c>
      <c r="AH50" s="54">
        <v>47.2494411468506</v>
      </c>
      <c r="AI50" s="54">
        <v>47.337638854980497</v>
      </c>
      <c r="AJ50" s="54">
        <v>46.135646820068402</v>
      </c>
      <c r="AK50" s="54">
        <v>42.784664154052699</v>
      </c>
      <c r="AL50" s="54">
        <v>48.218936920166001</v>
      </c>
      <c r="AM50" s="53"/>
    </row>
    <row r="51" spans="10:39" x14ac:dyDescent="0.25">
      <c r="J51" s="43"/>
      <c r="K51" s="38"/>
      <c r="L51" s="38"/>
      <c r="M51" s="38"/>
      <c r="Y51" s="38"/>
      <c r="Z51" s="38"/>
      <c r="AA51" s="53">
        <v>47</v>
      </c>
      <c r="AB51" s="54">
        <v>50.049642562866197</v>
      </c>
      <c r="AC51" s="54">
        <v>58.738477706909201</v>
      </c>
      <c r="AD51" s="54">
        <v>59.484405517578097</v>
      </c>
      <c r="AE51" s="54">
        <v>56.7297267913818</v>
      </c>
      <c r="AF51" s="54">
        <v>50.580997467041001</v>
      </c>
      <c r="AG51" s="54">
        <v>47.270187377929702</v>
      </c>
      <c r="AH51" s="54">
        <v>48.853561401367202</v>
      </c>
      <c r="AI51" s="54">
        <v>46.612739562988303</v>
      </c>
      <c r="AJ51" s="54">
        <v>46.800384521484403</v>
      </c>
      <c r="AK51" s="54">
        <v>45.689697265625</v>
      </c>
      <c r="AL51" s="54">
        <v>42.467176437377901</v>
      </c>
      <c r="AM51" s="53"/>
    </row>
    <row r="52" spans="10:39" x14ac:dyDescent="0.25">
      <c r="J52" s="43"/>
      <c r="K52" s="38"/>
      <c r="L52" s="38"/>
      <c r="M52" s="38"/>
      <c r="Y52" s="38"/>
      <c r="Z52" s="38"/>
      <c r="AA52" s="53">
        <v>48</v>
      </c>
      <c r="AB52" s="54">
        <v>55.575319290161097</v>
      </c>
      <c r="AC52" s="54">
        <v>49.434722900390597</v>
      </c>
      <c r="AD52" s="54">
        <v>57.958538055419901</v>
      </c>
      <c r="AE52" s="54">
        <v>58.612157821655302</v>
      </c>
      <c r="AF52" s="54">
        <v>55.792388916015597</v>
      </c>
      <c r="AG52" s="54">
        <v>49.997646331787102</v>
      </c>
      <c r="AH52" s="54">
        <v>46.738843917846701</v>
      </c>
      <c r="AI52" s="54">
        <v>48.268568038940401</v>
      </c>
      <c r="AJ52" s="54">
        <v>46.187852859497099</v>
      </c>
      <c r="AK52" s="54">
        <v>46.456922531127901</v>
      </c>
      <c r="AL52" s="54">
        <v>45.421648025512702</v>
      </c>
      <c r="AM52" s="53"/>
    </row>
    <row r="53" spans="10:39" x14ac:dyDescent="0.25">
      <c r="J53" s="43"/>
      <c r="K53" s="38"/>
      <c r="L53" s="38"/>
      <c r="M53" s="38"/>
      <c r="Y53" s="38"/>
      <c r="Z53" s="38"/>
      <c r="AA53" s="53">
        <v>49</v>
      </c>
      <c r="AB53" s="54">
        <v>46.631008148193402</v>
      </c>
      <c r="AC53" s="54">
        <v>54.907257080078097</v>
      </c>
      <c r="AD53" s="54">
        <v>48.907281875610401</v>
      </c>
      <c r="AE53" s="54">
        <v>57.231302261352504</v>
      </c>
      <c r="AF53" s="54">
        <v>57.806989669799798</v>
      </c>
      <c r="AG53" s="54">
        <v>54.956192016601598</v>
      </c>
      <c r="AH53" s="54">
        <v>49.489791870117202</v>
      </c>
      <c r="AI53" s="54">
        <v>46.302110671997099</v>
      </c>
      <c r="AJ53" s="54">
        <v>47.7769680023193</v>
      </c>
      <c r="AK53" s="54">
        <v>45.839656829833999</v>
      </c>
      <c r="AL53" s="54">
        <v>46.173765182495103</v>
      </c>
      <c r="AM53" s="53"/>
    </row>
    <row r="54" spans="10:39" x14ac:dyDescent="0.25">
      <c r="J54" s="43"/>
      <c r="K54" s="38"/>
      <c r="L54" s="38"/>
      <c r="M54" s="38"/>
      <c r="Y54" s="38"/>
      <c r="Z54" s="38"/>
      <c r="AA54" s="53">
        <v>50</v>
      </c>
      <c r="AB54" s="54">
        <v>51.151290893554702</v>
      </c>
      <c r="AC54" s="54">
        <v>46.405788421630902</v>
      </c>
      <c r="AD54" s="54">
        <v>54.309064865112298</v>
      </c>
      <c r="AE54" s="54">
        <v>48.463434219360401</v>
      </c>
      <c r="AF54" s="54">
        <v>56.576259613037102</v>
      </c>
      <c r="AG54" s="54">
        <v>57.076887130737298</v>
      </c>
      <c r="AH54" s="54">
        <v>54.2242240905762</v>
      </c>
      <c r="AI54" s="54">
        <v>49.0584201812744</v>
      </c>
      <c r="AJ54" s="54">
        <v>45.955762863159201</v>
      </c>
      <c r="AK54" s="54">
        <v>47.379886627197301</v>
      </c>
      <c r="AL54" s="54">
        <v>45.566987991333001</v>
      </c>
      <c r="AM54" s="53"/>
    </row>
    <row r="55" spans="10:39" x14ac:dyDescent="0.25">
      <c r="J55" s="43"/>
      <c r="K55" s="38"/>
      <c r="L55" s="38"/>
      <c r="M55" s="38"/>
      <c r="Y55" s="38"/>
      <c r="Z55" s="38"/>
      <c r="AA55" s="53">
        <v>51</v>
      </c>
      <c r="AB55" s="54">
        <v>62.679662704467802</v>
      </c>
      <c r="AC55" s="54">
        <v>50.765190124511697</v>
      </c>
      <c r="AD55" s="54">
        <v>46.2143878936768</v>
      </c>
      <c r="AE55" s="54">
        <v>53.736003875732401</v>
      </c>
      <c r="AF55" s="54">
        <v>48.072147369384801</v>
      </c>
      <c r="AG55" s="54">
        <v>55.995771408081097</v>
      </c>
      <c r="AH55" s="54">
        <v>56.3791313171387</v>
      </c>
      <c r="AI55" s="54">
        <v>53.570352554321303</v>
      </c>
      <c r="AJ55" s="54">
        <v>48.671226501464801</v>
      </c>
      <c r="AK55" s="54">
        <v>45.677022933959996</v>
      </c>
      <c r="AL55" s="54">
        <v>47.042951583862298</v>
      </c>
      <c r="AM55" s="53"/>
    </row>
    <row r="56" spans="10:39" x14ac:dyDescent="0.25">
      <c r="J56" s="43"/>
      <c r="K56" s="38"/>
      <c r="L56" s="38"/>
      <c r="M56" s="38"/>
      <c r="Y56" s="38"/>
      <c r="Z56" s="38"/>
      <c r="AA56" s="53">
        <v>52</v>
      </c>
      <c r="AB56" s="54">
        <v>51.683036804199197</v>
      </c>
      <c r="AC56" s="54">
        <v>61.6239528656006</v>
      </c>
      <c r="AD56" s="54">
        <v>50.3809108734131</v>
      </c>
      <c r="AE56" s="54">
        <v>45.982938766479499</v>
      </c>
      <c r="AF56" s="54">
        <v>53.164346694946303</v>
      </c>
      <c r="AG56" s="54">
        <v>47.668445587158203</v>
      </c>
      <c r="AH56" s="54">
        <v>55.411426544189503</v>
      </c>
      <c r="AI56" s="54">
        <v>55.694147109985401</v>
      </c>
      <c r="AJ56" s="54">
        <v>52.932743072509801</v>
      </c>
      <c r="AK56" s="54">
        <v>48.267021179199197</v>
      </c>
      <c r="AL56" s="54">
        <v>45.3771362304688</v>
      </c>
      <c r="AM56" s="53"/>
    </row>
    <row r="57" spans="10:39" x14ac:dyDescent="0.25">
      <c r="J57" s="43"/>
      <c r="K57" s="38"/>
      <c r="L57" s="38"/>
      <c r="M57" s="38"/>
      <c r="Y57" s="38"/>
      <c r="Z57" s="38"/>
      <c r="AA57" s="53">
        <v>53</v>
      </c>
      <c r="AB57" s="54">
        <v>44.163454055786097</v>
      </c>
      <c r="AC57" s="54">
        <v>50.992706298828097</v>
      </c>
      <c r="AD57" s="54">
        <v>60.625150680541999</v>
      </c>
      <c r="AE57" s="54">
        <v>49.977462768554702</v>
      </c>
      <c r="AF57" s="54">
        <v>45.715225219726598</v>
      </c>
      <c r="AG57" s="54">
        <v>52.581048965454102</v>
      </c>
      <c r="AH57" s="54">
        <v>47.235734939575202</v>
      </c>
      <c r="AI57" s="54">
        <v>54.821374893188498</v>
      </c>
      <c r="AJ57" s="54">
        <v>55.005157470703097</v>
      </c>
      <c r="AK57" s="54">
        <v>52.297641754150398</v>
      </c>
      <c r="AL57" s="54">
        <v>47.8372707366943</v>
      </c>
      <c r="AM57" s="53"/>
    </row>
    <row r="58" spans="10:39" x14ac:dyDescent="0.25">
      <c r="J58" s="43"/>
      <c r="K58" s="38"/>
      <c r="L58" s="38"/>
      <c r="M58" s="38"/>
      <c r="Y58" s="38"/>
      <c r="Z58" s="38"/>
      <c r="AA58" s="53">
        <v>54</v>
      </c>
      <c r="AB58" s="54">
        <v>43.617031097412102</v>
      </c>
      <c r="AC58" s="54">
        <v>43.8829860687256</v>
      </c>
      <c r="AD58" s="54">
        <v>50.2831001281738</v>
      </c>
      <c r="AE58" s="54">
        <v>59.633861541747997</v>
      </c>
      <c r="AF58" s="54">
        <v>49.509326934814503</v>
      </c>
      <c r="AG58" s="54">
        <v>45.395904541015597</v>
      </c>
      <c r="AH58" s="54">
        <v>51.969493865966797</v>
      </c>
      <c r="AI58" s="54">
        <v>46.7702312469482</v>
      </c>
      <c r="AJ58" s="54">
        <v>54.191793441772496</v>
      </c>
      <c r="AK58" s="54">
        <v>54.304784774780302</v>
      </c>
      <c r="AL58" s="54">
        <v>51.646068572997997</v>
      </c>
      <c r="AM58" s="53"/>
    </row>
    <row r="59" spans="10:39" x14ac:dyDescent="0.25">
      <c r="J59" s="43"/>
      <c r="K59" s="38"/>
      <c r="L59" s="38"/>
      <c r="M59" s="38"/>
      <c r="Y59" s="38"/>
      <c r="Z59" s="38"/>
      <c r="AA59" s="53">
        <v>55</v>
      </c>
      <c r="AB59" s="54">
        <v>49.403871536254897</v>
      </c>
      <c r="AC59" s="54">
        <v>43.209424972534201</v>
      </c>
      <c r="AD59" s="54">
        <v>43.577125549316399</v>
      </c>
      <c r="AE59" s="54">
        <v>49.5567531585693</v>
      </c>
      <c r="AF59" s="54">
        <v>58.645774841308601</v>
      </c>
      <c r="AG59" s="54">
        <v>49.001007080078097</v>
      </c>
      <c r="AH59" s="54">
        <v>45.042804718017599</v>
      </c>
      <c r="AI59" s="54">
        <v>51.333604812622099</v>
      </c>
      <c r="AJ59" s="54">
        <v>46.286378860473597</v>
      </c>
      <c r="AK59" s="54">
        <v>53.533290863037102</v>
      </c>
      <c r="AL59" s="54">
        <v>53.5949611663818</v>
      </c>
      <c r="AM59" s="53"/>
    </row>
    <row r="60" spans="10:39" x14ac:dyDescent="0.25">
      <c r="J60" s="43"/>
      <c r="K60" s="38"/>
      <c r="L60" s="38"/>
      <c r="M60" s="38"/>
      <c r="Y60" s="38"/>
      <c r="Z60" s="38"/>
      <c r="AA60" s="53">
        <v>56</v>
      </c>
      <c r="AB60" s="54">
        <v>51.532468795776403</v>
      </c>
      <c r="AC60" s="54">
        <v>48.713405609130902</v>
      </c>
      <c r="AD60" s="54">
        <v>42.719306945800803</v>
      </c>
      <c r="AE60" s="54">
        <v>43.1523532867432</v>
      </c>
      <c r="AF60" s="54">
        <v>48.716577529907198</v>
      </c>
      <c r="AG60" s="54">
        <v>57.570072174072301</v>
      </c>
      <c r="AH60" s="54">
        <v>48.379968643188498</v>
      </c>
      <c r="AI60" s="54">
        <v>44.580066680908203</v>
      </c>
      <c r="AJ60" s="54">
        <v>50.6137504577637</v>
      </c>
      <c r="AK60" s="54">
        <v>45.710168838500998</v>
      </c>
      <c r="AL60" s="54">
        <v>52.759025573730497</v>
      </c>
      <c r="AM60" s="53"/>
    </row>
    <row r="61" spans="10:39" x14ac:dyDescent="0.25">
      <c r="J61" s="43"/>
      <c r="K61" s="38"/>
      <c r="L61" s="38"/>
      <c r="M61" s="38"/>
      <c r="Y61" s="38"/>
      <c r="Z61" s="38"/>
      <c r="AA61" s="53">
        <v>57</v>
      </c>
      <c r="AB61" s="54">
        <v>30.017736434936499</v>
      </c>
      <c r="AC61" s="54">
        <v>50.6731147766113</v>
      </c>
      <c r="AD61" s="54">
        <v>48.032171249389599</v>
      </c>
      <c r="AE61" s="54">
        <v>42.207700729370103</v>
      </c>
      <c r="AF61" s="54">
        <v>42.693262100219698</v>
      </c>
      <c r="AG61" s="54">
        <v>47.8863525390625</v>
      </c>
      <c r="AH61" s="54">
        <v>56.511791229247997</v>
      </c>
      <c r="AI61" s="54">
        <v>47.748878479003899</v>
      </c>
      <c r="AJ61" s="54">
        <v>44.088993072509801</v>
      </c>
      <c r="AK61" s="54">
        <v>49.894741058349602</v>
      </c>
      <c r="AL61" s="54">
        <v>45.124383926391602</v>
      </c>
      <c r="AM61" s="53"/>
    </row>
    <row r="62" spans="10:39" x14ac:dyDescent="0.25">
      <c r="J62" s="43"/>
      <c r="K62" s="38"/>
      <c r="L62" s="38"/>
      <c r="M62" s="38"/>
      <c r="Y62" s="38"/>
      <c r="Z62" s="38"/>
      <c r="AA62" s="53">
        <v>58</v>
      </c>
      <c r="AB62" s="54">
        <v>43.595954895019503</v>
      </c>
      <c r="AC62" s="54">
        <v>29.866272926330598</v>
      </c>
      <c r="AD62" s="54">
        <v>49.860450744628899</v>
      </c>
      <c r="AE62" s="54">
        <v>47.358892440795898</v>
      </c>
      <c r="AF62" s="54">
        <v>41.685998916625998</v>
      </c>
      <c r="AG62" s="54">
        <v>42.225244522094698</v>
      </c>
      <c r="AH62" s="54">
        <v>47.092597961425803</v>
      </c>
      <c r="AI62" s="54">
        <v>55.492668151855497</v>
      </c>
      <c r="AJ62" s="54">
        <v>47.131500244140597</v>
      </c>
      <c r="AK62" s="54">
        <v>43.588657379150398</v>
      </c>
      <c r="AL62" s="54">
        <v>49.1773490905762</v>
      </c>
      <c r="AM62" s="53"/>
    </row>
    <row r="63" spans="10:39" x14ac:dyDescent="0.25">
      <c r="J63" s="43"/>
      <c r="K63" s="38"/>
      <c r="L63" s="38"/>
      <c r="M63" s="38"/>
      <c r="Y63" s="38"/>
      <c r="Z63" s="38"/>
      <c r="AA63" s="53">
        <v>59</v>
      </c>
      <c r="AB63" s="54">
        <v>36.030933380127003</v>
      </c>
      <c r="AC63" s="54">
        <v>42.911031723022496</v>
      </c>
      <c r="AD63" s="54">
        <v>29.643247604370099</v>
      </c>
      <c r="AE63" s="54">
        <v>49.102363586425803</v>
      </c>
      <c r="AF63" s="54">
        <v>46.705368041992202</v>
      </c>
      <c r="AG63" s="54">
        <v>41.156703948974602</v>
      </c>
      <c r="AH63" s="54">
        <v>41.763265609741197</v>
      </c>
      <c r="AI63" s="54">
        <v>46.379415512084996</v>
      </c>
      <c r="AJ63" s="54">
        <v>54.517061233520501</v>
      </c>
      <c r="AK63" s="54">
        <v>46.539228439331097</v>
      </c>
      <c r="AL63" s="54">
        <v>43.096357345581097</v>
      </c>
      <c r="AM63" s="53"/>
    </row>
    <row r="64" spans="10:39" x14ac:dyDescent="0.25">
      <c r="J64" s="43"/>
      <c r="K64" s="38"/>
      <c r="L64" s="38"/>
      <c r="M64" s="38"/>
      <c r="Y64" s="38"/>
      <c r="Z64" s="38"/>
      <c r="AA64" s="53">
        <v>60</v>
      </c>
      <c r="AB64" s="54">
        <v>46.044153213500998</v>
      </c>
      <c r="AC64" s="54">
        <v>35.5962524414063</v>
      </c>
      <c r="AD64" s="54">
        <v>42.1813869476318</v>
      </c>
      <c r="AE64" s="54">
        <v>29.328339576721199</v>
      </c>
      <c r="AF64" s="54">
        <v>48.299211502075202</v>
      </c>
      <c r="AG64" s="54">
        <v>45.993759155273402</v>
      </c>
      <c r="AH64" s="54">
        <v>40.566164016723597</v>
      </c>
      <c r="AI64" s="54">
        <v>41.243488311767599</v>
      </c>
      <c r="AJ64" s="54">
        <v>45.626977920532198</v>
      </c>
      <c r="AK64" s="54">
        <v>53.492668151855497</v>
      </c>
      <c r="AL64" s="54">
        <v>45.897096633911097</v>
      </c>
      <c r="AM64" s="53"/>
    </row>
    <row r="65" spans="10:39" x14ac:dyDescent="0.25">
      <c r="J65" s="43"/>
      <c r="K65" s="38"/>
      <c r="L65" s="38"/>
      <c r="M65" s="38"/>
      <c r="Y65" s="38"/>
      <c r="Z65" s="38"/>
      <c r="AA65" s="53">
        <v>61</v>
      </c>
      <c r="AB65" s="54">
        <v>41.283391952514599</v>
      </c>
      <c r="AC65" s="54">
        <v>45.080249786377003</v>
      </c>
      <c r="AD65" s="54">
        <v>35.088009834289601</v>
      </c>
      <c r="AE65" s="54">
        <v>41.369306564331097</v>
      </c>
      <c r="AF65" s="54">
        <v>28.956626892089801</v>
      </c>
      <c r="AG65" s="54">
        <v>47.399154663085902</v>
      </c>
      <c r="AH65" s="54">
        <v>45.193929672241197</v>
      </c>
      <c r="AI65" s="54">
        <v>39.900308609008803</v>
      </c>
      <c r="AJ65" s="54">
        <v>40.634397506713903</v>
      </c>
      <c r="AK65" s="54">
        <v>44.769731521606403</v>
      </c>
      <c r="AL65" s="54">
        <v>52.381010055541999</v>
      </c>
      <c r="AM65" s="53"/>
    </row>
    <row r="66" spans="10:39" x14ac:dyDescent="0.25">
      <c r="J66" s="43"/>
      <c r="K66" s="38"/>
      <c r="L66" s="38"/>
      <c r="M66" s="38"/>
      <c r="Y66" s="38"/>
      <c r="Z66" s="38"/>
      <c r="AA66" s="53">
        <v>62</v>
      </c>
      <c r="AB66" s="54">
        <v>35.208436965942397</v>
      </c>
      <c r="AC66" s="54">
        <v>40.536857604980497</v>
      </c>
      <c r="AD66" s="54">
        <v>43.972568511962898</v>
      </c>
      <c r="AE66" s="54">
        <v>34.465105056762702</v>
      </c>
      <c r="AF66" s="54">
        <v>40.444751739502003</v>
      </c>
      <c r="AG66" s="54">
        <v>28.499270439147899</v>
      </c>
      <c r="AH66" s="54">
        <v>46.366809844970703</v>
      </c>
      <c r="AI66" s="54">
        <v>44.267557144165004</v>
      </c>
      <c r="AJ66" s="54">
        <v>39.116735458374002</v>
      </c>
      <c r="AK66" s="54">
        <v>39.9031658172607</v>
      </c>
      <c r="AL66" s="54">
        <v>43.776332855224602</v>
      </c>
      <c r="AM66" s="53"/>
    </row>
    <row r="67" spans="10:39" x14ac:dyDescent="0.25">
      <c r="J67" s="43"/>
      <c r="K67" s="38"/>
      <c r="L67" s="38"/>
      <c r="M67" s="38"/>
      <c r="Y67" s="38"/>
      <c r="Z67" s="38"/>
      <c r="AA67" s="53">
        <v>63</v>
      </c>
      <c r="AB67" s="54">
        <v>34.821022033691399</v>
      </c>
      <c r="AC67" s="54">
        <v>34.510713577270501</v>
      </c>
      <c r="AD67" s="54">
        <v>39.680192947387702</v>
      </c>
      <c r="AE67" s="54">
        <v>42.768375396728501</v>
      </c>
      <c r="AF67" s="54">
        <v>33.744259834289601</v>
      </c>
      <c r="AG67" s="54">
        <v>39.415500640869098</v>
      </c>
      <c r="AH67" s="54">
        <v>27.941237449646</v>
      </c>
      <c r="AI67" s="54">
        <v>45.233909606933601</v>
      </c>
      <c r="AJ67" s="54">
        <v>43.2334308624268</v>
      </c>
      <c r="AK67" s="54">
        <v>38.2286052703857</v>
      </c>
      <c r="AL67" s="54">
        <v>39.067680358886697</v>
      </c>
      <c r="AM67" s="53"/>
    </row>
    <row r="68" spans="10:39" x14ac:dyDescent="0.25">
      <c r="J68" s="43"/>
      <c r="K68" s="38"/>
      <c r="L68" s="38"/>
      <c r="M68" s="38"/>
      <c r="Y68" s="38"/>
      <c r="Z68" s="38"/>
      <c r="AA68" s="53">
        <v>64</v>
      </c>
      <c r="AB68" s="54">
        <v>25.938613891601602</v>
      </c>
      <c r="AC68" s="54">
        <v>33.973633766174302</v>
      </c>
      <c r="AD68" s="54">
        <v>33.729061126708999</v>
      </c>
      <c r="AE68" s="54">
        <v>38.737226486206097</v>
      </c>
      <c r="AF68" s="54">
        <v>41.522291183471701</v>
      </c>
      <c r="AG68" s="54">
        <v>32.944902420043903</v>
      </c>
      <c r="AH68" s="54">
        <v>38.322660446166999</v>
      </c>
      <c r="AI68" s="54">
        <v>27.297216415405298</v>
      </c>
      <c r="AJ68" s="54">
        <v>44.0342922210693</v>
      </c>
      <c r="AK68" s="54">
        <v>42.128461837768597</v>
      </c>
      <c r="AL68" s="54">
        <v>37.262672424316399</v>
      </c>
      <c r="AM68" s="53"/>
    </row>
    <row r="69" spans="10:39" x14ac:dyDescent="0.25">
      <c r="J69" s="43"/>
      <c r="K69" s="38"/>
      <c r="L69" s="38"/>
      <c r="M69" s="38"/>
      <c r="Y69" s="38"/>
      <c r="Z69" s="38"/>
      <c r="AA69" s="53">
        <v>65</v>
      </c>
      <c r="AB69" s="54">
        <v>34.636771202087402</v>
      </c>
      <c r="AC69" s="54">
        <v>25.479753494262699</v>
      </c>
      <c r="AD69" s="54">
        <v>33.183392524719203</v>
      </c>
      <c r="AE69" s="54">
        <v>32.995557785034201</v>
      </c>
      <c r="AF69" s="54">
        <v>37.854757308959996</v>
      </c>
      <c r="AG69" s="54">
        <v>40.372289657592802</v>
      </c>
      <c r="AH69" s="54">
        <v>32.2145671844482</v>
      </c>
      <c r="AI69" s="54">
        <v>37.321842193603501</v>
      </c>
      <c r="AJ69" s="54">
        <v>26.719984054565401</v>
      </c>
      <c r="AK69" s="54">
        <v>42.919853210449197</v>
      </c>
      <c r="AL69" s="54">
        <v>41.113176345825202</v>
      </c>
      <c r="AM69" s="53"/>
    </row>
    <row r="70" spans="10:39" x14ac:dyDescent="0.25">
      <c r="J70" s="43"/>
      <c r="K70" s="38"/>
      <c r="L70" s="38"/>
      <c r="M70" s="38"/>
      <c r="Y70" s="38"/>
      <c r="Z70" s="38"/>
      <c r="AA70" s="53">
        <v>66</v>
      </c>
      <c r="AB70" s="54">
        <v>25.796404838562001</v>
      </c>
      <c r="AC70" s="54">
        <v>33.866276741027797</v>
      </c>
      <c r="AD70" s="54">
        <v>25.0454807281494</v>
      </c>
      <c r="AE70" s="54">
        <v>32.465681076049798</v>
      </c>
      <c r="AF70" s="54">
        <v>32.3392524719238</v>
      </c>
      <c r="AG70" s="54">
        <v>37.047145843505902</v>
      </c>
      <c r="AH70" s="54">
        <v>39.313795089721701</v>
      </c>
      <c r="AI70" s="54">
        <v>31.577189445495598</v>
      </c>
      <c r="AJ70" s="54">
        <v>36.434007644653299</v>
      </c>
      <c r="AK70" s="54">
        <v>26.243083000183098</v>
      </c>
      <c r="AL70" s="54">
        <v>41.904994964599602</v>
      </c>
      <c r="AM70" s="53"/>
    </row>
    <row r="71" spans="10:39" x14ac:dyDescent="0.25">
      <c r="J71" s="43"/>
      <c r="K71" s="38"/>
      <c r="L71" s="38"/>
      <c r="M71" s="38"/>
      <c r="Y71" s="38"/>
      <c r="Z71" s="38"/>
      <c r="AA71" s="53">
        <v>67</v>
      </c>
      <c r="AB71" s="54">
        <v>30.817245483398398</v>
      </c>
      <c r="AC71" s="54">
        <v>25.3338813781738</v>
      </c>
      <c r="AD71" s="54">
        <v>33.155842781066902</v>
      </c>
      <c r="AE71" s="54">
        <v>24.636496543884299</v>
      </c>
      <c r="AF71" s="54">
        <v>31.7998704910278</v>
      </c>
      <c r="AG71" s="54">
        <v>31.735583305358901</v>
      </c>
      <c r="AH71" s="54">
        <v>36.291751861572301</v>
      </c>
      <c r="AI71" s="54">
        <v>38.3343667984009</v>
      </c>
      <c r="AJ71" s="54">
        <v>30.9931173324585</v>
      </c>
      <c r="AK71" s="54">
        <v>35.623937606811502</v>
      </c>
      <c r="AL71" s="54">
        <v>25.8278551101685</v>
      </c>
      <c r="AM71" s="53"/>
    </row>
    <row r="72" spans="10:39" x14ac:dyDescent="0.25">
      <c r="J72" s="43"/>
      <c r="K72" s="38"/>
      <c r="L72" s="38"/>
      <c r="M72" s="38"/>
      <c r="Y72" s="38"/>
      <c r="Z72" s="38"/>
      <c r="AA72" s="53">
        <v>68</v>
      </c>
      <c r="AB72" s="54">
        <v>15.0775766372681</v>
      </c>
      <c r="AC72" s="54">
        <v>29.9987745285034</v>
      </c>
      <c r="AD72" s="54">
        <v>24.718776702880898</v>
      </c>
      <c r="AE72" s="54">
        <v>32.292523384094203</v>
      </c>
      <c r="AF72" s="54">
        <v>24.0810432434082</v>
      </c>
      <c r="AG72" s="54">
        <v>30.9825344085693</v>
      </c>
      <c r="AH72" s="54">
        <v>30.9735250473022</v>
      </c>
      <c r="AI72" s="54">
        <v>35.378828048706097</v>
      </c>
      <c r="AJ72" s="54">
        <v>37.1996908187866</v>
      </c>
      <c r="AK72" s="54">
        <v>30.248340606689499</v>
      </c>
      <c r="AL72" s="54">
        <v>34.6557712554932</v>
      </c>
      <c r="AM72" s="53"/>
    </row>
    <row r="73" spans="10:39" x14ac:dyDescent="0.25">
      <c r="J73" s="43"/>
      <c r="K73" s="38"/>
      <c r="L73" s="38"/>
      <c r="M73" s="38"/>
      <c r="Y73" s="38"/>
      <c r="Z73" s="38"/>
      <c r="AA73" s="53">
        <v>69</v>
      </c>
      <c r="AB73" s="54">
        <v>22.9082174301147</v>
      </c>
      <c r="AC73" s="54">
        <v>14.846729278564499</v>
      </c>
      <c r="AD73" s="54">
        <v>29.105525970458999</v>
      </c>
      <c r="AE73" s="54">
        <v>23.9851970672607</v>
      </c>
      <c r="AF73" s="54">
        <v>31.332441329956101</v>
      </c>
      <c r="AG73" s="54">
        <v>23.444964408874501</v>
      </c>
      <c r="AH73" s="54">
        <v>30.067867279052699</v>
      </c>
      <c r="AI73" s="54">
        <v>30.106023788452099</v>
      </c>
      <c r="AJ73" s="54">
        <v>34.372749328613303</v>
      </c>
      <c r="AK73" s="54">
        <v>36.005597114563002</v>
      </c>
      <c r="AL73" s="54">
        <v>29.3955945968628</v>
      </c>
      <c r="AM73" s="53"/>
    </row>
    <row r="74" spans="10:39" x14ac:dyDescent="0.25">
      <c r="J74" s="43"/>
      <c r="K74" s="38"/>
      <c r="L74" s="38"/>
      <c r="M74" s="38"/>
      <c r="Y74" s="38"/>
      <c r="Z74" s="38"/>
      <c r="AA74" s="53">
        <v>70</v>
      </c>
      <c r="AB74" s="54">
        <v>21.4300746917725</v>
      </c>
      <c r="AC74" s="54">
        <v>22.206171035766602</v>
      </c>
      <c r="AD74" s="54">
        <v>14.5019774436951</v>
      </c>
      <c r="AE74" s="54">
        <v>28.126226425170898</v>
      </c>
      <c r="AF74" s="54">
        <v>23.1507873535156</v>
      </c>
      <c r="AG74" s="54">
        <v>30.267527580261198</v>
      </c>
      <c r="AH74" s="54">
        <v>22.7210903167725</v>
      </c>
      <c r="AI74" s="54">
        <v>29.0592584609985</v>
      </c>
      <c r="AJ74" s="54">
        <v>29.131365776062001</v>
      </c>
      <c r="AK74" s="54">
        <v>33.280689239502003</v>
      </c>
      <c r="AL74" s="54">
        <v>34.756676673889203</v>
      </c>
      <c r="AM74" s="53"/>
    </row>
    <row r="75" spans="10:39" x14ac:dyDescent="0.25">
      <c r="J75" s="43"/>
      <c r="K75" s="38"/>
      <c r="L75" s="38"/>
      <c r="M75" s="38"/>
      <c r="Y75" s="38"/>
      <c r="Z75" s="38"/>
      <c r="AA75" s="53">
        <v>71</v>
      </c>
      <c r="AB75" s="54">
        <v>21.547361373901399</v>
      </c>
      <c r="AC75" s="54">
        <v>20.879314422607401</v>
      </c>
      <c r="AD75" s="54">
        <v>21.529290199279799</v>
      </c>
      <c r="AE75" s="54">
        <v>14.164147853851301</v>
      </c>
      <c r="AF75" s="54">
        <v>27.1919603347778</v>
      </c>
      <c r="AG75" s="54">
        <v>22.366493225097699</v>
      </c>
      <c r="AH75" s="54">
        <v>29.248808860778801</v>
      </c>
      <c r="AI75" s="54">
        <v>22.040092468261701</v>
      </c>
      <c r="AJ75" s="54">
        <v>28.105470657348601</v>
      </c>
      <c r="AK75" s="54">
        <v>28.2112379074097</v>
      </c>
      <c r="AL75" s="54">
        <v>32.2508382797241</v>
      </c>
      <c r="AM75" s="53"/>
    </row>
    <row r="76" spans="10:39" x14ac:dyDescent="0.25">
      <c r="J76" s="43"/>
      <c r="K76" s="38"/>
      <c r="L76" s="38"/>
      <c r="M76" s="38"/>
      <c r="Y76" s="38"/>
      <c r="Z76" s="38"/>
      <c r="AA76" s="53">
        <v>72</v>
      </c>
      <c r="AB76" s="54">
        <v>26.405302047729499</v>
      </c>
      <c r="AC76" s="54">
        <v>20.904369354248001</v>
      </c>
      <c r="AD76" s="54">
        <v>20.347174644470201</v>
      </c>
      <c r="AE76" s="54">
        <v>20.883330345153801</v>
      </c>
      <c r="AF76" s="54">
        <v>13.8508133888245</v>
      </c>
      <c r="AG76" s="54">
        <v>26.2622518539429</v>
      </c>
      <c r="AH76" s="54">
        <v>21.6476488113403</v>
      </c>
      <c r="AI76" s="54">
        <v>28.274022102356</v>
      </c>
      <c r="AJ76" s="54">
        <v>21.365110397338899</v>
      </c>
      <c r="AK76" s="54">
        <v>27.196597099304199</v>
      </c>
      <c r="AL76" s="54">
        <v>27.348472595214801</v>
      </c>
      <c r="AM76" s="53"/>
    </row>
    <row r="77" spans="10:39" x14ac:dyDescent="0.25">
      <c r="J77" s="43"/>
      <c r="K77" s="38"/>
      <c r="L77" s="38"/>
      <c r="M77" s="38"/>
      <c r="Y77" s="38"/>
      <c r="Z77" s="38"/>
      <c r="AA77" s="53">
        <v>73</v>
      </c>
      <c r="AB77" s="54">
        <v>12.023564815521199</v>
      </c>
      <c r="AC77" s="54">
        <v>25.5255880355835</v>
      </c>
      <c r="AD77" s="54">
        <v>20.203106880187999</v>
      </c>
      <c r="AE77" s="54">
        <v>19.739783287048301</v>
      </c>
      <c r="AF77" s="54">
        <v>20.193593025207502</v>
      </c>
      <c r="AG77" s="54">
        <v>13.5043187141418</v>
      </c>
      <c r="AH77" s="54">
        <v>25.2773838043213</v>
      </c>
      <c r="AI77" s="54">
        <v>20.8971138000488</v>
      </c>
      <c r="AJ77" s="54">
        <v>27.247067451477101</v>
      </c>
      <c r="AK77" s="54">
        <v>20.646460533142101</v>
      </c>
      <c r="AL77" s="54">
        <v>26.233006477356</v>
      </c>
      <c r="AM77" s="53"/>
    </row>
    <row r="78" spans="10:39" x14ac:dyDescent="0.25">
      <c r="J78" s="43"/>
      <c r="K78" s="38"/>
      <c r="L78" s="38"/>
      <c r="M78" s="38"/>
      <c r="Y78" s="38"/>
      <c r="Z78" s="38"/>
      <c r="AA78" s="53">
        <v>74</v>
      </c>
      <c r="AB78" s="54">
        <v>20.2063999176025</v>
      </c>
      <c r="AC78" s="54">
        <v>11.707369804382299</v>
      </c>
      <c r="AD78" s="54">
        <v>24.4591255187988</v>
      </c>
      <c r="AE78" s="54">
        <v>19.350172042846701</v>
      </c>
      <c r="AF78" s="54">
        <v>18.964851379394499</v>
      </c>
      <c r="AG78" s="54">
        <v>19.361870765686</v>
      </c>
      <c r="AH78" s="54">
        <v>13.0330610275269</v>
      </c>
      <c r="AI78" s="54">
        <v>24.145955085754402</v>
      </c>
      <c r="AJ78" s="54">
        <v>20.0061693191528</v>
      </c>
      <c r="AK78" s="54">
        <v>26.070808410644499</v>
      </c>
      <c r="AL78" s="54">
        <v>19.7883043289185</v>
      </c>
      <c r="AM78" s="53"/>
    </row>
    <row r="79" spans="10:39" x14ac:dyDescent="0.25">
      <c r="J79" s="43"/>
      <c r="K79" s="38"/>
      <c r="L79" s="38"/>
      <c r="M79" s="38"/>
      <c r="Y79" s="38"/>
      <c r="Z79" s="38"/>
      <c r="AA79" s="53">
        <v>75</v>
      </c>
      <c r="AB79" s="54">
        <v>15.9909596443176</v>
      </c>
      <c r="AC79" s="54">
        <v>19.331577301025401</v>
      </c>
      <c r="AD79" s="54">
        <v>11.346194267272899</v>
      </c>
      <c r="AE79" s="54">
        <v>23.403168678283699</v>
      </c>
      <c r="AF79" s="54">
        <v>18.519122123718301</v>
      </c>
      <c r="AG79" s="54">
        <v>18.1937656402588</v>
      </c>
      <c r="AH79" s="54">
        <v>18.545409202575701</v>
      </c>
      <c r="AI79" s="54">
        <v>12.541675567626999</v>
      </c>
      <c r="AJ79" s="54">
        <v>23.0730590820313</v>
      </c>
      <c r="AK79" s="54">
        <v>19.141038894653299</v>
      </c>
      <c r="AL79" s="54">
        <v>24.946675300598098</v>
      </c>
      <c r="AM79" s="53"/>
    </row>
    <row r="80" spans="10:39" x14ac:dyDescent="0.25">
      <c r="J80" s="43"/>
      <c r="K80" s="38"/>
      <c r="L80" s="38"/>
      <c r="M80" s="38"/>
      <c r="Y80" s="38"/>
      <c r="Z80" s="38"/>
      <c r="AA80" s="53">
        <v>76</v>
      </c>
      <c r="AB80" s="54">
        <v>14.798927307128899</v>
      </c>
      <c r="AC80" s="54">
        <v>15.3025875091553</v>
      </c>
      <c r="AD80" s="54">
        <v>18.494768142700199</v>
      </c>
      <c r="AE80" s="54">
        <v>10.9826145172119</v>
      </c>
      <c r="AF80" s="54">
        <v>22.426663398742701</v>
      </c>
      <c r="AG80" s="54">
        <v>17.727240562439</v>
      </c>
      <c r="AH80" s="54">
        <v>17.461871147155801</v>
      </c>
      <c r="AI80" s="54">
        <v>17.768167972564701</v>
      </c>
      <c r="AJ80" s="54">
        <v>12.0508027076721</v>
      </c>
      <c r="AK80" s="54">
        <v>22.056206703186</v>
      </c>
      <c r="AL80" s="54">
        <v>18.315775871276902</v>
      </c>
      <c r="AM80" s="53"/>
    </row>
    <row r="81" spans="10:39" x14ac:dyDescent="0.25">
      <c r="J81" s="43"/>
      <c r="K81" s="38"/>
      <c r="L81" s="38"/>
      <c r="M81" s="38"/>
      <c r="Y81" s="38"/>
      <c r="Z81" s="38"/>
      <c r="AA81" s="53">
        <v>77</v>
      </c>
      <c r="AB81" s="54">
        <v>13.322807312011699</v>
      </c>
      <c r="AC81" s="54">
        <v>14.1870360374451</v>
      </c>
      <c r="AD81" s="54">
        <v>14.6996855735779</v>
      </c>
      <c r="AE81" s="54">
        <v>17.757673263549801</v>
      </c>
      <c r="AF81" s="54">
        <v>10.6853404045105</v>
      </c>
      <c r="AG81" s="54">
        <v>21.594648361206101</v>
      </c>
      <c r="AH81" s="54">
        <v>17.0450296401978</v>
      </c>
      <c r="AI81" s="54">
        <v>16.838487148284901</v>
      </c>
      <c r="AJ81" s="54">
        <v>17.096827983856201</v>
      </c>
      <c r="AK81" s="54">
        <v>11.633627891540501</v>
      </c>
      <c r="AL81" s="54">
        <v>21.162711143493699</v>
      </c>
      <c r="AM81" s="53"/>
    </row>
    <row r="82" spans="10:39" x14ac:dyDescent="0.25">
      <c r="J82" s="43"/>
      <c r="K82" s="38"/>
      <c r="L82" s="38"/>
      <c r="M82" s="38"/>
      <c r="Y82" s="38"/>
      <c r="Z82" s="38"/>
      <c r="AA82" s="53">
        <v>78</v>
      </c>
      <c r="AB82" s="54">
        <v>4.6930055618286097</v>
      </c>
      <c r="AC82" s="54">
        <v>12.7010922431946</v>
      </c>
      <c r="AD82" s="54">
        <v>13.5259094238281</v>
      </c>
      <c r="AE82" s="54">
        <v>14.049308776855501</v>
      </c>
      <c r="AF82" s="54">
        <v>16.961230278015101</v>
      </c>
      <c r="AG82" s="54">
        <v>10.360469341278099</v>
      </c>
      <c r="AH82" s="54">
        <v>20.6940741539001</v>
      </c>
      <c r="AI82" s="54">
        <v>16.311418533325199</v>
      </c>
      <c r="AJ82" s="54">
        <v>16.1530647277832</v>
      </c>
      <c r="AK82" s="54">
        <v>16.369872570037799</v>
      </c>
      <c r="AL82" s="54">
        <v>11.179615020751999</v>
      </c>
      <c r="AM82" s="53"/>
    </row>
    <row r="83" spans="10:39" x14ac:dyDescent="0.25">
      <c r="J83" s="43"/>
      <c r="K83" s="38"/>
      <c r="L83" s="38"/>
      <c r="M83" s="38"/>
      <c r="Y83" s="38"/>
      <c r="Z83" s="38"/>
      <c r="AA83" s="53">
        <v>79</v>
      </c>
      <c r="AB83" s="54">
        <v>13.6995735168457</v>
      </c>
      <c r="AC83" s="54">
        <v>4.5823915004730198</v>
      </c>
      <c r="AD83" s="54">
        <v>12.082290172576901</v>
      </c>
      <c r="AE83" s="54">
        <v>12.8688974380493</v>
      </c>
      <c r="AF83" s="54">
        <v>13.398055553436301</v>
      </c>
      <c r="AG83" s="54">
        <v>16.168484687805201</v>
      </c>
      <c r="AH83" s="54">
        <v>10.025880813598601</v>
      </c>
      <c r="AI83" s="54">
        <v>19.784384250640901</v>
      </c>
      <c r="AJ83" s="54">
        <v>15.5751905441284</v>
      </c>
      <c r="AK83" s="54">
        <v>15.4676465988159</v>
      </c>
      <c r="AL83" s="54">
        <v>15.646477699279799</v>
      </c>
      <c r="AM83" s="53"/>
    </row>
    <row r="84" spans="10:39" x14ac:dyDescent="0.25">
      <c r="J84" s="43"/>
      <c r="K84" s="38"/>
      <c r="L84" s="38"/>
      <c r="M84" s="38"/>
      <c r="Y84" s="38"/>
      <c r="Z84" s="38"/>
      <c r="AA84" s="53">
        <v>80</v>
      </c>
      <c r="AB84" s="54">
        <v>17.242517471313501</v>
      </c>
      <c r="AC84" s="54">
        <v>12.811310768127401</v>
      </c>
      <c r="AD84" s="54">
        <v>4.44891262054443</v>
      </c>
      <c r="AE84" s="54">
        <v>11.454277038574199</v>
      </c>
      <c r="AF84" s="54">
        <v>12.2062730789185</v>
      </c>
      <c r="AG84" s="54">
        <v>12.750286102294901</v>
      </c>
      <c r="AH84" s="54">
        <v>15.3745574951172</v>
      </c>
      <c r="AI84" s="54">
        <v>9.6636538505554199</v>
      </c>
      <c r="AJ84" s="54">
        <v>18.8310079574585</v>
      </c>
      <c r="AK84" s="54">
        <v>14.8335561752319</v>
      </c>
      <c r="AL84" s="54">
        <v>14.763638496398899</v>
      </c>
      <c r="AM84" s="53"/>
    </row>
    <row r="85" spans="10:39" x14ac:dyDescent="0.25">
      <c r="J85" s="43"/>
      <c r="K85" s="38"/>
      <c r="L85" s="38"/>
      <c r="M85" s="38"/>
      <c r="Y85" s="38"/>
      <c r="Z85" s="38"/>
      <c r="AA85" s="53">
        <v>81</v>
      </c>
      <c r="AB85" s="54">
        <v>9.0386242866516096</v>
      </c>
      <c r="AC85" s="54">
        <v>16.014865398407</v>
      </c>
      <c r="AD85" s="54">
        <v>11.992671489715599</v>
      </c>
      <c r="AE85" s="54">
        <v>4.31589579582214</v>
      </c>
      <c r="AF85" s="54">
        <v>10.8477487564087</v>
      </c>
      <c r="AG85" s="54">
        <v>11.5625786781311</v>
      </c>
      <c r="AH85" s="54">
        <v>12.109511852264401</v>
      </c>
      <c r="AI85" s="54">
        <v>14.5940141677856</v>
      </c>
      <c r="AJ85" s="54">
        <v>9.2953372001647896</v>
      </c>
      <c r="AK85" s="54">
        <v>17.908675670623801</v>
      </c>
      <c r="AL85" s="54">
        <v>14.107991695404101</v>
      </c>
      <c r="AM85" s="53"/>
    </row>
    <row r="86" spans="10:39" x14ac:dyDescent="0.25">
      <c r="J86" s="43"/>
      <c r="K86" s="38"/>
      <c r="L86" s="38"/>
      <c r="M86" s="38"/>
      <c r="Y86" s="38"/>
      <c r="Z86" s="38"/>
      <c r="AA86" s="53">
        <v>82</v>
      </c>
      <c r="AB86" s="54">
        <v>7.0125329494476301</v>
      </c>
      <c r="AC86" s="54">
        <v>8.4527914524078405</v>
      </c>
      <c r="AD86" s="54">
        <v>14.7749948501587</v>
      </c>
      <c r="AE86" s="54">
        <v>11.155402183532701</v>
      </c>
      <c r="AF86" s="54">
        <v>4.1548779010772696</v>
      </c>
      <c r="AG86" s="54">
        <v>10.213674068450899</v>
      </c>
      <c r="AH86" s="54">
        <v>10.8856663703918</v>
      </c>
      <c r="AI86" s="54">
        <v>11.4335718154907</v>
      </c>
      <c r="AJ86" s="54">
        <v>13.7705664634705</v>
      </c>
      <c r="AK86" s="54">
        <v>8.8935728073120099</v>
      </c>
      <c r="AL86" s="54">
        <v>16.940891742706299</v>
      </c>
      <c r="AM86" s="53"/>
    </row>
    <row r="87" spans="10:39" x14ac:dyDescent="0.25">
      <c r="J87" s="43"/>
      <c r="K87" s="38"/>
      <c r="L87" s="38"/>
      <c r="M87" s="38"/>
      <c r="Y87" s="38"/>
      <c r="Z87" s="38"/>
      <c r="AA87" s="53">
        <v>83</v>
      </c>
      <c r="AB87" s="54">
        <v>9.8996686935424805</v>
      </c>
      <c r="AC87" s="54">
        <v>6.5232062339782697</v>
      </c>
      <c r="AD87" s="54">
        <v>7.8515825271606401</v>
      </c>
      <c r="AE87" s="54">
        <v>13.5315365791321</v>
      </c>
      <c r="AF87" s="54">
        <v>10.3201336860657</v>
      </c>
      <c r="AG87" s="54">
        <v>3.98667645454407</v>
      </c>
      <c r="AH87" s="54">
        <v>9.5636310577392596</v>
      </c>
      <c r="AI87" s="54">
        <v>10.188914775848399</v>
      </c>
      <c r="AJ87" s="54">
        <v>10.728723526001</v>
      </c>
      <c r="AK87" s="54">
        <v>12.9205474853516</v>
      </c>
      <c r="AL87" s="54">
        <v>8.4701130390167201</v>
      </c>
      <c r="AM87" s="53"/>
    </row>
    <row r="88" spans="10:39" x14ac:dyDescent="0.25">
      <c r="J88" s="43"/>
      <c r="K88" s="38"/>
      <c r="L88" s="38"/>
      <c r="M88" s="38"/>
      <c r="Y88" s="38"/>
      <c r="Z88" s="38"/>
      <c r="AA88" s="53">
        <v>84</v>
      </c>
      <c r="AB88" s="54">
        <v>9.9968149662017805</v>
      </c>
      <c r="AC88" s="54">
        <v>8.9313836097717303</v>
      </c>
      <c r="AD88" s="54">
        <v>5.9574904441833496</v>
      </c>
      <c r="AE88" s="54">
        <v>7.1758925914764404</v>
      </c>
      <c r="AF88" s="54">
        <v>12.165438652038601</v>
      </c>
      <c r="AG88" s="54">
        <v>9.3815834522247297</v>
      </c>
      <c r="AH88" s="54">
        <v>3.7528741359710698</v>
      </c>
      <c r="AI88" s="54">
        <v>8.8270571231842005</v>
      </c>
      <c r="AJ88" s="54">
        <v>9.4029064178466797</v>
      </c>
      <c r="AK88" s="54">
        <v>9.9338097572326696</v>
      </c>
      <c r="AL88" s="54">
        <v>11.973748683929401</v>
      </c>
      <c r="AM88" s="53"/>
    </row>
    <row r="89" spans="10:39" x14ac:dyDescent="0.25">
      <c r="J89" s="43"/>
      <c r="K89" s="38"/>
      <c r="L89" s="38"/>
      <c r="M89" s="38"/>
      <c r="Y89" s="38"/>
      <c r="Z89" s="38"/>
      <c r="AA89" s="53">
        <v>85</v>
      </c>
      <c r="AB89" s="54">
        <v>8.2837111949920708</v>
      </c>
      <c r="AC89" s="54">
        <v>8.7341210842132604</v>
      </c>
      <c r="AD89" s="54">
        <v>7.8945584297180202</v>
      </c>
      <c r="AE89" s="54">
        <v>5.3081283569335902</v>
      </c>
      <c r="AF89" s="54">
        <v>6.4326939582824698</v>
      </c>
      <c r="AG89" s="54">
        <v>10.6945366859436</v>
      </c>
      <c r="AH89" s="54">
        <v>8.3410258293151909</v>
      </c>
      <c r="AI89" s="54">
        <v>3.4446376562118499</v>
      </c>
      <c r="AJ89" s="54">
        <v>7.9905657768249503</v>
      </c>
      <c r="AK89" s="54">
        <v>8.5264089107513392</v>
      </c>
      <c r="AL89" s="54">
        <v>9.0436549186706507</v>
      </c>
      <c r="AM89" s="53"/>
    </row>
    <row r="90" spans="10:39" x14ac:dyDescent="0.25">
      <c r="J90" s="43"/>
      <c r="K90" s="38"/>
      <c r="L90" s="38"/>
      <c r="M90" s="38"/>
      <c r="Y90" s="38"/>
      <c r="Z90" s="38"/>
      <c r="AA90" s="53">
        <v>86</v>
      </c>
      <c r="AB90" s="54">
        <v>4.1150059700012198</v>
      </c>
      <c r="AC90" s="54">
        <v>7.1545608043670699</v>
      </c>
      <c r="AD90" s="54">
        <v>7.4850101470947301</v>
      </c>
      <c r="AE90" s="54">
        <v>6.8493793010711697</v>
      </c>
      <c r="AF90" s="54">
        <v>4.63641262054443</v>
      </c>
      <c r="AG90" s="54">
        <v>5.67791652679443</v>
      </c>
      <c r="AH90" s="54">
        <v>9.2366449832916295</v>
      </c>
      <c r="AI90" s="54">
        <v>7.2740318775177002</v>
      </c>
      <c r="AJ90" s="54">
        <v>3.0887600183486899</v>
      </c>
      <c r="AK90" s="54">
        <v>7.1179997920989999</v>
      </c>
      <c r="AL90" s="54">
        <v>7.6141436100006104</v>
      </c>
      <c r="AM90" s="53"/>
    </row>
    <row r="91" spans="10:39" x14ac:dyDescent="0.25">
      <c r="J91" s="43"/>
      <c r="K91" s="38"/>
      <c r="L91" s="38"/>
      <c r="M91" s="38"/>
      <c r="Y91" s="38"/>
      <c r="Z91" s="38"/>
      <c r="AA91" s="53">
        <v>87</v>
      </c>
      <c r="AB91" s="54">
        <v>2.0880689620971702</v>
      </c>
      <c r="AC91" s="54">
        <v>3.5336673259735099</v>
      </c>
      <c r="AD91" s="54">
        <v>6.1329066753387496</v>
      </c>
      <c r="AE91" s="54">
        <v>6.3989667892456099</v>
      </c>
      <c r="AF91" s="54">
        <v>5.9222598075866699</v>
      </c>
      <c r="AG91" s="54">
        <v>4.0579640865325901</v>
      </c>
      <c r="AH91" s="54">
        <v>5.0077881813049299</v>
      </c>
      <c r="AI91" s="54">
        <v>7.9639480113983199</v>
      </c>
      <c r="AJ91" s="54">
        <v>6.3389647006988499</v>
      </c>
      <c r="AK91" s="54">
        <v>2.7896816730499299</v>
      </c>
      <c r="AL91" s="54">
        <v>6.3312344551086399</v>
      </c>
      <c r="AM91" s="53"/>
    </row>
    <row r="92" spans="10:39" x14ac:dyDescent="0.25">
      <c r="J92" s="43"/>
      <c r="K92" s="38"/>
      <c r="L92" s="38"/>
      <c r="M92" s="38"/>
      <c r="Y92" s="38"/>
      <c r="Z92" s="38"/>
      <c r="AA92" s="53">
        <v>88</v>
      </c>
      <c r="AB92" s="54">
        <v>3.9736731052398699</v>
      </c>
      <c r="AC92" s="54">
        <v>1.8637887239456199</v>
      </c>
      <c r="AD92" s="54">
        <v>3.0011065006256099</v>
      </c>
      <c r="AE92" s="54">
        <v>5.1735467910766602</v>
      </c>
      <c r="AF92" s="54">
        <v>5.4019640684127799</v>
      </c>
      <c r="AG92" s="54">
        <v>5.0604658126831099</v>
      </c>
      <c r="AH92" s="54">
        <v>3.5246899127960201</v>
      </c>
      <c r="AI92" s="54">
        <v>4.3696310520172101</v>
      </c>
      <c r="AJ92" s="54">
        <v>6.8017899990081796</v>
      </c>
      <c r="AK92" s="54">
        <v>5.47192287445068</v>
      </c>
      <c r="AL92" s="54">
        <v>2.5029704570770299</v>
      </c>
      <c r="AM92" s="53"/>
    </row>
    <row r="93" spans="10:39" x14ac:dyDescent="0.25">
      <c r="AA93" s="53">
        <v>89</v>
      </c>
      <c r="AB93" s="54">
        <v>3.8470834493637098</v>
      </c>
      <c r="AC93" s="54">
        <v>3.40296506881714</v>
      </c>
      <c r="AD93" s="54">
        <v>1.64209371805191</v>
      </c>
      <c r="AE93" s="54">
        <v>2.5091927647590602</v>
      </c>
      <c r="AF93" s="54">
        <v>4.2920283079147303</v>
      </c>
      <c r="AG93" s="54">
        <v>4.4882214069366499</v>
      </c>
      <c r="AH93" s="54">
        <v>4.2602870464324996</v>
      </c>
      <c r="AI93" s="54">
        <v>3.0215725898742698</v>
      </c>
      <c r="AJ93" s="54">
        <v>3.7580579519271899</v>
      </c>
      <c r="AK93" s="54">
        <v>5.7295401096344003</v>
      </c>
      <c r="AL93" s="54">
        <v>4.6603697538375899</v>
      </c>
      <c r="AM93" s="53"/>
    </row>
    <row r="94" spans="10:39" x14ac:dyDescent="0.25">
      <c r="AA94" s="53">
        <v>90</v>
      </c>
      <c r="AB94" s="54">
        <v>3.5234940648078901</v>
      </c>
      <c r="AC94" s="54">
        <v>2.9257117509841901</v>
      </c>
      <c r="AD94" s="54">
        <v>2.7465717792511</v>
      </c>
      <c r="AE94" s="54">
        <v>1.37221539020538</v>
      </c>
      <c r="AF94" s="54">
        <v>1.9739799499511701</v>
      </c>
      <c r="AG94" s="54">
        <v>3.3778773546218899</v>
      </c>
      <c r="AH94" s="54">
        <v>3.5271347761154201</v>
      </c>
      <c r="AI94" s="54">
        <v>3.40421342849731</v>
      </c>
      <c r="AJ94" s="54">
        <v>2.4396538138389601</v>
      </c>
      <c r="AK94" s="54">
        <v>3.0720160007476802</v>
      </c>
      <c r="AL94" s="54">
        <v>4.5869166851043701</v>
      </c>
      <c r="AM94" s="53"/>
    </row>
    <row r="95" spans="10:39" x14ac:dyDescent="0.25">
      <c r="AA95" s="53">
        <v>91</v>
      </c>
      <c r="AB95" s="54">
        <v>1.33007568120956</v>
      </c>
      <c r="AC95" s="54">
        <v>2.7112537920475002</v>
      </c>
      <c r="AD95" s="54">
        <v>2.1846017241478002</v>
      </c>
      <c r="AE95" s="54">
        <v>2.1375444531440699</v>
      </c>
      <c r="AF95" s="54">
        <v>1.1249847412109399</v>
      </c>
      <c r="AG95" s="54">
        <v>1.5163912177085901</v>
      </c>
      <c r="AH95" s="54">
        <v>2.6022769212722801</v>
      </c>
      <c r="AI95" s="54">
        <v>2.69941246509552</v>
      </c>
      <c r="AJ95" s="54">
        <v>2.6568144559860198</v>
      </c>
      <c r="AK95" s="54">
        <v>1.91107553243637</v>
      </c>
      <c r="AL95" s="54">
        <v>2.4492687582969701</v>
      </c>
      <c r="AM95" s="53"/>
    </row>
    <row r="96" spans="10:39" x14ac:dyDescent="0.25">
      <c r="AA96" s="53">
        <v>92</v>
      </c>
      <c r="AB96" s="54">
        <v>2.4794922471046399</v>
      </c>
      <c r="AC96" s="54">
        <v>0.843931823968887</v>
      </c>
      <c r="AD96" s="54">
        <v>2.0369416475295998</v>
      </c>
      <c r="AE96" s="54">
        <v>1.5832394957542399</v>
      </c>
      <c r="AF96" s="54">
        <v>1.6196868717670401</v>
      </c>
      <c r="AG96" s="54">
        <v>0.88646373152732805</v>
      </c>
      <c r="AH96" s="54">
        <v>1.1279366314411201</v>
      </c>
      <c r="AI96" s="54">
        <v>1.95628482103348</v>
      </c>
      <c r="AJ96" s="54">
        <v>2.0066109895706199</v>
      </c>
      <c r="AK96" s="54">
        <v>2.0257398486137399</v>
      </c>
      <c r="AL96" s="54">
        <v>1.44630724191666</v>
      </c>
      <c r="AM96" s="53"/>
    </row>
    <row r="97" spans="27:39" x14ac:dyDescent="0.25">
      <c r="AA97" s="53">
        <v>93</v>
      </c>
      <c r="AB97" s="54">
        <v>0.256673093885183</v>
      </c>
      <c r="AC97" s="54">
        <v>1.71773529052734</v>
      </c>
      <c r="AD97" s="54">
        <v>0.53175130486488298</v>
      </c>
      <c r="AE97" s="54">
        <v>1.5323177874088301</v>
      </c>
      <c r="AF97" s="54">
        <v>1.14165955781937</v>
      </c>
      <c r="AG97" s="54">
        <v>1.2289464473724401</v>
      </c>
      <c r="AH97" s="54">
        <v>0.69716650247573897</v>
      </c>
      <c r="AI97" s="54">
        <v>0.84103313088417098</v>
      </c>
      <c r="AJ97" s="54">
        <v>1.4668310284614601</v>
      </c>
      <c r="AK97" s="54">
        <v>1.48674041032791</v>
      </c>
      <c r="AL97" s="54">
        <v>1.5397748947143599</v>
      </c>
      <c r="AM97" s="53"/>
    </row>
    <row r="98" spans="27:39" x14ac:dyDescent="0.25">
      <c r="AA98" s="53">
        <v>94</v>
      </c>
      <c r="AB98" s="54">
        <v>9.7916854545474094E-2</v>
      </c>
      <c r="AC98" s="54">
        <v>0.26805933937430398</v>
      </c>
      <c r="AD98" s="54">
        <v>1.13612180948257</v>
      </c>
      <c r="AE98" s="54">
        <v>0.30173261463642098</v>
      </c>
      <c r="AF98" s="54">
        <v>1.1411767080426201</v>
      </c>
      <c r="AG98" s="54">
        <v>0.78330138325691201</v>
      </c>
      <c r="AH98" s="54">
        <v>0.91858375072479204</v>
      </c>
      <c r="AI98" s="54">
        <v>0.52459689974784895</v>
      </c>
      <c r="AJ98" s="54">
        <v>0.60601517558097795</v>
      </c>
      <c r="AK98" s="54">
        <v>1.0619613528251599</v>
      </c>
      <c r="AL98" s="54">
        <v>1.0612668395042399</v>
      </c>
      <c r="AM98" s="53"/>
    </row>
    <row r="99" spans="27:39" x14ac:dyDescent="0.25">
      <c r="AA99" s="53">
        <v>95</v>
      </c>
      <c r="AB99" s="54">
        <v>1.0980076882988199</v>
      </c>
      <c r="AC99" s="54">
        <v>0.140262216329575</v>
      </c>
      <c r="AD99" s="54">
        <v>0.25803481042385101</v>
      </c>
      <c r="AE99" s="54">
        <v>0.79074336588382699</v>
      </c>
      <c r="AF99" s="54">
        <v>0.22673793882131599</v>
      </c>
      <c r="AG99" s="54">
        <v>0.83806006610393502</v>
      </c>
      <c r="AH99" s="54">
        <v>0.57202541828155495</v>
      </c>
      <c r="AI99" s="54">
        <v>0.68405947089195296</v>
      </c>
      <c r="AJ99" s="54">
        <v>0.41158702969551098</v>
      </c>
      <c r="AK99" s="54">
        <v>0.45365609973669102</v>
      </c>
      <c r="AL99" s="54">
        <v>0.79308170080184903</v>
      </c>
      <c r="AM99" s="53"/>
    </row>
    <row r="100" spans="27:39" x14ac:dyDescent="0.25">
      <c r="AA100" s="53">
        <v>96</v>
      </c>
      <c r="AB100" s="54">
        <v>0.83221261203288999</v>
      </c>
      <c r="AC100" s="54">
        <v>0.77387385442852996</v>
      </c>
      <c r="AD100" s="54">
        <v>0.14996796846389801</v>
      </c>
      <c r="AE100" s="54">
        <v>0.23123573511838899</v>
      </c>
      <c r="AF100" s="54">
        <v>0.57044725120067596</v>
      </c>
      <c r="AG100" s="54">
        <v>0.183188926428556</v>
      </c>
      <c r="AH100" s="54">
        <v>0.620676569640636</v>
      </c>
      <c r="AI100" s="54">
        <v>0.42792642116546598</v>
      </c>
      <c r="AJ100" s="54">
        <v>0.51458472758531604</v>
      </c>
      <c r="AK100" s="54">
        <v>0.327633336186409</v>
      </c>
      <c r="AL100" s="54">
        <v>0.351368337869644</v>
      </c>
      <c r="AM100" s="53"/>
    </row>
    <row r="101" spans="27:39" x14ac:dyDescent="0.25">
      <c r="AA101" s="53">
        <v>97</v>
      </c>
      <c r="AB101" s="54">
        <v>0.31318303011357801</v>
      </c>
      <c r="AC101" s="54">
        <v>0.60077205300331105</v>
      </c>
      <c r="AD101" s="54">
        <v>0.57697526551783096</v>
      </c>
      <c r="AE101" s="54">
        <v>0.15324157103896099</v>
      </c>
      <c r="AF101" s="54">
        <v>0.210160281509161</v>
      </c>
      <c r="AG101" s="54">
        <v>0.44270337373018298</v>
      </c>
      <c r="AH101" s="54">
        <v>0.168951451778412</v>
      </c>
      <c r="AI101" s="54">
        <v>0.48182816803455403</v>
      </c>
      <c r="AJ101" s="54">
        <v>0.34573587775230402</v>
      </c>
      <c r="AK101" s="54">
        <v>0.408714979887009</v>
      </c>
      <c r="AL101" s="54">
        <v>0.27813859283924097</v>
      </c>
      <c r="AM101" s="53"/>
    </row>
    <row r="102" spans="27:39" x14ac:dyDescent="0.25">
      <c r="AA102" s="53">
        <v>98</v>
      </c>
      <c r="AB102" s="54">
        <v>4.3994712643325301E-2</v>
      </c>
      <c r="AC102" s="54">
        <v>0.26358334720134702</v>
      </c>
      <c r="AD102" s="54">
        <v>0.43936118483543402</v>
      </c>
      <c r="AE102" s="54">
        <v>0.455776752904058</v>
      </c>
      <c r="AF102" s="54">
        <v>0.15284658595919601</v>
      </c>
      <c r="AG102" s="54">
        <v>0.19526314362883601</v>
      </c>
      <c r="AH102" s="54">
        <v>0.35880784690380102</v>
      </c>
      <c r="AI102" s="54">
        <v>0.16210873797535899</v>
      </c>
      <c r="AJ102" s="54">
        <v>0.392679292708635</v>
      </c>
      <c r="AK102" s="54">
        <v>0.29065808653831499</v>
      </c>
      <c r="AL102" s="54">
        <v>0.34023042023181899</v>
      </c>
      <c r="AM102" s="53"/>
    </row>
    <row r="103" spans="27:39" x14ac:dyDescent="0.25">
      <c r="AA103" s="53">
        <v>99</v>
      </c>
      <c r="AB103" s="54">
        <v>0.75693382136523701</v>
      </c>
      <c r="AC103" s="54">
        <v>8.0385770648717894E-2</v>
      </c>
      <c r="AD103" s="54">
        <v>0.23584433831274501</v>
      </c>
      <c r="AE103" s="54">
        <v>0.34909284114837602</v>
      </c>
      <c r="AF103" s="54">
        <v>0.37513111159205398</v>
      </c>
      <c r="AG103" s="54">
        <v>0.15962773188948601</v>
      </c>
      <c r="AH103" s="54">
        <v>0.19028933346271501</v>
      </c>
      <c r="AI103" s="54">
        <v>0.30708448216319101</v>
      </c>
      <c r="AJ103" s="54">
        <v>0.16530279815196999</v>
      </c>
      <c r="AK103" s="54">
        <v>0.33382629603147501</v>
      </c>
      <c r="AL103" s="54">
        <v>0.25873881578445401</v>
      </c>
      <c r="AM103" s="53"/>
    </row>
    <row r="104" spans="27:39" x14ac:dyDescent="0.25">
      <c r="AA104" s="53"/>
      <c r="AB104" s="54">
        <v>3636.2757972925901</v>
      </c>
      <c r="AC104" s="54">
        <v>3633.9021503944</v>
      </c>
      <c r="AD104" s="54">
        <v>3638.5936636850201</v>
      </c>
      <c r="AE104" s="54">
        <v>3646.11775450595</v>
      </c>
      <c r="AF104" s="54">
        <v>3656.34461858124</v>
      </c>
      <c r="AG104" s="54">
        <v>3668.7207528241001</v>
      </c>
      <c r="AH104" s="54">
        <v>3683.6127593480101</v>
      </c>
      <c r="AI104" s="54">
        <v>3700.3889597058301</v>
      </c>
      <c r="AJ104" s="54">
        <v>3718.3717678449998</v>
      </c>
      <c r="AK104" s="54">
        <v>3737.2852639481398</v>
      </c>
      <c r="AL104" s="54">
        <v>3757.0002794042198</v>
      </c>
      <c r="AM104" s="53" t="s">
        <v>44</v>
      </c>
    </row>
    <row r="105" spans="27:39" x14ac:dyDescent="0.25">
      <c r="AB105" s="54">
        <v>17.660302162170399</v>
      </c>
      <c r="AC105" s="54">
        <v>19.839495658874501</v>
      </c>
      <c r="AD105" s="54">
        <v>22.047818183898901</v>
      </c>
      <c r="AE105" s="54">
        <v>24.161988258361799</v>
      </c>
      <c r="AF105" s="54">
        <v>26.1092672348022</v>
      </c>
      <c r="AG105" s="54">
        <v>27.918721199035598</v>
      </c>
      <c r="AH105" s="54">
        <v>29.6295070648193</v>
      </c>
      <c r="AI105" s="54">
        <v>31.256510734558098</v>
      </c>
      <c r="AJ105" s="54">
        <v>32.802371025085399</v>
      </c>
      <c r="AK105" s="54">
        <v>34.261428833007798</v>
      </c>
      <c r="AL105" s="54">
        <v>35.649871826171903</v>
      </c>
    </row>
    <row r="106" spans="27:39" x14ac:dyDescent="0.25">
      <c r="AB106" s="54">
        <v>14.486951828002899</v>
      </c>
      <c r="AC106" s="54">
        <v>19.0685377120972</v>
      </c>
      <c r="AD106" s="54">
        <v>21.262893676757798</v>
      </c>
      <c r="AE106" s="54">
        <v>23.283532142639199</v>
      </c>
      <c r="AF106" s="54">
        <v>25.244655609130898</v>
      </c>
      <c r="AG106" s="54">
        <v>27.069221496581999</v>
      </c>
      <c r="AH106" s="54">
        <v>28.7863302230835</v>
      </c>
      <c r="AI106" s="54">
        <v>30.428139686584501</v>
      </c>
      <c r="AJ106" s="54">
        <v>31.987652778625499</v>
      </c>
      <c r="AK106" s="54">
        <v>33.478002548217802</v>
      </c>
      <c r="AL106" s="54">
        <v>34.885583877563498</v>
      </c>
    </row>
    <row r="107" spans="27:39" x14ac:dyDescent="0.25">
      <c r="AB107" s="54">
        <v>19.8687391281128</v>
      </c>
      <c r="AC107" s="54">
        <v>16.809903144836401</v>
      </c>
      <c r="AD107" s="54">
        <v>21.027751922607401</v>
      </c>
      <c r="AE107" s="54">
        <v>23.035504341125499</v>
      </c>
      <c r="AF107" s="54">
        <v>24.917280197143601</v>
      </c>
      <c r="AG107" s="54">
        <v>26.754519462585399</v>
      </c>
      <c r="AH107" s="54">
        <v>28.491407394409201</v>
      </c>
      <c r="AI107" s="54">
        <v>30.142580986022899</v>
      </c>
      <c r="AJ107" s="54">
        <v>31.723692893981902</v>
      </c>
      <c r="AK107" s="54">
        <v>33.234550476074197</v>
      </c>
      <c r="AL107" s="54">
        <v>34.679143905639599</v>
      </c>
    </row>
    <row r="108" spans="27:39" x14ac:dyDescent="0.25">
      <c r="AB108" s="54">
        <v>20.243559837341301</v>
      </c>
      <c r="AC108" s="54">
        <v>21.494397163391099</v>
      </c>
      <c r="AD108" s="54">
        <v>19.3421277999878</v>
      </c>
      <c r="AE108" s="54">
        <v>23.1168918609619</v>
      </c>
      <c r="AF108" s="54">
        <v>25.0038614273071</v>
      </c>
      <c r="AG108" s="54">
        <v>26.7855548858643</v>
      </c>
      <c r="AH108" s="54">
        <v>28.546143531799299</v>
      </c>
      <c r="AI108" s="54">
        <v>30.230045318603501</v>
      </c>
      <c r="AJ108" s="54">
        <v>31.830421447753899</v>
      </c>
      <c r="AK108" s="54">
        <v>33.375827789306598</v>
      </c>
      <c r="AL108" s="54">
        <v>34.850170135497997</v>
      </c>
    </row>
    <row r="109" spans="27:39" x14ac:dyDescent="0.25">
      <c r="AB109" s="54">
        <v>17.4617757797241</v>
      </c>
      <c r="AC109" s="54">
        <v>21.8840446472168</v>
      </c>
      <c r="AD109" s="54">
        <v>23.5026950836182</v>
      </c>
      <c r="AE109" s="54">
        <v>21.765417098998999</v>
      </c>
      <c r="AF109" s="54">
        <v>25.281483650207502</v>
      </c>
      <c r="AG109" s="54">
        <v>27.088574409484899</v>
      </c>
      <c r="AH109" s="54">
        <v>28.818439483642599</v>
      </c>
      <c r="AI109" s="54">
        <v>30.539084434509299</v>
      </c>
      <c r="AJ109" s="54">
        <v>32.186508178710902</v>
      </c>
      <c r="AK109" s="54">
        <v>33.762609481811502</v>
      </c>
      <c r="AL109" s="54">
        <v>35.2835369110107</v>
      </c>
    </row>
    <row r="110" spans="27:39" x14ac:dyDescent="0.25">
      <c r="AB110" s="54">
        <v>20.405492782592798</v>
      </c>
      <c r="AC110" s="54">
        <v>19.590903282165499</v>
      </c>
      <c r="AD110" s="54">
        <v>23.590058326721199</v>
      </c>
      <c r="AE110" s="54">
        <v>25.265069961547901</v>
      </c>
      <c r="AF110" s="54">
        <v>23.8022203445435</v>
      </c>
      <c r="AG110" s="54">
        <v>27.155209541320801</v>
      </c>
      <c r="AH110" s="54">
        <v>28.913215637206999</v>
      </c>
      <c r="AI110" s="54">
        <v>30.609798431396499</v>
      </c>
      <c r="AJ110" s="54">
        <v>32.293443679809599</v>
      </c>
      <c r="AK110" s="54">
        <v>33.916530609130902</v>
      </c>
      <c r="AL110" s="54">
        <v>35.465042114257798</v>
      </c>
    </row>
    <row r="111" spans="27:39" x14ac:dyDescent="0.25">
      <c r="AB111" s="54">
        <v>18.9318332672119</v>
      </c>
      <c r="AC111" s="54">
        <v>22.106225013732899</v>
      </c>
      <c r="AD111" s="54">
        <v>21.8041334152222</v>
      </c>
      <c r="AE111" s="54">
        <v>25.373360633850101</v>
      </c>
      <c r="AF111" s="54">
        <v>27.1041097640991</v>
      </c>
      <c r="AG111" s="54">
        <v>25.810641288757299</v>
      </c>
      <c r="AH111" s="54">
        <v>29.094511985778801</v>
      </c>
      <c r="AI111" s="54">
        <v>30.835718154907202</v>
      </c>
      <c r="AJ111" s="54">
        <v>32.515380859375</v>
      </c>
      <c r="AK111" s="54">
        <v>34.188266754150398</v>
      </c>
      <c r="AL111" s="54">
        <v>35.797351837158203</v>
      </c>
    </row>
    <row r="112" spans="27:39" x14ac:dyDescent="0.25">
      <c r="AB112" s="54">
        <v>23.140684127807599</v>
      </c>
      <c r="AC112" s="54">
        <v>20.880993843078599</v>
      </c>
      <c r="AD112" s="54">
        <v>24.075567245483398</v>
      </c>
      <c r="AE112" s="54">
        <v>23.996909141540499</v>
      </c>
      <c r="AF112" s="54">
        <v>27.273497581481902</v>
      </c>
      <c r="AG112" s="54">
        <v>29.061891555786101</v>
      </c>
      <c r="AH112" s="54">
        <v>27.9096517562866</v>
      </c>
      <c r="AI112" s="54">
        <v>31.166806221008301</v>
      </c>
      <c r="AJ112" s="54">
        <v>32.908294677734403</v>
      </c>
      <c r="AK112" s="54">
        <v>34.595932006835902</v>
      </c>
      <c r="AL112" s="54">
        <v>36.269493103027301</v>
      </c>
    </row>
    <row r="113" spans="28:38" x14ac:dyDescent="0.25">
      <c r="AB113" s="54">
        <v>21.1559286117554</v>
      </c>
      <c r="AC113" s="54">
        <v>25.225217819213899</v>
      </c>
      <c r="AD113" s="54">
        <v>23.173521995544402</v>
      </c>
      <c r="AE113" s="54">
        <v>26.301293373107899</v>
      </c>
      <c r="AF113" s="54">
        <v>26.4219570159912</v>
      </c>
      <c r="AG113" s="54">
        <v>29.4759569168091</v>
      </c>
      <c r="AH113" s="54">
        <v>31.3407850265503</v>
      </c>
      <c r="AI113" s="54">
        <v>30.3268432617188</v>
      </c>
      <c r="AJ113" s="54">
        <v>33.570426940917997</v>
      </c>
      <c r="AK113" s="54">
        <v>35.335477828979499</v>
      </c>
      <c r="AL113" s="54">
        <v>37.041751861572301</v>
      </c>
    </row>
    <row r="114" spans="28:38" x14ac:dyDescent="0.25">
      <c r="AB114" s="54">
        <v>22.730089187622099</v>
      </c>
      <c r="AC114" s="54">
        <v>23.382445335388201</v>
      </c>
      <c r="AD114" s="54">
        <v>27.537895202636701</v>
      </c>
      <c r="AE114" s="54">
        <v>25.504170417785598</v>
      </c>
      <c r="AF114" s="54">
        <v>28.601945877075199</v>
      </c>
      <c r="AG114" s="54">
        <v>28.8903036117554</v>
      </c>
      <c r="AH114" s="54">
        <v>31.7847127914429</v>
      </c>
      <c r="AI114" s="54">
        <v>33.723218917846701</v>
      </c>
      <c r="AJ114" s="54">
        <v>32.824439048767097</v>
      </c>
      <c r="AK114" s="54">
        <v>36.073160171508803</v>
      </c>
      <c r="AL114" s="54">
        <v>37.8603191375732</v>
      </c>
    </row>
    <row r="115" spans="28:38" x14ac:dyDescent="0.25">
      <c r="AB115" s="54">
        <v>25.538836479187001</v>
      </c>
      <c r="AC115" s="54">
        <v>24.860643386840799</v>
      </c>
      <c r="AD115" s="54">
        <v>25.687689781189</v>
      </c>
      <c r="AE115" s="54">
        <v>29.8351726531982</v>
      </c>
      <c r="AF115" s="54">
        <v>27.8325757980347</v>
      </c>
      <c r="AG115" s="54">
        <v>30.868091583251999</v>
      </c>
      <c r="AH115" s="54">
        <v>31.2995414733887</v>
      </c>
      <c r="AI115" s="54">
        <v>34.100719451904297</v>
      </c>
      <c r="AJ115" s="54">
        <v>36.089679718017599</v>
      </c>
      <c r="AK115" s="54">
        <v>35.267929077148402</v>
      </c>
      <c r="AL115" s="54">
        <v>38.541059494018597</v>
      </c>
    </row>
    <row r="116" spans="28:38" x14ac:dyDescent="0.25">
      <c r="AB116" s="54">
        <v>29.179298400878899</v>
      </c>
      <c r="AC116" s="54">
        <v>27.538993835449201</v>
      </c>
      <c r="AD116" s="54">
        <v>27.103761672973601</v>
      </c>
      <c r="AE116" s="54">
        <v>27.912814140319799</v>
      </c>
      <c r="AF116" s="54">
        <v>32.110401153564503</v>
      </c>
      <c r="AG116" s="54">
        <v>30.1274881362915</v>
      </c>
      <c r="AH116" s="54">
        <v>33.099439620971701</v>
      </c>
      <c r="AI116" s="54">
        <v>33.652749061584501</v>
      </c>
      <c r="AJ116" s="54">
        <v>36.391529083252003</v>
      </c>
      <c r="AK116" s="54">
        <v>38.427661895752003</v>
      </c>
      <c r="AL116" s="54">
        <v>37.647760391235401</v>
      </c>
    </row>
    <row r="117" spans="28:38" x14ac:dyDescent="0.25">
      <c r="AB117" s="54">
        <v>27.724566459655801</v>
      </c>
      <c r="AC117" s="54">
        <v>30.774994850158699</v>
      </c>
      <c r="AD117" s="54">
        <v>29.738821983337399</v>
      </c>
      <c r="AE117" s="54">
        <v>29.3488111495972</v>
      </c>
      <c r="AF117" s="54">
        <v>30.1464986801147</v>
      </c>
      <c r="AG117" s="54">
        <v>34.411457061767599</v>
      </c>
      <c r="AH117" s="54">
        <v>32.444017410278299</v>
      </c>
      <c r="AI117" s="54">
        <v>35.3599529266357</v>
      </c>
      <c r="AJ117" s="54">
        <v>36.006557464599602</v>
      </c>
      <c r="AK117" s="54">
        <v>38.697145462036097</v>
      </c>
      <c r="AL117" s="54">
        <v>40.774242401122997</v>
      </c>
    </row>
    <row r="118" spans="28:38" x14ac:dyDescent="0.25">
      <c r="AB118" s="54">
        <v>33.719578742981</v>
      </c>
      <c r="AC118" s="54">
        <v>29.368510246276902</v>
      </c>
      <c r="AD118" s="54">
        <v>32.546169281005902</v>
      </c>
      <c r="AE118" s="54">
        <v>31.9492349624634</v>
      </c>
      <c r="AF118" s="54">
        <v>31.590617179870598</v>
      </c>
      <c r="AG118" s="54">
        <v>32.368977546691902</v>
      </c>
      <c r="AH118" s="54">
        <v>36.711954116821303</v>
      </c>
      <c r="AI118" s="54">
        <v>34.746894836425803</v>
      </c>
      <c r="AJ118" s="54">
        <v>37.600456237792997</v>
      </c>
      <c r="AK118" s="54">
        <v>38.328119277954102</v>
      </c>
      <c r="AL118" s="54">
        <v>40.951087951660199</v>
      </c>
    </row>
    <row r="119" spans="28:38" x14ac:dyDescent="0.25">
      <c r="AB119" s="54">
        <v>26.156997680664102</v>
      </c>
      <c r="AC119" s="54">
        <v>35.208131790161097</v>
      </c>
      <c r="AD119" s="54">
        <v>31.412126541137699</v>
      </c>
      <c r="AE119" s="54">
        <v>34.544084548950202</v>
      </c>
      <c r="AF119" s="54">
        <v>34.398429870605497</v>
      </c>
      <c r="AG119" s="54">
        <v>34.065418243408203</v>
      </c>
      <c r="AH119" s="54">
        <v>34.834552764892599</v>
      </c>
      <c r="AI119" s="54">
        <v>39.260738372802699</v>
      </c>
      <c r="AJ119" s="54">
        <v>37.283393859863303</v>
      </c>
      <c r="AK119" s="54">
        <v>40.088647842407198</v>
      </c>
      <c r="AL119" s="54">
        <v>40.879764556884801</v>
      </c>
    </row>
    <row r="120" spans="28:38" x14ac:dyDescent="0.25">
      <c r="AB120" s="54">
        <v>31.327557563781699</v>
      </c>
      <c r="AC120" s="54">
        <v>28.672722816467299</v>
      </c>
      <c r="AD120" s="54">
        <v>37.355157852172901</v>
      </c>
      <c r="AE120" s="54">
        <v>33.944133758544901</v>
      </c>
      <c r="AF120" s="54">
        <v>37.048589706420898</v>
      </c>
      <c r="AG120" s="54">
        <v>37.355916976928697</v>
      </c>
      <c r="AH120" s="54">
        <v>37.059511184692397</v>
      </c>
      <c r="AI120" s="54">
        <v>37.829710006713903</v>
      </c>
      <c r="AJ120" s="54">
        <v>42.342714309692397</v>
      </c>
      <c r="AK120" s="54">
        <v>40.371829986572301</v>
      </c>
      <c r="AL120" s="54">
        <v>43.123895645141602</v>
      </c>
    </row>
    <row r="121" spans="28:38" x14ac:dyDescent="0.25">
      <c r="AB121" s="54">
        <v>28.4985208511353</v>
      </c>
      <c r="AC121" s="54">
        <v>34.022196769714398</v>
      </c>
      <c r="AD121" s="54">
        <v>32.072557449340799</v>
      </c>
      <c r="AE121" s="54">
        <v>40.143995285034201</v>
      </c>
      <c r="AF121" s="54">
        <v>37.143438339233398</v>
      </c>
      <c r="AG121" s="54">
        <v>40.2303466796875</v>
      </c>
      <c r="AH121" s="54">
        <v>41.007074356079102</v>
      </c>
      <c r="AI121" s="54">
        <v>40.747245788574197</v>
      </c>
      <c r="AJ121" s="54">
        <v>41.536558151245103</v>
      </c>
      <c r="AK121" s="54">
        <v>46.142469406127901</v>
      </c>
      <c r="AL121" s="54">
        <v>44.2082004547119</v>
      </c>
    </row>
    <row r="122" spans="28:38" x14ac:dyDescent="0.25">
      <c r="AB122" s="54">
        <v>24.1946811676025</v>
      </c>
      <c r="AC122" s="54">
        <v>31.585656166076699</v>
      </c>
      <c r="AD122" s="54">
        <v>36.711748123168903</v>
      </c>
      <c r="AE122" s="54">
        <v>35.234710693359403</v>
      </c>
      <c r="AF122" s="54">
        <v>42.512809753417997</v>
      </c>
      <c r="AG122" s="54">
        <v>39.977455139160199</v>
      </c>
      <c r="AH122" s="54">
        <v>43.024909973144503</v>
      </c>
      <c r="AI122" s="54">
        <v>44.286632537841797</v>
      </c>
      <c r="AJ122" s="54">
        <v>44.013671875</v>
      </c>
      <c r="AK122" s="54">
        <v>44.815628051757798</v>
      </c>
      <c r="AL122" s="54">
        <v>49.428909301757798</v>
      </c>
    </row>
    <row r="123" spans="28:38" x14ac:dyDescent="0.25">
      <c r="AB123" s="54">
        <v>31.536617279052699</v>
      </c>
      <c r="AC123" s="54">
        <v>28.063217163085898</v>
      </c>
      <c r="AD123" s="54">
        <v>35.023006439208999</v>
      </c>
      <c r="AE123" s="54">
        <v>39.4087009429932</v>
      </c>
      <c r="AF123" s="54">
        <v>38.4503078460693</v>
      </c>
      <c r="AG123" s="54">
        <v>44.835351943969698</v>
      </c>
      <c r="AH123" s="54">
        <v>42.860267639160199</v>
      </c>
      <c r="AI123" s="54">
        <v>45.832250595092802</v>
      </c>
      <c r="AJ123" s="54">
        <v>47.4993896484375</v>
      </c>
      <c r="AK123" s="54">
        <v>47.249565124511697</v>
      </c>
      <c r="AL123" s="54">
        <v>48.088245391845703</v>
      </c>
    </row>
    <row r="124" spans="28:38" x14ac:dyDescent="0.25">
      <c r="AB124" s="54">
        <v>26.614944458007798</v>
      </c>
      <c r="AC124" s="54">
        <v>33.837210655212402</v>
      </c>
      <c r="AD124" s="54">
        <v>32.220308303833001</v>
      </c>
      <c r="AE124" s="54">
        <v>38.207891464233398</v>
      </c>
      <c r="AF124" s="54">
        <v>41.993268966674798</v>
      </c>
      <c r="AG124" s="54">
        <v>41.478223800659201</v>
      </c>
      <c r="AH124" s="54">
        <v>46.935646057128899</v>
      </c>
      <c r="AI124" s="54">
        <v>45.596220016479499</v>
      </c>
      <c r="AJ124" s="54">
        <v>48.423961639404297</v>
      </c>
      <c r="AK124" s="54">
        <v>50.412025451660199</v>
      </c>
      <c r="AL124" s="54">
        <v>50.260190963745103</v>
      </c>
    </row>
    <row r="125" spans="28:38" x14ac:dyDescent="0.25">
      <c r="AB125" s="54">
        <v>32.649718284606898</v>
      </c>
      <c r="AC125" s="54">
        <v>31.276705741882299</v>
      </c>
      <c r="AD125" s="54">
        <v>37.389940261840799</v>
      </c>
      <c r="AE125" s="54">
        <v>36.852043151855497</v>
      </c>
      <c r="AF125" s="54">
        <v>42.005416870117202</v>
      </c>
      <c r="AG125" s="54">
        <v>45.348846435546903</v>
      </c>
      <c r="AH125" s="54">
        <v>45.258064270019503</v>
      </c>
      <c r="AI125" s="54">
        <v>49.926399230957003</v>
      </c>
      <c r="AJ125" s="54">
        <v>49.1859455108643</v>
      </c>
      <c r="AK125" s="54">
        <v>51.865768432617202</v>
      </c>
      <c r="AL125" s="54">
        <v>54.094081878662102</v>
      </c>
    </row>
    <row r="126" spans="28:38" x14ac:dyDescent="0.25">
      <c r="AB126" s="54">
        <v>32.636184692382798</v>
      </c>
      <c r="AC126" s="54">
        <v>35.973777770996101</v>
      </c>
      <c r="AD126" s="54">
        <v>36.196416854858398</v>
      </c>
      <c r="AE126" s="54">
        <v>40.9227905273438</v>
      </c>
      <c r="AF126" s="54">
        <v>41.232728958129897</v>
      </c>
      <c r="AG126" s="54">
        <v>45.708959579467802</v>
      </c>
      <c r="AH126" s="54">
        <v>48.676528930664098</v>
      </c>
      <c r="AI126" s="54">
        <v>48.952606201171903</v>
      </c>
      <c r="AJ126" s="54">
        <v>52.932151794433601</v>
      </c>
      <c r="AK126" s="54">
        <v>52.706203460693402</v>
      </c>
      <c r="AL126" s="54">
        <v>55.255517959594698</v>
      </c>
    </row>
    <row r="127" spans="28:38" x14ac:dyDescent="0.25">
      <c r="AB127" s="54">
        <v>30.437197685241699</v>
      </c>
      <c r="AC127" s="54">
        <v>36.047700881958001</v>
      </c>
      <c r="AD127" s="54">
        <v>39.491905212402301</v>
      </c>
      <c r="AE127" s="54">
        <v>40.2922039031982</v>
      </c>
      <c r="AF127" s="54">
        <v>43.9982585906982</v>
      </c>
      <c r="AG127" s="54">
        <v>44.937164306640597</v>
      </c>
      <c r="AH127" s="54">
        <v>48.871021270752003</v>
      </c>
      <c r="AI127" s="54">
        <v>51.507673263549798</v>
      </c>
      <c r="AJ127" s="54">
        <v>52.077285766601598</v>
      </c>
      <c r="AK127" s="54">
        <v>55.507095336914098</v>
      </c>
      <c r="AL127" s="54">
        <v>55.702545166015597</v>
      </c>
    </row>
    <row r="128" spans="28:38" x14ac:dyDescent="0.25">
      <c r="AB128" s="54">
        <v>29.2165689468384</v>
      </c>
      <c r="AC128" s="54">
        <v>34.042032241821303</v>
      </c>
      <c r="AD128" s="54">
        <v>39.058320999145501</v>
      </c>
      <c r="AE128" s="54">
        <v>41.999748229980497</v>
      </c>
      <c r="AF128" s="54">
        <v>43.189289093017599</v>
      </c>
      <c r="AG128" s="54">
        <v>46.200078964233398</v>
      </c>
      <c r="AH128" s="54">
        <v>47.529092788696303</v>
      </c>
      <c r="AI128" s="54">
        <v>51.018495559692397</v>
      </c>
      <c r="AJ128" s="54">
        <v>53.367080688476598</v>
      </c>
      <c r="AK128" s="54">
        <v>54.144212722778299</v>
      </c>
      <c r="AL128" s="54">
        <v>57.152612686157198</v>
      </c>
    </row>
    <row r="129" spans="28:38" x14ac:dyDescent="0.25">
      <c r="AB129" s="54">
        <v>32.219418525695801</v>
      </c>
      <c r="AC129" s="54">
        <v>32.3423109054565</v>
      </c>
      <c r="AD129" s="54">
        <v>36.7716159820557</v>
      </c>
      <c r="AE129" s="54">
        <v>40.808521270752003</v>
      </c>
      <c r="AF129" s="54">
        <v>43.381647109985401</v>
      </c>
      <c r="AG129" s="54">
        <v>44.818492889404297</v>
      </c>
      <c r="AH129" s="54">
        <v>47.332109451293903</v>
      </c>
      <c r="AI129" s="54">
        <v>48.880662918090799</v>
      </c>
      <c r="AJ129" s="54">
        <v>51.9644165039063</v>
      </c>
      <c r="AK129" s="54">
        <v>54.083543777465799</v>
      </c>
      <c r="AL129" s="54">
        <v>55.007976531982401</v>
      </c>
    </row>
    <row r="130" spans="28:38" x14ac:dyDescent="0.25">
      <c r="AB130" s="54">
        <v>28.330416679382299</v>
      </c>
      <c r="AC130" s="54">
        <v>33.911500930786097</v>
      </c>
      <c r="AD130" s="54">
        <v>35.040657043457003</v>
      </c>
      <c r="AE130" s="54">
        <v>38.6954441070557</v>
      </c>
      <c r="AF130" s="54">
        <v>42.071140289306598</v>
      </c>
      <c r="AG130" s="54">
        <v>44.403305053710902</v>
      </c>
      <c r="AH130" s="54">
        <v>45.967540740966797</v>
      </c>
      <c r="AI130" s="54">
        <v>48.1396484375</v>
      </c>
      <c r="AJ130" s="54">
        <v>49.774585723877003</v>
      </c>
      <c r="AK130" s="54">
        <v>52.533134460449197</v>
      </c>
      <c r="AL130" s="54">
        <v>54.494932174682603</v>
      </c>
    </row>
    <row r="131" spans="28:38" x14ac:dyDescent="0.25">
      <c r="AB131" s="54">
        <v>23.4062337875366</v>
      </c>
      <c r="AC131" s="54">
        <v>30.961753845214801</v>
      </c>
      <c r="AD131" s="54">
        <v>35.7329616546631</v>
      </c>
      <c r="AE131" s="54">
        <v>37.028266906738303</v>
      </c>
      <c r="AF131" s="54">
        <v>40.1462306976318</v>
      </c>
      <c r="AG131" s="54">
        <v>43.065324783325202</v>
      </c>
      <c r="AH131" s="54">
        <v>45.206874847412102</v>
      </c>
      <c r="AI131" s="54">
        <v>46.835817337036097</v>
      </c>
      <c r="AJ131" s="54">
        <v>48.744623184204102</v>
      </c>
      <c r="AK131" s="54">
        <v>50.404458999633803</v>
      </c>
      <c r="AL131" s="54">
        <v>52.9074001312256</v>
      </c>
    </row>
    <row r="132" spans="28:38" x14ac:dyDescent="0.25">
      <c r="AB132" s="54">
        <v>24.986736297607401</v>
      </c>
      <c r="AC132" s="54">
        <v>26.911211013793899</v>
      </c>
      <c r="AD132" s="54">
        <v>33.1795749664307</v>
      </c>
      <c r="AE132" s="54">
        <v>36.961259841918903</v>
      </c>
      <c r="AF132" s="54">
        <v>38.359144210815401</v>
      </c>
      <c r="AG132" s="54">
        <v>41.089691162109403</v>
      </c>
      <c r="AH132" s="54">
        <v>43.660881042480497</v>
      </c>
      <c r="AI132" s="54">
        <v>45.645006179809599</v>
      </c>
      <c r="AJ132" s="54">
        <v>47.266689300537102</v>
      </c>
      <c r="AK132" s="54">
        <v>48.981674194335902</v>
      </c>
      <c r="AL132" s="54">
        <v>50.633687973022496</v>
      </c>
    </row>
    <row r="133" spans="28:38" x14ac:dyDescent="0.25">
      <c r="AB133" s="54">
        <v>29.298674583435101</v>
      </c>
      <c r="AC133" s="54">
        <v>27.4056701660156</v>
      </c>
      <c r="AD133" s="54">
        <v>29.666950225830099</v>
      </c>
      <c r="AE133" s="54">
        <v>34.6594848632813</v>
      </c>
      <c r="AF133" s="54">
        <v>37.794090270996101</v>
      </c>
      <c r="AG133" s="54">
        <v>39.259368896484403</v>
      </c>
      <c r="AH133" s="54">
        <v>41.705638885497997</v>
      </c>
      <c r="AI133" s="54">
        <v>44.023603439331097</v>
      </c>
      <c r="AJ133" s="54">
        <v>45.863084793090799</v>
      </c>
      <c r="AK133" s="54">
        <v>47.453662872314503</v>
      </c>
      <c r="AL133" s="54">
        <v>49.040830612182603</v>
      </c>
    </row>
    <row r="134" spans="28:38" x14ac:dyDescent="0.25">
      <c r="AB134" s="54">
        <v>27.564174652099599</v>
      </c>
      <c r="AC134" s="54">
        <v>30.239989280700701</v>
      </c>
      <c r="AD134" s="54">
        <v>29.447261810302699</v>
      </c>
      <c r="AE134" s="54">
        <v>31.566888809204102</v>
      </c>
      <c r="AF134" s="54">
        <v>35.709674835205099</v>
      </c>
      <c r="AG134" s="54">
        <v>38.418863296508803</v>
      </c>
      <c r="AH134" s="54">
        <v>39.911415100097699</v>
      </c>
      <c r="AI134" s="54">
        <v>42.1563110351563</v>
      </c>
      <c r="AJ134" s="54">
        <v>44.2727756500244</v>
      </c>
      <c r="AK134" s="54">
        <v>46.005725860595703</v>
      </c>
      <c r="AL134" s="54">
        <v>47.565498352050803</v>
      </c>
    </row>
    <row r="135" spans="28:38" x14ac:dyDescent="0.25">
      <c r="AB135" s="54">
        <v>22.833567619323698</v>
      </c>
      <c r="AC135" s="54">
        <v>29.163390159606902</v>
      </c>
      <c r="AD135" s="54">
        <v>31.785593986511198</v>
      </c>
      <c r="AE135" s="54">
        <v>31.430870056152301</v>
      </c>
      <c r="AF135" s="54">
        <v>33.497045516967802</v>
      </c>
      <c r="AG135" s="54">
        <v>37.106531143188498</v>
      </c>
      <c r="AH135" s="54">
        <v>39.548740386962898</v>
      </c>
      <c r="AI135" s="54">
        <v>41.067560195922901</v>
      </c>
      <c r="AJ135" s="54">
        <v>43.175090789794901</v>
      </c>
      <c r="AK135" s="54">
        <v>45.1709175109863</v>
      </c>
      <c r="AL135" s="54">
        <v>46.852710723877003</v>
      </c>
    </row>
    <row r="136" spans="28:38" x14ac:dyDescent="0.25">
      <c r="AB136" s="54">
        <v>24.758425712585399</v>
      </c>
      <c r="AC136" s="54">
        <v>25.195639610290499</v>
      </c>
      <c r="AD136" s="54">
        <v>31.153222084045399</v>
      </c>
      <c r="AE136" s="54">
        <v>33.442952156066902</v>
      </c>
      <c r="AF136" s="54">
        <v>33.428780555725098</v>
      </c>
      <c r="AG136" s="54">
        <v>35.477846145629897</v>
      </c>
      <c r="AH136" s="54">
        <v>38.733440399169901</v>
      </c>
      <c r="AI136" s="54">
        <v>41.001977920532198</v>
      </c>
      <c r="AJ136" s="54">
        <v>42.530727386474602</v>
      </c>
      <c r="AK136" s="54">
        <v>44.550371170043903</v>
      </c>
      <c r="AL136" s="54">
        <v>46.474012374877901</v>
      </c>
    </row>
    <row r="137" spans="28:38" x14ac:dyDescent="0.25">
      <c r="AB137" s="54">
        <v>22.1629495620728</v>
      </c>
      <c r="AC137" s="54">
        <v>26.629032135009801</v>
      </c>
      <c r="AD137" s="54">
        <v>27.687878608703599</v>
      </c>
      <c r="AE137" s="54">
        <v>33.121455192565897</v>
      </c>
      <c r="AF137" s="54">
        <v>35.183242797851598</v>
      </c>
      <c r="AG137" s="54">
        <v>35.430171966552699</v>
      </c>
      <c r="AH137" s="54">
        <v>37.480064392089801</v>
      </c>
      <c r="AI137" s="54">
        <v>40.494636535644503</v>
      </c>
      <c r="AJ137" s="54">
        <v>42.631170272827099</v>
      </c>
      <c r="AK137" s="54">
        <v>44.171287536621101</v>
      </c>
      <c r="AL137" s="54">
        <v>46.134090423583999</v>
      </c>
    </row>
    <row r="138" spans="28:38" x14ac:dyDescent="0.25">
      <c r="AB138" s="54">
        <v>21.040751457214402</v>
      </c>
      <c r="AC138" s="54">
        <v>24.332436561584501</v>
      </c>
      <c r="AD138" s="54">
        <v>28.418052673339801</v>
      </c>
      <c r="AE138" s="54">
        <v>29.681282997131301</v>
      </c>
      <c r="AF138" s="54">
        <v>34.703779220581097</v>
      </c>
      <c r="AG138" s="54">
        <v>36.597358703613303</v>
      </c>
      <c r="AH138" s="54">
        <v>37.035516738891602</v>
      </c>
      <c r="AI138" s="54">
        <v>39.079639434814503</v>
      </c>
      <c r="AJ138" s="54">
        <v>41.887121200561502</v>
      </c>
      <c r="AK138" s="54">
        <v>43.913335800170898</v>
      </c>
      <c r="AL138" s="54">
        <v>45.454893112182603</v>
      </c>
    </row>
    <row r="139" spans="28:38" x14ac:dyDescent="0.25">
      <c r="AB139" s="54">
        <v>20.904108047485401</v>
      </c>
      <c r="AC139" s="54">
        <v>23.1488647460938</v>
      </c>
      <c r="AD139" s="54">
        <v>26.367021560668899</v>
      </c>
      <c r="AE139" s="54">
        <v>29.921835899352999</v>
      </c>
      <c r="AF139" s="54">
        <v>31.3235521316528</v>
      </c>
      <c r="AG139" s="54">
        <v>36.0014839172363</v>
      </c>
      <c r="AH139" s="54">
        <v>37.7890815734863</v>
      </c>
      <c r="AI139" s="54">
        <v>38.363325119018597</v>
      </c>
      <c r="AJ139" s="54">
        <v>40.382482528686502</v>
      </c>
      <c r="AK139" s="54">
        <v>43.0260620117188</v>
      </c>
      <c r="AL139" s="54">
        <v>44.9592990875244</v>
      </c>
    </row>
    <row r="140" spans="28:38" x14ac:dyDescent="0.25">
      <c r="AB140" s="54">
        <v>20.369125366210898</v>
      </c>
      <c r="AC140" s="54">
        <v>22.835657119751001</v>
      </c>
      <c r="AD140" s="54">
        <v>25.3455667495728</v>
      </c>
      <c r="AE140" s="54">
        <v>28.3089294433594</v>
      </c>
      <c r="AF140" s="54">
        <v>31.486162185668899</v>
      </c>
      <c r="AG140" s="54">
        <v>32.982580184936502</v>
      </c>
      <c r="AH140" s="54">
        <v>37.404273986816399</v>
      </c>
      <c r="AI140" s="54">
        <v>39.131637573242202</v>
      </c>
      <c r="AJ140" s="54">
        <v>39.803634643554702</v>
      </c>
      <c r="AK140" s="54">
        <v>41.809301376342802</v>
      </c>
      <c r="AL140" s="54">
        <v>44.3362140655518</v>
      </c>
    </row>
    <row r="141" spans="28:38" x14ac:dyDescent="0.25">
      <c r="AB141" s="54">
        <v>21.816468238830598</v>
      </c>
      <c r="AC141" s="54">
        <v>22.565613746643098</v>
      </c>
      <c r="AD141" s="54">
        <v>25.128170967102101</v>
      </c>
      <c r="AE141" s="54">
        <v>27.6497802734375</v>
      </c>
      <c r="AF141" s="54">
        <v>30.462690353393601</v>
      </c>
      <c r="AG141" s="54">
        <v>33.3638210296631</v>
      </c>
      <c r="AH141" s="54">
        <v>34.959379196166999</v>
      </c>
      <c r="AI141" s="54">
        <v>39.209793090820298</v>
      </c>
      <c r="AJ141" s="54">
        <v>40.9007663726807</v>
      </c>
      <c r="AK141" s="54">
        <v>41.660219192504897</v>
      </c>
      <c r="AL141" s="54">
        <v>43.670228958129897</v>
      </c>
    </row>
    <row r="142" spans="28:38" x14ac:dyDescent="0.25">
      <c r="AB142" s="54">
        <v>21.426556587219199</v>
      </c>
      <c r="AC142" s="54">
        <v>24.203743934631301</v>
      </c>
      <c r="AD142" s="54">
        <v>24.941118240356399</v>
      </c>
      <c r="AE142" s="54">
        <v>27.423366546630898</v>
      </c>
      <c r="AF142" s="54">
        <v>29.950933456420898</v>
      </c>
      <c r="AG142" s="54">
        <v>32.676814079284703</v>
      </c>
      <c r="AH142" s="54">
        <v>35.3485298156738</v>
      </c>
      <c r="AI142" s="54">
        <v>37.057497024536097</v>
      </c>
      <c r="AJ142" s="54">
        <v>41.174844741821303</v>
      </c>
      <c r="AK142" s="54">
        <v>42.8429851531982</v>
      </c>
      <c r="AL142" s="54">
        <v>43.669906616210902</v>
      </c>
    </row>
    <row r="143" spans="28:38" x14ac:dyDescent="0.25">
      <c r="AB143" s="54">
        <v>23.9866046905518</v>
      </c>
      <c r="AC143" s="54">
        <v>23.399782180786101</v>
      </c>
      <c r="AD143" s="54">
        <v>26.657977104187001</v>
      </c>
      <c r="AE143" s="54">
        <v>27.176906585693398</v>
      </c>
      <c r="AF143" s="54">
        <v>29.621340751647899</v>
      </c>
      <c r="AG143" s="54">
        <v>32.136811256408699</v>
      </c>
      <c r="AH143" s="54">
        <v>34.8111572265625</v>
      </c>
      <c r="AI143" s="54">
        <v>37.280437469482401</v>
      </c>
      <c r="AJ143" s="54">
        <v>39.102638244628899</v>
      </c>
      <c r="AK143" s="54">
        <v>43.119747161865199</v>
      </c>
      <c r="AL143" s="54">
        <v>44.756082534790004</v>
      </c>
    </row>
    <row r="144" spans="28:38" x14ac:dyDescent="0.25">
      <c r="AB144" s="54">
        <v>30.183175086975101</v>
      </c>
      <c r="AC144" s="54">
        <v>25.729751586914102</v>
      </c>
      <c r="AD144" s="54">
        <v>25.442438125610401</v>
      </c>
      <c r="AE144" s="54">
        <v>28.92112159729</v>
      </c>
      <c r="AF144" s="54">
        <v>29.260501861572301</v>
      </c>
      <c r="AG144" s="54">
        <v>31.671970367431602</v>
      </c>
      <c r="AH144" s="54">
        <v>34.185352325439503</v>
      </c>
      <c r="AI144" s="54">
        <v>36.819097518920898</v>
      </c>
      <c r="AJ144" s="54">
        <v>39.104320526122997</v>
      </c>
      <c r="AK144" s="54">
        <v>41.031368255615199</v>
      </c>
      <c r="AL144" s="54">
        <v>44.9626140594482</v>
      </c>
    </row>
    <row r="145" spans="28:38" x14ac:dyDescent="0.25">
      <c r="AB145" s="54">
        <v>18.6561069488525</v>
      </c>
      <c r="AC145" s="54">
        <v>31.269988059997601</v>
      </c>
      <c r="AD145" s="54">
        <v>27.682789802551302</v>
      </c>
      <c r="AE145" s="54">
        <v>27.466906547546401</v>
      </c>
      <c r="AF145" s="54">
        <v>31.116477012634299</v>
      </c>
      <c r="AG145" s="54">
        <v>31.327369689941399</v>
      </c>
      <c r="AH145" s="54">
        <v>33.726194381713903</v>
      </c>
      <c r="AI145" s="54">
        <v>36.246025085449197</v>
      </c>
      <c r="AJ145" s="54">
        <v>38.846633911132798</v>
      </c>
      <c r="AK145" s="54">
        <v>40.985754013061502</v>
      </c>
      <c r="AL145" s="54">
        <v>42.996763229370103</v>
      </c>
    </row>
    <row r="146" spans="28:38" x14ac:dyDescent="0.25">
      <c r="AB146" s="54">
        <v>22.511973381042498</v>
      </c>
      <c r="AC146" s="54">
        <v>20.857687950134299</v>
      </c>
      <c r="AD146" s="54">
        <v>32.577527046203599</v>
      </c>
      <c r="AE146" s="54">
        <v>29.539966583251999</v>
      </c>
      <c r="AF146" s="54">
        <v>29.392113685607899</v>
      </c>
      <c r="AG146" s="54">
        <v>33.1731853485107</v>
      </c>
      <c r="AH146" s="54">
        <v>33.289914131164601</v>
      </c>
      <c r="AI146" s="54">
        <v>35.680536270141602</v>
      </c>
      <c r="AJ146" s="54">
        <v>38.205863952636697</v>
      </c>
      <c r="AK146" s="54">
        <v>40.777915954589801</v>
      </c>
      <c r="AL146" s="54">
        <v>42.794553756713903</v>
      </c>
    </row>
    <row r="147" spans="28:38" x14ac:dyDescent="0.25">
      <c r="AB147" s="54">
        <v>23.3688611984253</v>
      </c>
      <c r="AC147" s="54">
        <v>24.121763229370099</v>
      </c>
      <c r="AD147" s="54">
        <v>22.9056444168091</v>
      </c>
      <c r="AE147" s="54">
        <v>33.703907012939503</v>
      </c>
      <c r="AF147" s="54">
        <v>31.1458034515381</v>
      </c>
      <c r="AG147" s="54">
        <v>31.0442409515381</v>
      </c>
      <c r="AH147" s="54">
        <v>34.927058219909703</v>
      </c>
      <c r="AI147" s="54">
        <v>34.969516754150398</v>
      </c>
      <c r="AJ147" s="54">
        <v>37.344854354858398</v>
      </c>
      <c r="AK147" s="54">
        <v>39.869390487670898</v>
      </c>
      <c r="AL147" s="54">
        <v>42.407024383544901</v>
      </c>
    </row>
    <row r="148" spans="28:38" x14ac:dyDescent="0.25">
      <c r="AB148" s="54">
        <v>28.419190406799299</v>
      </c>
      <c r="AC148" s="54">
        <v>24.496517181396499</v>
      </c>
      <c r="AD148" s="54">
        <v>25.485350608825701</v>
      </c>
      <c r="AE148" s="54">
        <v>24.512968063354499</v>
      </c>
      <c r="AF148" s="54">
        <v>34.480716705322301</v>
      </c>
      <c r="AG148" s="54">
        <v>32.331895828247099</v>
      </c>
      <c r="AH148" s="54">
        <v>32.2527751922607</v>
      </c>
      <c r="AI148" s="54">
        <v>36.206281661987298</v>
      </c>
      <c r="AJ148" s="54">
        <v>36.175956726074197</v>
      </c>
      <c r="AK148" s="54">
        <v>38.536695480346701</v>
      </c>
      <c r="AL148" s="54">
        <v>41.031885147094698</v>
      </c>
    </row>
    <row r="149" spans="28:38" x14ac:dyDescent="0.25">
      <c r="AB149" s="54">
        <v>30.599524497985801</v>
      </c>
      <c r="AC149" s="54">
        <v>28.9841003417969</v>
      </c>
      <c r="AD149" s="54">
        <v>25.542503356933601</v>
      </c>
      <c r="AE149" s="54">
        <v>26.595851898193398</v>
      </c>
      <c r="AF149" s="54">
        <v>25.843993186950701</v>
      </c>
      <c r="AG149" s="54">
        <v>35.060667037963903</v>
      </c>
      <c r="AH149" s="54">
        <v>33.267702102661097</v>
      </c>
      <c r="AI149" s="54">
        <v>33.208301544189503</v>
      </c>
      <c r="AJ149" s="54">
        <v>37.205442428588903</v>
      </c>
      <c r="AK149" s="54">
        <v>37.112209320068402</v>
      </c>
      <c r="AL149" s="54">
        <v>39.443822860717802</v>
      </c>
    </row>
    <row r="150" spans="28:38" x14ac:dyDescent="0.25">
      <c r="AB150" s="54">
        <v>27.237726211547901</v>
      </c>
      <c r="AC150" s="54">
        <v>30.954647064208999</v>
      </c>
      <c r="AD150" s="54">
        <v>29.6397304534912</v>
      </c>
      <c r="AE150" s="54">
        <v>26.516994476318398</v>
      </c>
      <c r="AF150" s="54">
        <v>27.6221218109131</v>
      </c>
      <c r="AG150" s="54">
        <v>27.057725906372099</v>
      </c>
      <c r="AH150" s="54">
        <v>35.627571105957003</v>
      </c>
      <c r="AI150" s="54">
        <v>34.1380710601807</v>
      </c>
      <c r="AJ150" s="54">
        <v>34.0870456695557</v>
      </c>
      <c r="AK150" s="54">
        <v>38.105876922607401</v>
      </c>
      <c r="AL150" s="54">
        <v>37.956827163696303</v>
      </c>
    </row>
    <row r="151" spans="28:38" x14ac:dyDescent="0.25">
      <c r="AB151" s="54">
        <v>28.4474649429321</v>
      </c>
      <c r="AC151" s="54">
        <v>27.853192329406699</v>
      </c>
      <c r="AD151" s="54">
        <v>31.426090240478501</v>
      </c>
      <c r="AE151" s="54">
        <v>30.262827873229998</v>
      </c>
      <c r="AF151" s="54">
        <v>27.438865661621101</v>
      </c>
      <c r="AG151" s="54">
        <v>28.5799655914307</v>
      </c>
      <c r="AH151" s="54">
        <v>28.1833820343018</v>
      </c>
      <c r="AI151" s="54">
        <v>36.183589935302699</v>
      </c>
      <c r="AJ151" s="54">
        <v>34.953414916992202</v>
      </c>
      <c r="AK151" s="54">
        <v>34.906370162963903</v>
      </c>
      <c r="AL151" s="54">
        <v>38.932996749877901</v>
      </c>
    </row>
    <row r="152" spans="28:38" x14ac:dyDescent="0.25">
      <c r="AB152" s="54">
        <v>23.1716985702515</v>
      </c>
      <c r="AC152" s="54">
        <v>28.985416412353501</v>
      </c>
      <c r="AD152" s="54">
        <v>28.5196132659912</v>
      </c>
      <c r="AE152" s="54">
        <v>31.832129478454601</v>
      </c>
      <c r="AF152" s="54">
        <v>30.8083963394165</v>
      </c>
      <c r="AG152" s="54">
        <v>28.244346618652301</v>
      </c>
      <c r="AH152" s="54">
        <v>29.4198141098022</v>
      </c>
      <c r="AI152" s="54">
        <v>29.172023773193398</v>
      </c>
      <c r="AJ152" s="54">
        <v>36.6555786132813</v>
      </c>
      <c r="AK152" s="54">
        <v>35.654205322265597</v>
      </c>
      <c r="AL152" s="54">
        <v>35.596359252929702</v>
      </c>
    </row>
    <row r="153" spans="28:38" x14ac:dyDescent="0.25">
      <c r="AB153" s="54">
        <v>18.9378547668457</v>
      </c>
      <c r="AC153" s="54">
        <v>23.7835035324097</v>
      </c>
      <c r="AD153" s="54">
        <v>29.5960578918457</v>
      </c>
      <c r="AE153" s="54">
        <v>29.144114494323698</v>
      </c>
      <c r="AF153" s="54">
        <v>32.217732429504402</v>
      </c>
      <c r="AG153" s="54">
        <v>31.310600280761701</v>
      </c>
      <c r="AH153" s="54">
        <v>28.979934692382798</v>
      </c>
      <c r="AI153" s="54">
        <v>30.1848001480103</v>
      </c>
      <c r="AJ153" s="54">
        <v>30.0679416656494</v>
      </c>
      <c r="AK153" s="54">
        <v>37.076309204101598</v>
      </c>
      <c r="AL153" s="54">
        <v>36.2728786468506</v>
      </c>
    </row>
    <row r="154" spans="28:38" x14ac:dyDescent="0.25">
      <c r="AB154" s="54">
        <v>23.593457221984899</v>
      </c>
      <c r="AC154" s="54">
        <v>20.176685333251999</v>
      </c>
      <c r="AD154" s="54">
        <v>24.737831115722699</v>
      </c>
      <c r="AE154" s="54">
        <v>30.460083961486799</v>
      </c>
      <c r="AF154" s="54">
        <v>30.044406890869102</v>
      </c>
      <c r="AG154" s="54">
        <v>32.944020271301298</v>
      </c>
      <c r="AH154" s="54">
        <v>32.153060913085902</v>
      </c>
      <c r="AI154" s="54">
        <v>30.002188682556199</v>
      </c>
      <c r="AJ154" s="54">
        <v>31.239949226379402</v>
      </c>
      <c r="AK154" s="54">
        <v>31.236508369445801</v>
      </c>
      <c r="AL154" s="54">
        <v>37.871095657348597</v>
      </c>
    </row>
    <row r="155" spans="28:38" x14ac:dyDescent="0.25">
      <c r="AB155" s="54">
        <v>24.838218688964801</v>
      </c>
      <c r="AC155" s="54">
        <v>24.596540451049801</v>
      </c>
      <c r="AD155" s="54">
        <v>21.626942634582502</v>
      </c>
      <c r="AE155" s="54">
        <v>25.889816284179702</v>
      </c>
      <c r="AF155" s="54">
        <v>31.534859657287601</v>
      </c>
      <c r="AG155" s="54">
        <v>31.153489112854</v>
      </c>
      <c r="AH155" s="54">
        <v>33.9373168945313</v>
      </c>
      <c r="AI155" s="54">
        <v>33.2584419250488</v>
      </c>
      <c r="AJ155" s="54">
        <v>31.252172470092798</v>
      </c>
      <c r="AK155" s="54">
        <v>32.532220840454102</v>
      </c>
      <c r="AL155" s="54">
        <v>32.620660781860401</v>
      </c>
    </row>
    <row r="156" spans="28:38" x14ac:dyDescent="0.25">
      <c r="AB156" s="54">
        <v>27.163511276245099</v>
      </c>
      <c r="AC156" s="54">
        <v>25.8178310394287</v>
      </c>
      <c r="AD156" s="54">
        <v>25.755937576293899</v>
      </c>
      <c r="AE156" s="54">
        <v>23.085098266601602</v>
      </c>
      <c r="AF156" s="54">
        <v>27.105348587036101</v>
      </c>
      <c r="AG156" s="54">
        <v>32.6684246063232</v>
      </c>
      <c r="AH156" s="54">
        <v>32.322138786315897</v>
      </c>
      <c r="AI156" s="54">
        <v>35.017387390136697</v>
      </c>
      <c r="AJ156" s="54">
        <v>34.442318916320801</v>
      </c>
      <c r="AK156" s="54">
        <v>32.566019058227504</v>
      </c>
      <c r="AL156" s="54">
        <v>33.883415222167997</v>
      </c>
    </row>
    <row r="157" spans="28:38" x14ac:dyDescent="0.25">
      <c r="AB157" s="54">
        <v>25.864901542663599</v>
      </c>
      <c r="AC157" s="54">
        <v>27.885541915893601</v>
      </c>
      <c r="AD157" s="54">
        <v>26.789766311645501</v>
      </c>
      <c r="AE157" s="54">
        <v>26.7854051589966</v>
      </c>
      <c r="AF157" s="54">
        <v>24.410840988159201</v>
      </c>
      <c r="AG157" s="54">
        <v>28.173676490783699</v>
      </c>
      <c r="AH157" s="54">
        <v>33.644670486450202</v>
      </c>
      <c r="AI157" s="54">
        <v>33.323466300964398</v>
      </c>
      <c r="AJ157" s="54">
        <v>35.910891532897899</v>
      </c>
      <c r="AK157" s="54">
        <v>35.433076858520501</v>
      </c>
      <c r="AL157" s="54">
        <v>33.685632705688498</v>
      </c>
    </row>
    <row r="158" spans="28:38" x14ac:dyDescent="0.25">
      <c r="AB158" s="54">
        <v>23.928676605224599</v>
      </c>
      <c r="AC158" s="54">
        <v>26.579154014587399</v>
      </c>
      <c r="AD158" s="54">
        <v>28.816541671752901</v>
      </c>
      <c r="AE158" s="54">
        <v>27.867311477661101</v>
      </c>
      <c r="AF158" s="54">
        <v>27.911584854126001</v>
      </c>
      <c r="AG158" s="54">
        <v>25.812966346740701</v>
      </c>
      <c r="AH158" s="54">
        <v>29.334344863891602</v>
      </c>
      <c r="AI158" s="54">
        <v>34.724216461181598</v>
      </c>
      <c r="AJ158" s="54">
        <v>34.437583923339801</v>
      </c>
      <c r="AK158" s="54">
        <v>36.916019439697301</v>
      </c>
      <c r="AL158" s="54">
        <v>36.522247314453097</v>
      </c>
    </row>
    <row r="159" spans="28:38" x14ac:dyDescent="0.25">
      <c r="AB159" s="54">
        <v>21.861870765686</v>
      </c>
      <c r="AC159" s="54">
        <v>25.051920890808098</v>
      </c>
      <c r="AD159" s="54">
        <v>27.662524223327601</v>
      </c>
      <c r="AE159" s="54">
        <v>29.997525215148901</v>
      </c>
      <c r="AF159" s="54">
        <v>29.1951131820679</v>
      </c>
      <c r="AG159" s="54">
        <v>29.285693168640101</v>
      </c>
      <c r="AH159" s="54">
        <v>27.438268661498999</v>
      </c>
      <c r="AI159" s="54">
        <v>30.759297370910598</v>
      </c>
      <c r="AJ159" s="54">
        <v>36.084842681884801</v>
      </c>
      <c r="AK159" s="54">
        <v>35.842180252075202</v>
      </c>
      <c r="AL159" s="54">
        <v>38.217555999755902</v>
      </c>
    </row>
    <row r="160" spans="28:38" x14ac:dyDescent="0.25">
      <c r="AB160" s="54">
        <v>27.887235641479499</v>
      </c>
      <c r="AC160" s="54">
        <v>23.0749416351318</v>
      </c>
      <c r="AD160" s="54">
        <v>26.342774391174299</v>
      </c>
      <c r="AE160" s="54">
        <v>28.834757804870598</v>
      </c>
      <c r="AF160" s="54">
        <v>31.256661415100101</v>
      </c>
      <c r="AG160" s="54">
        <v>30.592546463012699</v>
      </c>
      <c r="AH160" s="54">
        <v>30.728622436523398</v>
      </c>
      <c r="AI160" s="54">
        <v>29.1153612136841</v>
      </c>
      <c r="AJ160" s="54">
        <v>32.252336502075202</v>
      </c>
      <c r="AK160" s="54">
        <v>37.519334793090799</v>
      </c>
      <c r="AL160" s="54">
        <v>37.325159072875998</v>
      </c>
    </row>
    <row r="161" spans="28:38" x14ac:dyDescent="0.25">
      <c r="AB161" s="54">
        <v>23.138722419738802</v>
      </c>
      <c r="AC161" s="54">
        <v>28.734345436096199</v>
      </c>
      <c r="AD161" s="54">
        <v>24.290591239929199</v>
      </c>
      <c r="AE161" s="54">
        <v>27.557350158691399</v>
      </c>
      <c r="AF161" s="54">
        <v>29.920249938964801</v>
      </c>
      <c r="AG161" s="54">
        <v>32.42724609375</v>
      </c>
      <c r="AH161" s="54">
        <v>31.872048377990701</v>
      </c>
      <c r="AI161" s="54">
        <v>32.061343193054199</v>
      </c>
      <c r="AJ161" s="54">
        <v>30.645652770996101</v>
      </c>
      <c r="AK161" s="54">
        <v>33.621555328369098</v>
      </c>
      <c r="AL161" s="54">
        <v>38.828750610351598</v>
      </c>
    </row>
    <row r="162" spans="28:38" x14ac:dyDescent="0.25">
      <c r="AB162" s="54">
        <v>19.618568420410199</v>
      </c>
      <c r="AC162" s="54">
        <v>23.990276336669901</v>
      </c>
      <c r="AD162" s="54">
        <v>29.401975631713899</v>
      </c>
      <c r="AE162" s="54">
        <v>25.198387145996101</v>
      </c>
      <c r="AF162" s="54">
        <v>28.4793348312378</v>
      </c>
      <c r="AG162" s="54">
        <v>30.700825691223098</v>
      </c>
      <c r="AH162" s="54">
        <v>33.283449172973597</v>
      </c>
      <c r="AI162" s="54">
        <v>32.804847717285199</v>
      </c>
      <c r="AJ162" s="54">
        <v>33.037200927734403</v>
      </c>
      <c r="AK162" s="54">
        <v>31.790901184081999</v>
      </c>
      <c r="AL162" s="54">
        <v>34.619489669799798</v>
      </c>
    </row>
    <row r="163" spans="28:38" x14ac:dyDescent="0.25">
      <c r="AB163" s="54">
        <v>18.3803820610046</v>
      </c>
      <c r="AC163" s="54">
        <v>20.206042289733901</v>
      </c>
      <c r="AD163" s="54">
        <v>24.7782306671143</v>
      </c>
      <c r="AE163" s="54">
        <v>29.960929870605501</v>
      </c>
      <c r="AF163" s="54">
        <v>25.966471672058098</v>
      </c>
      <c r="AG163" s="54">
        <v>29.2348327636719</v>
      </c>
      <c r="AH163" s="54">
        <v>31.343568801879901</v>
      </c>
      <c r="AI163" s="54">
        <v>33.982762336731</v>
      </c>
      <c r="AJ163" s="54">
        <v>33.587827682495103</v>
      </c>
      <c r="AK163" s="54">
        <v>33.8451633453369</v>
      </c>
      <c r="AL163" s="54">
        <v>32.749664306640597</v>
      </c>
    </row>
    <row r="164" spans="28:38" x14ac:dyDescent="0.25">
      <c r="AB164" s="54">
        <v>19.523088455200199</v>
      </c>
      <c r="AC164" s="54">
        <v>18.990608215331999</v>
      </c>
      <c r="AD164" s="54">
        <v>20.6678323745728</v>
      </c>
      <c r="AE164" s="54">
        <v>25.311459541320801</v>
      </c>
      <c r="AF164" s="54">
        <v>30.275103569030801</v>
      </c>
      <c r="AG164" s="54">
        <v>26.472144126892101</v>
      </c>
      <c r="AH164" s="54">
        <v>29.682537078857401</v>
      </c>
      <c r="AI164" s="54">
        <v>31.692898750305201</v>
      </c>
      <c r="AJ164" s="54">
        <v>34.364253997802699</v>
      </c>
      <c r="AK164" s="54">
        <v>34.071788787841797</v>
      </c>
      <c r="AL164" s="54">
        <v>34.3273220062256</v>
      </c>
    </row>
    <row r="165" spans="28:38" x14ac:dyDescent="0.25">
      <c r="AB165" s="54">
        <v>23.516681671142599</v>
      </c>
      <c r="AC165" s="54">
        <v>20.057870388030999</v>
      </c>
      <c r="AD165" s="54">
        <v>19.746958732604998</v>
      </c>
      <c r="AE165" s="54">
        <v>21.2052612304688</v>
      </c>
      <c r="AF165" s="54">
        <v>25.905830383300799</v>
      </c>
      <c r="AG165" s="54">
        <v>30.653573036193801</v>
      </c>
      <c r="AH165" s="54">
        <v>27.049760818481399</v>
      </c>
      <c r="AI165" s="54">
        <v>30.187618255615199</v>
      </c>
      <c r="AJ165" s="54">
        <v>32.101601600647001</v>
      </c>
      <c r="AK165" s="54">
        <v>34.804784774780302</v>
      </c>
      <c r="AL165" s="54">
        <v>34.631477355957003</v>
      </c>
    </row>
    <row r="166" spans="28:38" x14ac:dyDescent="0.25">
      <c r="AB166" s="54">
        <v>24.17746925354</v>
      </c>
      <c r="AC166" s="54">
        <v>23.872386932373001</v>
      </c>
      <c r="AD166" s="54">
        <v>20.7688760757446</v>
      </c>
      <c r="AE166" s="54">
        <v>20.580053329467798</v>
      </c>
      <c r="AF166" s="54">
        <v>21.834918975830099</v>
      </c>
      <c r="AG166" s="54">
        <v>26.606579780578599</v>
      </c>
      <c r="AH166" s="54">
        <v>31.148632049560501</v>
      </c>
      <c r="AI166" s="54">
        <v>27.733925819397001</v>
      </c>
      <c r="AJ166" s="54">
        <v>30.817247390747099</v>
      </c>
      <c r="AK166" s="54">
        <v>32.637596130371101</v>
      </c>
      <c r="AL166" s="54">
        <v>35.381847381591797</v>
      </c>
    </row>
    <row r="167" spans="28:38" x14ac:dyDescent="0.25">
      <c r="AB167" s="54">
        <v>22.1325221061707</v>
      </c>
      <c r="AC167" s="54">
        <v>24.720373153686499</v>
      </c>
      <c r="AD167" s="54">
        <v>24.462830543518098</v>
      </c>
      <c r="AE167" s="54">
        <v>21.606574058532701</v>
      </c>
      <c r="AF167" s="54">
        <v>21.512349128723098</v>
      </c>
      <c r="AG167" s="54">
        <v>22.601778984069799</v>
      </c>
      <c r="AH167" s="54">
        <v>27.451622009277301</v>
      </c>
      <c r="AI167" s="54">
        <v>31.820062637329102</v>
      </c>
      <c r="AJ167" s="54">
        <v>28.570702552795399</v>
      </c>
      <c r="AK167" s="54">
        <v>31.621290206909201</v>
      </c>
      <c r="AL167" s="54">
        <v>33.3685626983643</v>
      </c>
    </row>
    <row r="168" spans="28:38" x14ac:dyDescent="0.25">
      <c r="AB168" s="54">
        <v>20.792765617370598</v>
      </c>
      <c r="AC168" s="54">
        <v>22.480988502502399</v>
      </c>
      <c r="AD168" s="54">
        <v>25.126485824585</v>
      </c>
      <c r="AE168" s="54">
        <v>24.841388702392599</v>
      </c>
      <c r="AF168" s="54">
        <v>22.230286598205598</v>
      </c>
      <c r="AG168" s="54">
        <v>22.195172309875499</v>
      </c>
      <c r="AH168" s="54">
        <v>23.133674621581999</v>
      </c>
      <c r="AI168" s="54">
        <v>28.0430250167847</v>
      </c>
      <c r="AJ168" s="54">
        <v>32.225974082946799</v>
      </c>
      <c r="AK168" s="54">
        <v>29.138501167297399</v>
      </c>
      <c r="AL168" s="54">
        <v>32.150080680847203</v>
      </c>
    </row>
    <row r="169" spans="28:38" x14ac:dyDescent="0.25">
      <c r="AB169" s="54">
        <v>11.4098448753357</v>
      </c>
      <c r="AC169" s="54">
        <v>20.893877029418899</v>
      </c>
      <c r="AD169" s="54">
        <v>22.608442306518601</v>
      </c>
      <c r="AE169" s="54">
        <v>25.235482215881301</v>
      </c>
      <c r="AF169" s="54">
        <v>24.9141445159912</v>
      </c>
      <c r="AG169" s="54">
        <v>22.544387817382798</v>
      </c>
      <c r="AH169" s="54">
        <v>22.544659614562999</v>
      </c>
      <c r="AI169" s="54">
        <v>23.335131645202601</v>
      </c>
      <c r="AJ169" s="54">
        <v>28.272482872009299</v>
      </c>
      <c r="AK169" s="54">
        <v>32.259956359863303</v>
      </c>
      <c r="AL169" s="54">
        <v>29.329395294189499</v>
      </c>
    </row>
    <row r="170" spans="28:38" x14ac:dyDescent="0.25">
      <c r="AB170" s="54">
        <v>21.238197326660199</v>
      </c>
      <c r="AC170" s="54">
        <v>11.8372297286987</v>
      </c>
      <c r="AD170" s="54">
        <v>20.842685699462901</v>
      </c>
      <c r="AE170" s="54">
        <v>22.473795890808098</v>
      </c>
      <c r="AF170" s="54">
        <v>25.1044216156006</v>
      </c>
      <c r="AG170" s="54">
        <v>24.732336997985801</v>
      </c>
      <c r="AH170" s="54">
        <v>22.615073204040499</v>
      </c>
      <c r="AI170" s="54">
        <v>22.6167650222778</v>
      </c>
      <c r="AJ170" s="54">
        <v>23.247339248657202</v>
      </c>
      <c r="AK170" s="54">
        <v>28.2131862640381</v>
      </c>
      <c r="AL170" s="54">
        <v>31.986910820007299</v>
      </c>
    </row>
    <row r="171" spans="28:38" x14ac:dyDescent="0.25">
      <c r="AB171" s="54">
        <v>19.3692755699158</v>
      </c>
      <c r="AC171" s="54">
        <v>21.021050453186</v>
      </c>
      <c r="AD171" s="54">
        <v>12.2811441421509</v>
      </c>
      <c r="AE171" s="54">
        <v>20.806560516357401</v>
      </c>
      <c r="AF171" s="54">
        <v>22.346851348876999</v>
      </c>
      <c r="AG171" s="54">
        <v>24.9876565933228</v>
      </c>
      <c r="AH171" s="54">
        <v>24.578651428222699</v>
      </c>
      <c r="AI171" s="54">
        <v>22.693393707275401</v>
      </c>
      <c r="AJ171" s="54">
        <v>22.681705474853501</v>
      </c>
      <c r="AK171" s="54">
        <v>23.1826362609863</v>
      </c>
      <c r="AL171" s="54">
        <v>28.158764839172399</v>
      </c>
    </row>
    <row r="172" spans="28:38" x14ac:dyDescent="0.25">
      <c r="AB172" s="54">
        <v>11.415117263793899</v>
      </c>
      <c r="AC172" s="54">
        <v>19.304451942443801</v>
      </c>
      <c r="AD172" s="54">
        <v>21.007266998291001</v>
      </c>
      <c r="AE172" s="54">
        <v>12.803084850311301</v>
      </c>
      <c r="AF172" s="54">
        <v>20.916314125061</v>
      </c>
      <c r="AG172" s="54">
        <v>22.3596868515015</v>
      </c>
      <c r="AH172" s="54">
        <v>25.017492294311499</v>
      </c>
      <c r="AI172" s="54">
        <v>24.5916748046875</v>
      </c>
      <c r="AJ172" s="54">
        <v>22.906220436096199</v>
      </c>
      <c r="AK172" s="54">
        <v>22.891777038574201</v>
      </c>
      <c r="AL172" s="54">
        <v>23.278481483459501</v>
      </c>
    </row>
    <row r="173" spans="28:38" x14ac:dyDescent="0.25">
      <c r="AB173" s="54">
        <v>10.645638942718501</v>
      </c>
      <c r="AC173" s="54">
        <v>11.9876780509949</v>
      </c>
      <c r="AD173" s="54">
        <v>19.464675903320298</v>
      </c>
      <c r="AE173" s="54">
        <v>21.1857719421387</v>
      </c>
      <c r="AF173" s="54">
        <v>13.4706325531006</v>
      </c>
      <c r="AG173" s="54">
        <v>21.210236549377399</v>
      </c>
      <c r="AH173" s="54">
        <v>22.6021614074707</v>
      </c>
      <c r="AI173" s="54">
        <v>25.260098457336401</v>
      </c>
      <c r="AJ173" s="54">
        <v>24.832200050354</v>
      </c>
      <c r="AK173" s="54">
        <v>23.313430786132798</v>
      </c>
      <c r="AL173" s="54">
        <v>23.320263862609899</v>
      </c>
    </row>
    <row r="174" spans="28:38" x14ac:dyDescent="0.25">
      <c r="AB174" s="54">
        <v>16.358924865722699</v>
      </c>
      <c r="AC174" s="54">
        <v>11.289412021637</v>
      </c>
      <c r="AD174" s="54">
        <v>12.7667727470398</v>
      </c>
      <c r="AE174" s="54">
        <v>19.772961616516099</v>
      </c>
      <c r="AF174" s="54">
        <v>21.546542167663599</v>
      </c>
      <c r="AG174" s="54">
        <v>14.2936015129089</v>
      </c>
      <c r="AH174" s="54">
        <v>21.6785793304443</v>
      </c>
      <c r="AI174" s="54">
        <v>23.0347080230713</v>
      </c>
      <c r="AJ174" s="54">
        <v>25.6919975280762</v>
      </c>
      <c r="AK174" s="54">
        <v>25.267790794372601</v>
      </c>
      <c r="AL174" s="54">
        <v>23.901629447937001</v>
      </c>
    </row>
    <row r="175" spans="28:38" x14ac:dyDescent="0.25">
      <c r="AB175" s="54">
        <v>11.3510050773621</v>
      </c>
      <c r="AC175" s="54">
        <v>16.8881611824036</v>
      </c>
      <c r="AD175" s="54">
        <v>12.1397304534912</v>
      </c>
      <c r="AE175" s="54">
        <v>13.690073490142799</v>
      </c>
      <c r="AF175" s="54">
        <v>20.2621173858643</v>
      </c>
      <c r="AG175" s="54">
        <v>22.0752067565918</v>
      </c>
      <c r="AH175" s="54">
        <v>15.265937805175801</v>
      </c>
      <c r="AI175" s="54">
        <v>22.326224327087399</v>
      </c>
      <c r="AJ175" s="54">
        <v>23.658699989318801</v>
      </c>
      <c r="AK175" s="54">
        <v>26.324634552001999</v>
      </c>
      <c r="AL175" s="54">
        <v>25.9080715179443</v>
      </c>
    </row>
    <row r="176" spans="28:38" x14ac:dyDescent="0.25">
      <c r="AB176" s="54">
        <v>11.6884460449219</v>
      </c>
      <c r="AC176" s="54">
        <v>12.206476688385001</v>
      </c>
      <c r="AD176" s="54">
        <v>17.480317115783699</v>
      </c>
      <c r="AE176" s="54">
        <v>12.973782539367701</v>
      </c>
      <c r="AF176" s="54">
        <v>14.588051795959499</v>
      </c>
      <c r="AG176" s="54">
        <v>20.763079643249501</v>
      </c>
      <c r="AH176" s="54">
        <v>22.597264289856</v>
      </c>
      <c r="AI176" s="54">
        <v>16.213122367858901</v>
      </c>
      <c r="AJ176" s="54">
        <v>22.968463897705099</v>
      </c>
      <c r="AK176" s="54">
        <v>24.277884483337399</v>
      </c>
      <c r="AL176" s="54">
        <v>26.953988075256301</v>
      </c>
    </row>
    <row r="177" spans="28:38" x14ac:dyDescent="0.25">
      <c r="AB177" s="54">
        <v>13.730433940887499</v>
      </c>
      <c r="AC177" s="54">
        <v>12.353223800659199</v>
      </c>
      <c r="AD177" s="54">
        <v>12.970406532287599</v>
      </c>
      <c r="AE177" s="54">
        <v>17.936982154846199</v>
      </c>
      <c r="AF177" s="54">
        <v>13.670619487762499</v>
      </c>
      <c r="AG177" s="54">
        <v>15.3238363265991</v>
      </c>
      <c r="AH177" s="54">
        <v>21.154008865356399</v>
      </c>
      <c r="AI177" s="54">
        <v>22.992403030395501</v>
      </c>
      <c r="AJ177" s="54">
        <v>16.993756294250499</v>
      </c>
      <c r="AK177" s="54">
        <v>23.469576835632299</v>
      </c>
      <c r="AL177" s="54">
        <v>24.754337310791001</v>
      </c>
    </row>
    <row r="178" spans="28:38" x14ac:dyDescent="0.25">
      <c r="AB178" s="54">
        <v>14.4087862968445</v>
      </c>
      <c r="AC178" s="54">
        <v>14.118709564209</v>
      </c>
      <c r="AD178" s="54">
        <v>12.856828212738</v>
      </c>
      <c r="AE178" s="54">
        <v>13.5074167251587</v>
      </c>
      <c r="AF178" s="54">
        <v>18.176303863525401</v>
      </c>
      <c r="AG178" s="54">
        <v>14.1447682380676</v>
      </c>
      <c r="AH178" s="54">
        <v>15.822135925293001</v>
      </c>
      <c r="AI178" s="54">
        <v>21.3092231750488</v>
      </c>
      <c r="AJ178" s="54">
        <v>23.144258499145501</v>
      </c>
      <c r="AK178" s="54">
        <v>17.5153970718384</v>
      </c>
      <c r="AL178" s="54">
        <v>23.704298019409201</v>
      </c>
    </row>
    <row r="179" spans="28:38" x14ac:dyDescent="0.25">
      <c r="AB179" s="54">
        <v>17.743460178375202</v>
      </c>
      <c r="AC179" s="54">
        <v>14.5503234863281</v>
      </c>
      <c r="AD179" s="54">
        <v>14.411317825317401</v>
      </c>
      <c r="AE179" s="54">
        <v>13.211262226104701</v>
      </c>
      <c r="AF179" s="54">
        <v>13.887738227844199</v>
      </c>
      <c r="AG179" s="54">
        <v>18.256576538085898</v>
      </c>
      <c r="AH179" s="54">
        <v>14.4585528373718</v>
      </c>
      <c r="AI179" s="54">
        <v>16.159852981567401</v>
      </c>
      <c r="AJ179" s="54">
        <v>21.286449909210202</v>
      </c>
      <c r="AK179" s="54">
        <v>23.136701583862301</v>
      </c>
      <c r="AL179" s="54">
        <v>17.854650974273699</v>
      </c>
    </row>
    <row r="180" spans="28:38" x14ac:dyDescent="0.25">
      <c r="AB180" s="54">
        <v>13.7137203216553</v>
      </c>
      <c r="AC180" s="54">
        <v>17.617223739623999</v>
      </c>
      <c r="AD180" s="54">
        <v>14.751160144805899</v>
      </c>
      <c r="AE180" s="54">
        <v>14.712896823883099</v>
      </c>
      <c r="AF180" s="54">
        <v>13.5731401443481</v>
      </c>
      <c r="AG180" s="54">
        <v>14.275239944458001</v>
      </c>
      <c r="AH180" s="54">
        <v>18.373498439788801</v>
      </c>
      <c r="AI180" s="54">
        <v>14.785484313964799</v>
      </c>
      <c r="AJ180" s="54">
        <v>16.508350849151601</v>
      </c>
      <c r="AK180" s="54">
        <v>21.306803703308098</v>
      </c>
      <c r="AL180" s="54">
        <v>23.160623550415</v>
      </c>
    </row>
    <row r="181" spans="28:38" x14ac:dyDescent="0.25">
      <c r="AB181" s="54">
        <v>10.128844976425199</v>
      </c>
      <c r="AC181" s="54">
        <v>13.854364871978801</v>
      </c>
      <c r="AD181" s="54">
        <v>17.608941078186</v>
      </c>
      <c r="AE181" s="54">
        <v>15.021374702453601</v>
      </c>
      <c r="AF181" s="54">
        <v>15.091079235076901</v>
      </c>
      <c r="AG181" s="54">
        <v>14.002542972564701</v>
      </c>
      <c r="AH181" s="54">
        <v>14.7309384346008</v>
      </c>
      <c r="AI181" s="54">
        <v>18.575281620025599</v>
      </c>
      <c r="AJ181" s="54">
        <v>15.175286293029799</v>
      </c>
      <c r="AK181" s="54">
        <v>16.930702209472699</v>
      </c>
      <c r="AL181" s="54">
        <v>21.422478675842299</v>
      </c>
    </row>
    <row r="182" spans="28:38" x14ac:dyDescent="0.25">
      <c r="AB182" s="54">
        <v>15.0625185966492</v>
      </c>
      <c r="AC182" s="54">
        <v>10.5768270492554</v>
      </c>
      <c r="AD182" s="54">
        <v>14.121089458465599</v>
      </c>
      <c r="AE182" s="54">
        <v>17.6960401535034</v>
      </c>
      <c r="AF182" s="54">
        <v>15.3760643005371</v>
      </c>
      <c r="AG182" s="54">
        <v>15.543563365936301</v>
      </c>
      <c r="AH182" s="54">
        <v>14.511133670806901</v>
      </c>
      <c r="AI182" s="54">
        <v>15.2670712471008</v>
      </c>
      <c r="AJ182" s="54">
        <v>18.876606941223098</v>
      </c>
      <c r="AK182" s="54">
        <v>15.657732963561999</v>
      </c>
      <c r="AL182" s="54">
        <v>17.440469264984099</v>
      </c>
    </row>
    <row r="183" spans="28:38" x14ac:dyDescent="0.25">
      <c r="AB183" s="54">
        <v>9.1179664134979195</v>
      </c>
      <c r="AC183" s="54">
        <v>15.0237259864807</v>
      </c>
      <c r="AD183" s="54">
        <v>11.0359406471252</v>
      </c>
      <c r="AE183" s="54">
        <v>14.3564238548279</v>
      </c>
      <c r="AF183" s="54">
        <v>17.739723205566399</v>
      </c>
      <c r="AG183" s="54">
        <v>15.6794242858887</v>
      </c>
      <c r="AH183" s="54">
        <v>15.9441561698914</v>
      </c>
      <c r="AI183" s="54">
        <v>14.976033687591601</v>
      </c>
      <c r="AJ183" s="54">
        <v>15.745964050293001</v>
      </c>
      <c r="AK183" s="54">
        <v>19.1064291000366</v>
      </c>
      <c r="AL183" s="54">
        <v>16.085849761962901</v>
      </c>
    </row>
    <row r="184" spans="28:38" x14ac:dyDescent="0.25">
      <c r="AB184" s="54">
        <v>10.3985185623169</v>
      </c>
      <c r="AC184" s="54">
        <v>9.3769440650939906</v>
      </c>
      <c r="AD184" s="54">
        <v>15.0240159034729</v>
      </c>
      <c r="AE184" s="54">
        <v>11.4842000007629</v>
      </c>
      <c r="AF184" s="54">
        <v>14.558212757110599</v>
      </c>
      <c r="AG184" s="54">
        <v>17.74241065979</v>
      </c>
      <c r="AH184" s="54">
        <v>15.9547672271729</v>
      </c>
      <c r="AI184" s="54">
        <v>16.314381599426302</v>
      </c>
      <c r="AJ184" s="54">
        <v>15.4086537361145</v>
      </c>
      <c r="AK184" s="54">
        <v>16.197348594665499</v>
      </c>
      <c r="AL184" s="54">
        <v>19.301766872405999</v>
      </c>
    </row>
    <row r="185" spans="28:38" x14ac:dyDescent="0.25">
      <c r="AB185" s="54">
        <v>6.63574194908142</v>
      </c>
      <c r="AC185" s="54">
        <v>10.680236339569101</v>
      </c>
      <c r="AD185" s="54">
        <v>9.74822902679443</v>
      </c>
      <c r="AE185" s="54">
        <v>15.099273204803501</v>
      </c>
      <c r="AF185" s="54">
        <v>12.000970363616901</v>
      </c>
      <c r="AG185" s="54">
        <v>14.820248603820801</v>
      </c>
      <c r="AH185" s="54">
        <v>17.812965393066399</v>
      </c>
      <c r="AI185" s="54">
        <v>16.296938419341998</v>
      </c>
      <c r="AJ185" s="54">
        <v>16.742419719695999</v>
      </c>
      <c r="AK185" s="54">
        <v>15.909097194671601</v>
      </c>
      <c r="AL185" s="54">
        <v>16.711928844451901</v>
      </c>
    </row>
    <row r="186" spans="28:38" x14ac:dyDescent="0.25">
      <c r="AB186" s="54">
        <v>7.6602752208709699</v>
      </c>
      <c r="AC186" s="54">
        <v>7.3576943874359104</v>
      </c>
      <c r="AD186" s="54">
        <v>11.091271877288801</v>
      </c>
      <c r="AE186" s="54">
        <v>10.163477897644</v>
      </c>
      <c r="AF186" s="54">
        <v>15.2792077064514</v>
      </c>
      <c r="AG186" s="54">
        <v>12.580914497375501</v>
      </c>
      <c r="AH186" s="54">
        <v>15.140917778015099</v>
      </c>
      <c r="AI186" s="54">
        <v>17.935965061187702</v>
      </c>
      <c r="AJ186" s="54">
        <v>16.710859298706101</v>
      </c>
      <c r="AK186" s="54">
        <v>17.240291118621801</v>
      </c>
      <c r="AL186" s="54">
        <v>16.480078697204601</v>
      </c>
    </row>
    <row r="187" spans="28:38" x14ac:dyDescent="0.25">
      <c r="AB187" s="54">
        <v>10.7395114898682</v>
      </c>
      <c r="AC187" s="54">
        <v>8.2835009098052996</v>
      </c>
      <c r="AD187" s="54">
        <v>8.0511951446533203</v>
      </c>
      <c r="AE187" s="54">
        <v>11.3989989757538</v>
      </c>
      <c r="AF187" s="54">
        <v>10.481162071228001</v>
      </c>
      <c r="AG187" s="54">
        <v>15.3504686355591</v>
      </c>
      <c r="AH187" s="54">
        <v>13.0485510826111</v>
      </c>
      <c r="AI187" s="54">
        <v>15.375335216522201</v>
      </c>
      <c r="AJ187" s="54">
        <v>17.962730884551998</v>
      </c>
      <c r="AK187" s="54">
        <v>17.0203070640564</v>
      </c>
      <c r="AL187" s="54">
        <v>17.627317905426001</v>
      </c>
    </row>
    <row r="188" spans="28:38" x14ac:dyDescent="0.25">
      <c r="AB188" s="54">
        <v>13.0899713039398</v>
      </c>
      <c r="AC188" s="54">
        <v>10.575793027877801</v>
      </c>
      <c r="AD188" s="54">
        <v>8.74923884868622</v>
      </c>
      <c r="AE188" s="54">
        <v>8.5421226024627703</v>
      </c>
      <c r="AF188" s="54">
        <v>11.506229877471901</v>
      </c>
      <c r="AG188" s="54">
        <v>10.597450256347701</v>
      </c>
      <c r="AH188" s="54">
        <v>15.195706367492701</v>
      </c>
      <c r="AI188" s="54">
        <v>13.2818546295166</v>
      </c>
      <c r="AJ188" s="54">
        <v>15.3928365707397</v>
      </c>
      <c r="AK188" s="54">
        <v>17.788370609283401</v>
      </c>
      <c r="AL188" s="54">
        <v>17.085973262786901</v>
      </c>
    </row>
    <row r="189" spans="28:38" x14ac:dyDescent="0.25">
      <c r="AB189" s="54">
        <v>6.0273189544677699</v>
      </c>
      <c r="AC189" s="54">
        <v>12.4750823974609</v>
      </c>
      <c r="AD189" s="54">
        <v>10.322437763214101</v>
      </c>
      <c r="AE189" s="54">
        <v>9.0226426124572807</v>
      </c>
      <c r="AF189" s="54">
        <v>8.8343105316162092</v>
      </c>
      <c r="AG189" s="54">
        <v>11.423849344253499</v>
      </c>
      <c r="AH189" s="54">
        <v>10.505193233489999</v>
      </c>
      <c r="AI189" s="54">
        <v>14.852157115936301</v>
      </c>
      <c r="AJ189" s="54">
        <v>13.298753738403301</v>
      </c>
      <c r="AK189" s="54">
        <v>15.175646781921399</v>
      </c>
      <c r="AL189" s="54">
        <v>17.399741172790499</v>
      </c>
    </row>
    <row r="190" spans="28:38" x14ac:dyDescent="0.25">
      <c r="AB190" s="54">
        <v>7.5658068656921396</v>
      </c>
      <c r="AC190" s="54">
        <v>6.4953088760376003</v>
      </c>
      <c r="AD190" s="54">
        <v>12.218472480773899</v>
      </c>
      <c r="AE190" s="54">
        <v>10.3200120925903</v>
      </c>
      <c r="AF190" s="54">
        <v>9.4151887893676793</v>
      </c>
      <c r="AG190" s="54">
        <v>9.25347995758057</v>
      </c>
      <c r="AH190" s="54">
        <v>11.569068908691399</v>
      </c>
      <c r="AI190" s="54">
        <v>10.6512684822083</v>
      </c>
      <c r="AJ190" s="54">
        <v>14.799367427825899</v>
      </c>
      <c r="AK190" s="54">
        <v>13.534869909286501</v>
      </c>
      <c r="AL190" s="54">
        <v>15.2363786697388</v>
      </c>
    </row>
    <row r="191" spans="28:38" x14ac:dyDescent="0.25">
      <c r="AB191" s="54">
        <v>5.1877789497375497</v>
      </c>
      <c r="AC191" s="54">
        <v>7.83595538139343</v>
      </c>
      <c r="AD191" s="54">
        <v>6.9899659156799299</v>
      </c>
      <c r="AE191" s="54">
        <v>12.007648229599001</v>
      </c>
      <c r="AF191" s="54">
        <v>10.358490228653</v>
      </c>
      <c r="AG191" s="54">
        <v>9.8023185729980504</v>
      </c>
      <c r="AH191" s="54">
        <v>9.66465520858765</v>
      </c>
      <c r="AI191" s="54">
        <v>11.719689130783101</v>
      </c>
      <c r="AJ191" s="54">
        <v>10.8107838630676</v>
      </c>
      <c r="AK191" s="54">
        <v>14.7708144187927</v>
      </c>
      <c r="AL191" s="54">
        <v>13.7724285125732</v>
      </c>
    </row>
    <row r="192" spans="28:38" x14ac:dyDescent="0.25">
      <c r="AB192" s="54">
        <v>7.3062980175018302</v>
      </c>
      <c r="AC192" s="54">
        <v>5.8265104293823198</v>
      </c>
      <c r="AD192" s="54">
        <v>8.2315866947174108</v>
      </c>
      <c r="AE192" s="54">
        <v>7.5189859867095903</v>
      </c>
      <c r="AF192" s="54">
        <v>11.8883860111237</v>
      </c>
      <c r="AG192" s="54">
        <v>10.479711055755599</v>
      </c>
      <c r="AH192" s="54">
        <v>10.246218919754</v>
      </c>
      <c r="AI192" s="54">
        <v>10.1338648796082</v>
      </c>
      <c r="AJ192" s="54">
        <v>11.9419026374817</v>
      </c>
      <c r="AK192" s="54">
        <v>11.0799479484558</v>
      </c>
      <c r="AL192" s="54">
        <v>14.837280750274701</v>
      </c>
    </row>
    <row r="193" spans="28:38" x14ac:dyDescent="0.25">
      <c r="AB193" s="54">
        <v>4.8836355209350604</v>
      </c>
      <c r="AC193" s="54">
        <v>7.5700366497039804</v>
      </c>
      <c r="AD193" s="54">
        <v>6.51074171066284</v>
      </c>
      <c r="AE193" s="54">
        <v>8.6357569694519007</v>
      </c>
      <c r="AF193" s="54">
        <v>8.0324177742004395</v>
      </c>
      <c r="AG193" s="54">
        <v>11.796547651290901</v>
      </c>
      <c r="AH193" s="54">
        <v>10.6162922382355</v>
      </c>
      <c r="AI193" s="54">
        <v>10.6830868721008</v>
      </c>
      <c r="AJ193" s="54">
        <v>10.5986111164093</v>
      </c>
      <c r="AK193" s="54">
        <v>12.165615320205699</v>
      </c>
      <c r="AL193" s="54">
        <v>11.3494968414307</v>
      </c>
    </row>
    <row r="194" spans="28:38" x14ac:dyDescent="0.25">
      <c r="AB194" s="54">
        <v>6.9517594575882002</v>
      </c>
      <c r="AC194" s="54">
        <v>5.6925137042999303</v>
      </c>
      <c r="AD194" s="54">
        <v>7.8456597328186</v>
      </c>
      <c r="AE194" s="54">
        <v>7.0666785240173304</v>
      </c>
      <c r="AF194" s="54">
        <v>8.9723095893859899</v>
      </c>
      <c r="AG194" s="54">
        <v>8.4548313617706299</v>
      </c>
      <c r="AH194" s="54">
        <v>11.687816619873001</v>
      </c>
      <c r="AI194" s="54">
        <v>10.709021091461199</v>
      </c>
      <c r="AJ194" s="54">
        <v>11.0111157894135</v>
      </c>
      <c r="AK194" s="54">
        <v>10.975208044052099</v>
      </c>
      <c r="AL194" s="54">
        <v>12.328658580780001</v>
      </c>
    </row>
    <row r="195" spans="28:38" x14ac:dyDescent="0.25">
      <c r="AB195" s="54">
        <v>4.1757147312164298</v>
      </c>
      <c r="AC195" s="54">
        <v>7.0834040641784703</v>
      </c>
      <c r="AD195" s="54">
        <v>6.2837750911712602</v>
      </c>
      <c r="AE195" s="54">
        <v>7.8910112380981401</v>
      </c>
      <c r="AF195" s="54">
        <v>7.3531608581543004</v>
      </c>
      <c r="AG195" s="54">
        <v>9.0459723472595197</v>
      </c>
      <c r="AH195" s="54">
        <v>8.5945129394531303</v>
      </c>
      <c r="AI195" s="54">
        <v>11.348556041717501</v>
      </c>
      <c r="AJ195" s="54">
        <v>10.5379774570465</v>
      </c>
      <c r="AK195" s="54">
        <v>11.029604911804199</v>
      </c>
      <c r="AL195" s="54">
        <v>11.0700006484985</v>
      </c>
    </row>
    <row r="196" spans="28:38" x14ac:dyDescent="0.25">
      <c r="AB196" s="54">
        <v>4.9241172671318099</v>
      </c>
      <c r="AC196" s="54">
        <v>4.7006740570068404</v>
      </c>
      <c r="AD196" s="54">
        <v>6.9657367467880196</v>
      </c>
      <c r="AE196" s="54">
        <v>6.5022829771041897</v>
      </c>
      <c r="AF196" s="54">
        <v>7.6372334957122803</v>
      </c>
      <c r="AG196" s="54">
        <v>7.2910540103912398</v>
      </c>
      <c r="AH196" s="54">
        <v>8.7785272598266602</v>
      </c>
      <c r="AI196" s="54">
        <v>8.3568565845489502</v>
      </c>
      <c r="AJ196" s="54">
        <v>10.705172538757299</v>
      </c>
      <c r="AK196" s="54">
        <v>10.025530099868799</v>
      </c>
      <c r="AL196" s="54">
        <v>10.673827648162799</v>
      </c>
    </row>
    <row r="197" spans="28:38" x14ac:dyDescent="0.25">
      <c r="AB197" s="54">
        <v>8.6297801733017003</v>
      </c>
      <c r="AC197" s="54">
        <v>4.7499006986617998</v>
      </c>
      <c r="AD197" s="54">
        <v>5.0193405151367196</v>
      </c>
      <c r="AE197" s="54">
        <v>6.6617841720581099</v>
      </c>
      <c r="AF197" s="54">
        <v>6.4688823223113996</v>
      </c>
      <c r="AG197" s="54">
        <v>7.2207961082458496</v>
      </c>
      <c r="AH197" s="54">
        <v>7.0182101726532</v>
      </c>
      <c r="AI197" s="54">
        <v>8.3232972621917707</v>
      </c>
      <c r="AJ197" s="54">
        <v>7.88651394844055</v>
      </c>
      <c r="AK197" s="54">
        <v>9.9143471717834508</v>
      </c>
      <c r="AL197" s="54">
        <v>9.3184945583343506</v>
      </c>
    </row>
    <row r="198" spans="28:38" x14ac:dyDescent="0.25">
      <c r="AB198" s="54">
        <v>3.0575935840606698</v>
      </c>
      <c r="AC198" s="54">
        <v>7.5263872146606401</v>
      </c>
      <c r="AD198" s="54">
        <v>4.4899653196334803</v>
      </c>
      <c r="AE198" s="54">
        <v>5.0244107246398899</v>
      </c>
      <c r="AF198" s="54">
        <v>6.1871683597564697</v>
      </c>
      <c r="AG198" s="54">
        <v>6.1784434318542498</v>
      </c>
      <c r="AH198" s="54">
        <v>6.6674532890319798</v>
      </c>
      <c r="AI198" s="54">
        <v>6.5561305284500104</v>
      </c>
      <c r="AJ198" s="54">
        <v>7.6869993209838903</v>
      </c>
      <c r="AK198" s="54">
        <v>7.24082374572754</v>
      </c>
      <c r="AL198" s="54">
        <v>8.9987897872924805</v>
      </c>
    </row>
    <row r="199" spans="28:38" x14ac:dyDescent="0.25">
      <c r="AB199" s="54">
        <v>3.7420983910560599</v>
      </c>
      <c r="AC199" s="54">
        <v>3.1417499780654898</v>
      </c>
      <c r="AD199" s="54">
        <v>6.50831258296967</v>
      </c>
      <c r="AE199" s="54">
        <v>4.1412448883056596</v>
      </c>
      <c r="AF199" s="54">
        <v>4.7602187395095799</v>
      </c>
      <c r="AG199" s="54">
        <v>5.5985572338104204</v>
      </c>
      <c r="AH199" s="54">
        <v>5.6889363527298</v>
      </c>
      <c r="AI199" s="54">
        <v>6.0036549568176296</v>
      </c>
      <c r="AJ199" s="54">
        <v>5.9589697122573897</v>
      </c>
      <c r="AK199" s="54">
        <v>6.9202418327331499</v>
      </c>
      <c r="AL199" s="54">
        <v>6.5073647499084499</v>
      </c>
    </row>
    <row r="200" spans="28:38" x14ac:dyDescent="0.25">
      <c r="AB200" s="54">
        <v>3.4921876490116102</v>
      </c>
      <c r="AC200" s="54">
        <v>3.3100990056991599</v>
      </c>
      <c r="AD200" s="54">
        <v>2.9329562783241299</v>
      </c>
      <c r="AE200" s="54">
        <v>5.4395382404327401</v>
      </c>
      <c r="AF200" s="54">
        <v>3.6168061494827302</v>
      </c>
      <c r="AG200" s="54">
        <v>4.2110447883606001</v>
      </c>
      <c r="AH200" s="54">
        <v>4.8287067413330096</v>
      </c>
      <c r="AI200" s="54">
        <v>4.9553343057632402</v>
      </c>
      <c r="AJ200" s="54">
        <v>5.1690686941146904</v>
      </c>
      <c r="AK200" s="54">
        <v>5.1626744270324698</v>
      </c>
      <c r="AL200" s="54">
        <v>5.9562084674835196</v>
      </c>
    </row>
    <row r="201" spans="28:38" x14ac:dyDescent="0.25">
      <c r="AB201" s="54">
        <v>2.8171012401580802</v>
      </c>
      <c r="AC201" s="54">
        <v>2.8154394477605802</v>
      </c>
      <c r="AD201" s="54">
        <v>2.6940826177597001</v>
      </c>
      <c r="AE201" s="54">
        <v>2.4574287533760102</v>
      </c>
      <c r="AF201" s="54">
        <v>4.2264989614486703</v>
      </c>
      <c r="AG201" s="54">
        <v>2.8331967592239402</v>
      </c>
      <c r="AH201" s="54">
        <v>3.4145575165748601</v>
      </c>
      <c r="AI201" s="54">
        <v>3.8250843882560699</v>
      </c>
      <c r="AJ201" s="54">
        <v>3.9706994295120199</v>
      </c>
      <c r="AK201" s="54">
        <v>4.0923589468002302</v>
      </c>
      <c r="AL201" s="54">
        <v>4.1059116125106803</v>
      </c>
    </row>
    <row r="202" spans="28:38" x14ac:dyDescent="0.25">
      <c r="AB202" s="54">
        <v>2.3347338438034102</v>
      </c>
      <c r="AC202" s="54">
        <v>2.0390660762786901</v>
      </c>
      <c r="AD202" s="54">
        <v>2.1459157466888401</v>
      </c>
      <c r="AE202" s="54">
        <v>2.0804019272327401</v>
      </c>
      <c r="AF202" s="54">
        <v>1.9391896724700901</v>
      </c>
      <c r="AG202" s="54">
        <v>3.12160301208496</v>
      </c>
      <c r="AH202" s="54">
        <v>2.0911885797977399</v>
      </c>
      <c r="AI202" s="54">
        <v>2.6180506944656399</v>
      </c>
      <c r="AJ202" s="54">
        <v>2.8698649406433101</v>
      </c>
      <c r="AK202" s="54">
        <v>3.00899714231491</v>
      </c>
      <c r="AL202" s="54">
        <v>3.0767118334770198</v>
      </c>
    </row>
    <row r="203" spans="28:38" x14ac:dyDescent="0.25">
      <c r="AB203" s="54">
        <v>2.2785788550972899</v>
      </c>
      <c r="AC203" s="54">
        <v>1.7384996414184599</v>
      </c>
      <c r="AD203" s="54">
        <v>1.5690850019455</v>
      </c>
      <c r="AE203" s="54">
        <v>1.7289147973060599</v>
      </c>
      <c r="AF203" s="54">
        <v>1.69375428557396</v>
      </c>
      <c r="AG203" s="54">
        <v>1.6184818744659399</v>
      </c>
      <c r="AH203" s="54">
        <v>2.4075846374034899</v>
      </c>
      <c r="AI203" s="54">
        <v>1.6685498654842399</v>
      </c>
      <c r="AJ203" s="54">
        <v>2.1096362173557299</v>
      </c>
      <c r="AK203" s="54">
        <v>2.26874500513077</v>
      </c>
      <c r="AL203" s="54">
        <v>2.3931662440300001</v>
      </c>
    </row>
    <row r="204" spans="28:38" x14ac:dyDescent="0.25">
      <c r="AB204" s="54">
        <v>0.31719259172677999</v>
      </c>
      <c r="AC204" s="54">
        <v>1.85859675705433</v>
      </c>
      <c r="AD204" s="54">
        <v>1.49280148744583</v>
      </c>
      <c r="AE204" s="54">
        <v>1.35769695043564</v>
      </c>
      <c r="AF204" s="54">
        <v>1.5337037593126299</v>
      </c>
      <c r="AG204" s="54">
        <v>1.5258315801620499</v>
      </c>
      <c r="AH204" s="54">
        <v>1.4854877889156299</v>
      </c>
      <c r="AI204" s="54">
        <v>2.0263516902923602</v>
      </c>
      <c r="AJ204" s="54">
        <v>1.5005177557468401</v>
      </c>
      <c r="AK204" s="54">
        <v>1.85536700487137</v>
      </c>
      <c r="AL204" s="54">
        <v>1.96627780795097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105"/>
  <sheetViews>
    <sheetView topLeftCell="A10" workbookViewId="0">
      <selection activeCell="M33" sqref="M33"/>
    </sheetView>
  </sheetViews>
  <sheetFormatPr baseColWidth="10" defaultColWidth="8.7109375" defaultRowHeight="15" x14ac:dyDescent="0.25"/>
  <cols>
    <col min="2" max="2" width="12.85546875" customWidth="1"/>
  </cols>
  <sheetData>
    <row r="2" spans="2:39" x14ac:dyDescent="0.25">
      <c r="B2" s="55" t="s">
        <v>4</v>
      </c>
      <c r="C2" t="s">
        <v>46</v>
      </c>
    </row>
    <row r="3" spans="2:39" x14ac:dyDescent="0.25">
      <c r="AA3" s="53" t="s">
        <v>43</v>
      </c>
      <c r="AB3" s="53">
        <v>2019</v>
      </c>
      <c r="AC3" s="53">
        <v>2020</v>
      </c>
      <c r="AD3" s="53">
        <v>2021</v>
      </c>
      <c r="AE3" s="53">
        <v>2022</v>
      </c>
      <c r="AF3" s="53">
        <v>2023</v>
      </c>
      <c r="AG3" s="53">
        <v>2024</v>
      </c>
      <c r="AH3" s="53">
        <v>2025</v>
      </c>
      <c r="AI3" s="53">
        <v>2026</v>
      </c>
      <c r="AJ3" s="53">
        <v>2027</v>
      </c>
      <c r="AK3" s="53">
        <v>2028</v>
      </c>
      <c r="AL3" s="53">
        <v>2029</v>
      </c>
      <c r="AM3" s="53"/>
    </row>
    <row r="4" spans="2:39" x14ac:dyDescent="0.25">
      <c r="B4" s="33"/>
      <c r="C4" s="61" t="s">
        <v>18</v>
      </c>
      <c r="D4" s="61" t="s">
        <v>19</v>
      </c>
      <c r="E4" s="61" t="s">
        <v>20</v>
      </c>
      <c r="F4" s="61" t="s">
        <v>21</v>
      </c>
      <c r="G4" s="61" t="s">
        <v>22</v>
      </c>
      <c r="H4" s="61" t="s">
        <v>37</v>
      </c>
      <c r="I4" s="61" t="s">
        <v>38</v>
      </c>
      <c r="J4" s="61" t="s">
        <v>39</v>
      </c>
      <c r="K4" s="61" t="s">
        <v>40</v>
      </c>
      <c r="L4" s="61" t="s">
        <v>41</v>
      </c>
      <c r="M4" s="61" t="s">
        <v>42</v>
      </c>
      <c r="N4" s="33"/>
      <c r="O4" s="48"/>
      <c r="P4" s="48" t="str">
        <f>C4</f>
        <v>2019</v>
      </c>
      <c r="Q4" s="48" t="str">
        <f t="shared" ref="Q4:Z4" si="0">D4</f>
        <v>2020</v>
      </c>
      <c r="R4" s="48" t="str">
        <f t="shared" si="0"/>
        <v>2021</v>
      </c>
      <c r="S4" s="48" t="str">
        <f t="shared" si="0"/>
        <v>2022</v>
      </c>
      <c r="T4" s="48" t="str">
        <f t="shared" si="0"/>
        <v>2023</v>
      </c>
      <c r="U4" s="48" t="str">
        <f t="shared" si="0"/>
        <v>2024</v>
      </c>
      <c r="V4" s="48" t="str">
        <f t="shared" si="0"/>
        <v>2025</v>
      </c>
      <c r="W4" s="48" t="str">
        <f t="shared" si="0"/>
        <v>2026</v>
      </c>
      <c r="X4" s="48" t="str">
        <f t="shared" si="0"/>
        <v>2027</v>
      </c>
      <c r="Y4" s="48" t="str">
        <f t="shared" si="0"/>
        <v>2028</v>
      </c>
      <c r="Z4" s="48" t="str">
        <f t="shared" si="0"/>
        <v>2029</v>
      </c>
      <c r="AA4" s="53">
        <v>0</v>
      </c>
      <c r="AB4" s="54">
        <v>55.567581176757798</v>
      </c>
      <c r="AC4" s="54">
        <v>59.340093612670898</v>
      </c>
      <c r="AD4" s="54">
        <v>62.9603881835938</v>
      </c>
      <c r="AE4" s="54">
        <v>66.633132934570298</v>
      </c>
      <c r="AF4" s="54">
        <v>70.140602111816406</v>
      </c>
      <c r="AG4" s="54">
        <v>73.422203063964801</v>
      </c>
      <c r="AH4" s="54">
        <v>76.489826202392607</v>
      </c>
      <c r="AI4" s="54">
        <v>79.384284973144503</v>
      </c>
      <c r="AJ4" s="54">
        <v>82.137512207031307</v>
      </c>
      <c r="AK4" s="54">
        <v>84.732810974121094</v>
      </c>
      <c r="AL4" s="54">
        <v>87.225963592529297</v>
      </c>
      <c r="AM4" s="53"/>
    </row>
    <row r="5" spans="2:39" x14ac:dyDescent="0.25">
      <c r="B5" s="34" t="s">
        <v>23</v>
      </c>
      <c r="C5" s="57">
        <f>AB4+AB5</f>
        <v>106.98682022094729</v>
      </c>
      <c r="D5" s="57">
        <f t="shared" ref="D5:M5" si="1">AC4+AC5</f>
        <v>119.8022766113281</v>
      </c>
      <c r="E5" s="57">
        <f t="shared" si="1"/>
        <v>127.3189239501954</v>
      </c>
      <c r="F5" s="57">
        <f t="shared" si="1"/>
        <v>134.78544616699219</v>
      </c>
      <c r="G5" s="57">
        <f t="shared" si="1"/>
        <v>141.93843460083011</v>
      </c>
      <c r="H5" s="57">
        <f t="shared" si="1"/>
        <v>148.7269554138183</v>
      </c>
      <c r="I5" s="57">
        <f t="shared" si="1"/>
        <v>155.09685134887701</v>
      </c>
      <c r="J5" s="57">
        <f t="shared" si="1"/>
        <v>161.10416030883789</v>
      </c>
      <c r="K5" s="57">
        <f t="shared" si="1"/>
        <v>166.80669784545901</v>
      </c>
      <c r="L5" s="57">
        <f t="shared" si="1"/>
        <v>172.21820068359381</v>
      </c>
      <c r="M5" s="57">
        <f t="shared" si="1"/>
        <v>177.38017272949219</v>
      </c>
      <c r="N5" s="47"/>
      <c r="O5" s="49" t="s">
        <v>23</v>
      </c>
      <c r="P5" s="50">
        <f>C5/$C$5*100</f>
        <v>100</v>
      </c>
      <c r="Q5" s="50">
        <f t="shared" ref="Q5:Y5" si="2">D5/$C$5*100</f>
        <v>111.97853750949373</v>
      </c>
      <c r="R5" s="50">
        <f t="shared" si="2"/>
        <v>119.00430696721205</v>
      </c>
      <c r="S5" s="50">
        <f t="shared" si="2"/>
        <v>125.98322474547395</v>
      </c>
      <c r="T5" s="50">
        <f t="shared" si="2"/>
        <v>132.66908419906429</v>
      </c>
      <c r="U5" s="50">
        <f t="shared" si="2"/>
        <v>139.01427774624017</v>
      </c>
      <c r="V5" s="50">
        <f t="shared" si="2"/>
        <v>144.96818489284357</v>
      </c>
      <c r="W5" s="50">
        <f t="shared" si="2"/>
        <v>150.58318396240622</v>
      </c>
      <c r="X5" s="50">
        <f t="shared" si="2"/>
        <v>155.91331483726009</v>
      </c>
      <c r="Y5" s="50">
        <f t="shared" si="2"/>
        <v>160.9714171595453</v>
      </c>
      <c r="Z5" s="50">
        <f>M5/$C$5*100</f>
        <v>165.79628440509754</v>
      </c>
      <c r="AA5" s="53">
        <v>1</v>
      </c>
      <c r="AB5" s="54">
        <v>51.419239044189503</v>
      </c>
      <c r="AC5" s="54">
        <v>60.462182998657198</v>
      </c>
      <c r="AD5" s="54">
        <v>64.358535766601605</v>
      </c>
      <c r="AE5" s="54">
        <v>68.152313232421903</v>
      </c>
      <c r="AF5" s="54">
        <v>71.7978324890137</v>
      </c>
      <c r="AG5" s="54">
        <v>75.304752349853501</v>
      </c>
      <c r="AH5" s="54">
        <v>78.607025146484403</v>
      </c>
      <c r="AI5" s="54">
        <v>81.719875335693402</v>
      </c>
      <c r="AJ5" s="54">
        <v>84.669185638427706</v>
      </c>
      <c r="AK5" s="54">
        <v>87.485389709472699</v>
      </c>
      <c r="AL5" s="54">
        <v>90.154209136962905</v>
      </c>
      <c r="AM5" s="53"/>
    </row>
    <row r="6" spans="2:39" x14ac:dyDescent="0.25">
      <c r="B6" s="34" t="s">
        <v>24</v>
      </c>
      <c r="C6" s="57">
        <f>AB6+AB7+AB8+AB9</f>
        <v>245.84977912902829</v>
      </c>
      <c r="D6" s="57">
        <f t="shared" ref="D6:M6" si="3">AC6+AC7+AC8+AC9</f>
        <v>251.20821952819821</v>
      </c>
      <c r="E6" s="57">
        <f t="shared" si="3"/>
        <v>270.14707183837902</v>
      </c>
      <c r="F6" s="57">
        <f t="shared" si="3"/>
        <v>279.66745376586908</v>
      </c>
      <c r="G6" s="57">
        <f t="shared" si="3"/>
        <v>292.6306037902832</v>
      </c>
      <c r="H6" s="57">
        <f t="shared" si="3"/>
        <v>312.23366928100592</v>
      </c>
      <c r="I6" s="57">
        <f t="shared" si="3"/>
        <v>326.92626571655279</v>
      </c>
      <c r="J6" s="57">
        <f t="shared" si="3"/>
        <v>341.04910278320318</v>
      </c>
      <c r="K6" s="57">
        <f t="shared" si="3"/>
        <v>354.64702987670898</v>
      </c>
      <c r="L6" s="57">
        <f t="shared" si="3"/>
        <v>367.6671104431154</v>
      </c>
      <c r="M6" s="57">
        <f t="shared" si="3"/>
        <v>380.09519195556641</v>
      </c>
      <c r="N6" s="47"/>
      <c r="O6" s="49" t="s">
        <v>24</v>
      </c>
      <c r="P6" s="50">
        <f>C6/$C$6*100</f>
        <v>100</v>
      </c>
      <c r="Q6" s="50">
        <f t="shared" ref="Q6:Z6" si="4">D6/$C$6*100</f>
        <v>102.17955876070064</v>
      </c>
      <c r="R6" s="50">
        <f t="shared" si="4"/>
        <v>109.88298333861788</v>
      </c>
      <c r="S6" s="50">
        <f t="shared" si="4"/>
        <v>113.75542201284321</v>
      </c>
      <c r="T6" s="50">
        <f t="shared" si="4"/>
        <v>119.0282150453766</v>
      </c>
      <c r="U6" s="50">
        <f t="shared" si="4"/>
        <v>127.00180996182131</v>
      </c>
      <c r="V6" s="50">
        <f t="shared" si="4"/>
        <v>132.97805955927805</v>
      </c>
      <c r="W6" s="50">
        <f t="shared" si="4"/>
        <v>138.72255813750877</v>
      </c>
      <c r="X6" s="50">
        <f t="shared" si="4"/>
        <v>144.25354829811789</v>
      </c>
      <c r="Y6" s="50">
        <f t="shared" si="4"/>
        <v>149.54949796808816</v>
      </c>
      <c r="Z6" s="50">
        <f t="shared" si="4"/>
        <v>154.60465057244679</v>
      </c>
      <c r="AA6" s="53">
        <v>2</v>
      </c>
      <c r="AB6" s="54">
        <v>61.703714370727504</v>
      </c>
      <c r="AC6" s="54">
        <v>56.932329177856403</v>
      </c>
      <c r="AD6" s="54">
        <v>65.807819366455107</v>
      </c>
      <c r="AE6" s="54">
        <v>69.866035461425795</v>
      </c>
      <c r="AF6" s="54">
        <v>73.623813629150405</v>
      </c>
      <c r="AG6" s="54">
        <v>77.265251159667997</v>
      </c>
      <c r="AH6" s="54">
        <v>80.781581878662095</v>
      </c>
      <c r="AI6" s="54">
        <v>84.117980957031307</v>
      </c>
      <c r="AJ6" s="54">
        <v>87.277904510498004</v>
      </c>
      <c r="AK6" s="54">
        <v>90.283107757568402</v>
      </c>
      <c r="AL6" s="54">
        <v>93.165821075439496</v>
      </c>
      <c r="AM6" s="53"/>
    </row>
    <row r="7" spans="2:39" x14ac:dyDescent="0.25">
      <c r="B7" s="34" t="s">
        <v>25</v>
      </c>
      <c r="C7" s="57">
        <f>AB10+AB11+AB12+AB13+AB14+AB15+AB16+AB17+AB18+AB19</f>
        <v>594.0746726989745</v>
      </c>
      <c r="D7" s="57">
        <f t="shared" ref="D7:M7" si="5">AC10+AC11+AC12+AC13+AC14+AC15+AC16+AC17+AC18+AC19</f>
        <v>614.03067207336449</v>
      </c>
      <c r="E7" s="57">
        <f t="shared" si="5"/>
        <v>631.3517608642577</v>
      </c>
      <c r="F7" s="57">
        <f t="shared" si="5"/>
        <v>669.70157432556164</v>
      </c>
      <c r="G7" s="57">
        <f t="shared" si="5"/>
        <v>704.62447166442871</v>
      </c>
      <c r="H7" s="57">
        <f t="shared" si="5"/>
        <v>728.53192520141602</v>
      </c>
      <c r="I7" s="57">
        <f t="shared" si="5"/>
        <v>754.67898559570313</v>
      </c>
      <c r="J7" s="57">
        <f t="shared" si="5"/>
        <v>787.75556182861351</v>
      </c>
      <c r="K7" s="57">
        <f t="shared" si="5"/>
        <v>815.92231369018555</v>
      </c>
      <c r="L7" s="57">
        <f t="shared" si="5"/>
        <v>843.39502716064453</v>
      </c>
      <c r="M7" s="57">
        <f t="shared" si="5"/>
        <v>876.02888488769543</v>
      </c>
      <c r="N7" s="47"/>
      <c r="O7" s="49" t="s">
        <v>25</v>
      </c>
      <c r="P7" s="50">
        <f>C7/$C$7*100</f>
        <v>100</v>
      </c>
      <c r="Q7" s="50">
        <f t="shared" ref="Q7:Z7" si="6">D7/$C$7*100</f>
        <v>103.35917356714212</v>
      </c>
      <c r="R7" s="50">
        <f t="shared" si="6"/>
        <v>106.274815251074</v>
      </c>
      <c r="S7" s="50">
        <f t="shared" si="6"/>
        <v>112.73020128648177</v>
      </c>
      <c r="T7" s="50">
        <f t="shared" si="6"/>
        <v>118.6087379324234</v>
      </c>
      <c r="U7" s="50">
        <f t="shared" si="6"/>
        <v>122.63305585669578</v>
      </c>
      <c r="V7" s="50">
        <f t="shared" si="6"/>
        <v>127.03436458031076</v>
      </c>
      <c r="W7" s="50">
        <f t="shared" si="6"/>
        <v>132.60211182707323</v>
      </c>
      <c r="X7" s="50">
        <f t="shared" si="6"/>
        <v>137.34339321070908</v>
      </c>
      <c r="Y7" s="50">
        <f t="shared" si="6"/>
        <v>141.9678478008444</v>
      </c>
      <c r="Z7" s="50">
        <f t="shared" si="6"/>
        <v>147.4610726809407</v>
      </c>
      <c r="AA7" s="53">
        <v>3</v>
      </c>
      <c r="AB7" s="54">
        <v>67.836563110351605</v>
      </c>
      <c r="AC7" s="54">
        <v>65.995510101318402</v>
      </c>
      <c r="AD7" s="54">
        <v>61.910526275634801</v>
      </c>
      <c r="AE7" s="54">
        <v>70.686279296875</v>
      </c>
      <c r="AF7" s="54">
        <v>74.663040161132798</v>
      </c>
      <c r="AG7" s="54">
        <v>78.387344360351605</v>
      </c>
      <c r="AH7" s="54">
        <v>82.011157989501996</v>
      </c>
      <c r="AI7" s="54">
        <v>85.526523590087905</v>
      </c>
      <c r="AJ7" s="54">
        <v>88.873329162597699</v>
      </c>
      <c r="AK7" s="54">
        <v>92.054813385009794</v>
      </c>
      <c r="AL7" s="54">
        <v>95.0882759094238</v>
      </c>
      <c r="AM7" s="53"/>
    </row>
    <row r="8" spans="2:39" x14ac:dyDescent="0.25">
      <c r="B8" s="34" t="s">
        <v>26</v>
      </c>
      <c r="C8" s="57">
        <f>AB20+AB21+AB22+AB23+AB24+AB25+AB26</f>
        <v>466.77085304260265</v>
      </c>
      <c r="D8" s="57">
        <f t="shared" ref="D8:M8" si="7">AC20+AC21+AC22+AC23+AC24+AC25+AC26</f>
        <v>503.11227035522472</v>
      </c>
      <c r="E8" s="57">
        <f t="shared" si="7"/>
        <v>536.58632469177246</v>
      </c>
      <c r="F8" s="57">
        <f t="shared" si="7"/>
        <v>559.24654960632358</v>
      </c>
      <c r="G8" s="57">
        <f t="shared" si="7"/>
        <v>578.58816337585483</v>
      </c>
      <c r="H8" s="57">
        <f t="shared" si="7"/>
        <v>603.0226726531979</v>
      </c>
      <c r="I8" s="57">
        <f t="shared" si="7"/>
        <v>628.07278442382858</v>
      </c>
      <c r="J8" s="57">
        <f t="shared" si="7"/>
        <v>644.73657608032249</v>
      </c>
      <c r="K8" s="57">
        <f t="shared" si="7"/>
        <v>665.36357498168945</v>
      </c>
      <c r="L8" s="57">
        <f t="shared" si="7"/>
        <v>688.41137313842864</v>
      </c>
      <c r="M8" s="57">
        <f t="shared" si="7"/>
        <v>706.61153411865291</v>
      </c>
      <c r="N8" s="47"/>
      <c r="O8" s="49" t="s">
        <v>26</v>
      </c>
      <c r="P8" s="50">
        <f>C8/$C$8*100</f>
        <v>100</v>
      </c>
      <c r="Q8" s="50">
        <f t="shared" ref="Q8:Z8" si="8">D8/$C$8*100</f>
        <v>107.78570835683803</v>
      </c>
      <c r="R8" s="50">
        <f t="shared" si="8"/>
        <v>114.95711893621552</v>
      </c>
      <c r="S8" s="50">
        <f t="shared" si="8"/>
        <v>119.81179757924613</v>
      </c>
      <c r="T8" s="50">
        <f t="shared" si="8"/>
        <v>123.95550399181555</v>
      </c>
      <c r="U8" s="50">
        <f t="shared" si="8"/>
        <v>129.19030156284404</v>
      </c>
      <c r="V8" s="50">
        <f t="shared" si="8"/>
        <v>134.5569845095927</v>
      </c>
      <c r="W8" s="50">
        <f t="shared" si="8"/>
        <v>138.12699997818345</v>
      </c>
      <c r="X8" s="50">
        <f t="shared" si="8"/>
        <v>142.54608458188392</v>
      </c>
      <c r="Y8" s="50">
        <f t="shared" si="8"/>
        <v>147.48379609632494</v>
      </c>
      <c r="Z8" s="50">
        <f t="shared" si="8"/>
        <v>151.3829600783063</v>
      </c>
      <c r="AA8" s="53">
        <v>4</v>
      </c>
      <c r="AB8" s="54">
        <v>53.792034149169901</v>
      </c>
      <c r="AC8" s="54">
        <v>70.4889106750488</v>
      </c>
      <c r="AD8" s="54">
        <v>69.785614013671903</v>
      </c>
      <c r="AE8" s="54">
        <v>66.2391548156738</v>
      </c>
      <c r="AF8" s="54">
        <v>74.768688201904297</v>
      </c>
      <c r="AG8" s="54">
        <v>78.686344146728501</v>
      </c>
      <c r="AH8" s="54">
        <v>82.379440307617202</v>
      </c>
      <c r="AI8" s="54">
        <v>85.9891548156738</v>
      </c>
      <c r="AJ8" s="54">
        <v>89.495685577392607</v>
      </c>
      <c r="AK8" s="54">
        <v>92.842811584472699</v>
      </c>
      <c r="AL8" s="54">
        <v>96.028728485107393</v>
      </c>
      <c r="AM8" s="53"/>
    </row>
    <row r="9" spans="2:39" x14ac:dyDescent="0.25">
      <c r="B9" s="34" t="s">
        <v>27</v>
      </c>
      <c r="C9" s="57">
        <f>AB27+AB28+AB29+AB30+AB31+AB32+AB33+AB34+AB35+AB36+AB37+AB38+AB39+AB40+AB41+AB42+AB43+AB44+AB45+AB46+AB47+AB48+AB49+AB50+AB51+AB52+AB53+AB54+AB55+AB56+AB57+AB58+AB59+AB60+AB61+AB62+AB63+AB64+AB65+AB66+AB67+AB68+AB69+AB70</f>
        <v>2540.1371440887447</v>
      </c>
      <c r="D9" s="57">
        <f t="shared" ref="D9:M9" si="9">AC27+AC28+AC29+AC30+AC31+AC32+AC33+AC34+AC35+AC36+AC37+AC38+AC39+AC40+AC41+AC42+AC43+AC44+AC45+AC46+AC47+AC48+AC49+AC50+AC51+AC52+AC53+AC54+AC55+AC56+AC57+AC58+AC59+AC60+AC61+AC62+AC63+AC64+AC65+AC66+AC67+AC68+AC69+AC70</f>
        <v>2678.9628400802612</v>
      </c>
      <c r="E9" s="57">
        <f t="shared" si="9"/>
        <v>2819.7443389892578</v>
      </c>
      <c r="F9" s="57">
        <f t="shared" si="9"/>
        <v>2958.8244037628174</v>
      </c>
      <c r="G9" s="57">
        <f t="shared" si="9"/>
        <v>3090.1106700897212</v>
      </c>
      <c r="H9" s="57">
        <f t="shared" si="9"/>
        <v>3218.4504280090323</v>
      </c>
      <c r="I9" s="57">
        <f t="shared" si="9"/>
        <v>3350.5197925567636</v>
      </c>
      <c r="J9" s="57">
        <f t="shared" si="9"/>
        <v>3479.7132968902588</v>
      </c>
      <c r="K9" s="57">
        <f t="shared" si="9"/>
        <v>3607.8560657501225</v>
      </c>
      <c r="L9" s="57">
        <f t="shared" si="9"/>
        <v>3738.1648120880127</v>
      </c>
      <c r="M9" s="57">
        <f t="shared" si="9"/>
        <v>3864.5465049743666</v>
      </c>
      <c r="N9" s="47"/>
      <c r="O9" s="49" t="s">
        <v>27</v>
      </c>
      <c r="P9" s="50">
        <f>C9/$C$9*100</f>
        <v>100</v>
      </c>
      <c r="Q9" s="50">
        <f t="shared" ref="Q9:Z9" si="10">D9/$C$9*100</f>
        <v>105.46528349127067</v>
      </c>
      <c r="R9" s="50">
        <f t="shared" si="10"/>
        <v>111.00756294010338</v>
      </c>
      <c r="S9" s="50">
        <f t="shared" si="10"/>
        <v>116.48286040966002</v>
      </c>
      <c r="T9" s="50">
        <f t="shared" si="10"/>
        <v>121.65133198736304</v>
      </c>
      <c r="U9" s="50">
        <f t="shared" si="10"/>
        <v>126.70380556021621</v>
      </c>
      <c r="V9" s="50">
        <f t="shared" si="10"/>
        <v>131.90310611196301</v>
      </c>
      <c r="W9" s="50">
        <f t="shared" si="10"/>
        <v>136.98918993362383</v>
      </c>
      <c r="X9" s="50">
        <f t="shared" si="10"/>
        <v>142.03390845042009</v>
      </c>
      <c r="Y9" s="50">
        <f t="shared" si="10"/>
        <v>147.16389706702438</v>
      </c>
      <c r="Z9" s="50">
        <f t="shared" si="10"/>
        <v>152.13928562745946</v>
      </c>
      <c r="AA9" s="53">
        <v>5</v>
      </c>
      <c r="AB9" s="54">
        <v>62.517467498779297</v>
      </c>
      <c r="AC9" s="54">
        <v>57.791469573974602</v>
      </c>
      <c r="AD9" s="54">
        <v>72.643112182617202</v>
      </c>
      <c r="AE9" s="54">
        <v>72.875984191894503</v>
      </c>
      <c r="AF9" s="54">
        <v>69.575061798095703</v>
      </c>
      <c r="AG9" s="54">
        <v>77.894729614257798</v>
      </c>
      <c r="AH9" s="54">
        <v>81.754085540771499</v>
      </c>
      <c r="AI9" s="54">
        <v>85.415443420410199</v>
      </c>
      <c r="AJ9" s="54">
        <v>89.000110626220703</v>
      </c>
      <c r="AK9" s="54">
        <v>92.486377716064496</v>
      </c>
      <c r="AL9" s="54">
        <v>95.812366485595703</v>
      </c>
      <c r="AM9" s="53"/>
    </row>
    <row r="10" spans="2:39" x14ac:dyDescent="0.25">
      <c r="B10" s="35" t="s">
        <v>28</v>
      </c>
      <c r="C10" s="57">
        <f>C5+C6+C7+AB20+AB21</f>
        <v>1048.6250076293943</v>
      </c>
      <c r="D10" s="57">
        <f t="shared" ref="D10:M10" si="11">D5+D6+D7+AC20+AC21</f>
        <v>1105.1608200073244</v>
      </c>
      <c r="E10" s="57">
        <f t="shared" si="11"/>
        <v>1160.7486248016357</v>
      </c>
      <c r="F10" s="57">
        <f t="shared" si="11"/>
        <v>1210.6022644042969</v>
      </c>
      <c r="G10" s="57">
        <f t="shared" si="11"/>
        <v>1264.0185012817383</v>
      </c>
      <c r="H10" s="57">
        <f t="shared" si="11"/>
        <v>1323.3692188262939</v>
      </c>
      <c r="I10" s="57">
        <f t="shared" si="11"/>
        <v>1382.6901168823242</v>
      </c>
      <c r="J10" s="57">
        <f t="shared" si="11"/>
        <v>1437.788326263428</v>
      </c>
      <c r="K10" s="57">
        <f t="shared" si="11"/>
        <v>1489.5684051513672</v>
      </c>
      <c r="L10" s="57">
        <f t="shared" si="11"/>
        <v>1546.2329902648928</v>
      </c>
      <c r="M10" s="57">
        <f t="shared" si="11"/>
        <v>1598.7789421081543</v>
      </c>
      <c r="O10" s="49" t="s">
        <v>28</v>
      </c>
      <c r="P10" s="50">
        <f>C10/$C$10*100</f>
        <v>100</v>
      </c>
      <c r="Q10" s="50">
        <f t="shared" ref="Q10:Z10" si="12">D10/$C$10*100</f>
        <v>105.39142324153985</v>
      </c>
      <c r="R10" s="50">
        <f t="shared" si="12"/>
        <v>110.69244165993304</v>
      </c>
      <c r="S10" s="50">
        <f t="shared" si="12"/>
        <v>115.44663302862492</v>
      </c>
      <c r="T10" s="50">
        <f t="shared" si="12"/>
        <v>120.54056427085216</v>
      </c>
      <c r="U10" s="50">
        <f t="shared" si="12"/>
        <v>126.20042524238559</v>
      </c>
      <c r="V10" s="50">
        <f t="shared" si="12"/>
        <v>131.85744253879128</v>
      </c>
      <c r="W10" s="50">
        <f t="shared" si="12"/>
        <v>137.11177168221531</v>
      </c>
      <c r="X10" s="50">
        <f t="shared" si="12"/>
        <v>142.04967403159731</v>
      </c>
      <c r="Y10" s="50">
        <f t="shared" si="12"/>
        <v>147.45337742425494</v>
      </c>
      <c r="Z10" s="50">
        <f t="shared" si="12"/>
        <v>152.46431569684592</v>
      </c>
      <c r="AA10" s="53">
        <v>6</v>
      </c>
      <c r="AB10" s="54">
        <v>63.444860458374002</v>
      </c>
      <c r="AC10" s="54">
        <v>65.186115264892607</v>
      </c>
      <c r="AD10" s="54">
        <v>61.434494018554702</v>
      </c>
      <c r="AE10" s="54">
        <v>74.904300689697294</v>
      </c>
      <c r="AF10" s="54">
        <v>75.719898223876996</v>
      </c>
      <c r="AG10" s="54">
        <v>72.6065864562988</v>
      </c>
      <c r="AH10" s="54">
        <v>80.776802062988295</v>
      </c>
      <c r="AI10" s="54">
        <v>84.599277496337905</v>
      </c>
      <c r="AJ10" s="54">
        <v>88.237777709960895</v>
      </c>
      <c r="AK10" s="54">
        <v>91.805061340332003</v>
      </c>
      <c r="AL10" s="54">
        <v>95.265689849853501</v>
      </c>
      <c r="AM10" s="53"/>
    </row>
    <row r="11" spans="2:39" x14ac:dyDescent="0.25">
      <c r="B11" s="35" t="s">
        <v>29</v>
      </c>
      <c r="C11" s="57">
        <f>AB22+AB23+AB24+AB25+AB26+AB27+AB28+AB28+AB28+AB28+AB28+AB28+AB29+AB30+AB31+AB32+AB33+AB34+AB35+AB36+AB37+AB38+AB39+AB40+AB41+AB42+AB43+AB44+AB45+AB46+AB47+AB48+AB49+AB50+AB51+AB52+AB53</f>
        <v>2555.158878326416</v>
      </c>
      <c r="D11" s="57">
        <f t="shared" ref="D11:M11" si="13">AC22+AC23+AC24+AC25+AC26+AC27+AC28+AC28+AC28+AC28+AC28+AC28+AC29+AC30+AC31+AC32+AC33+AC34+AC35+AC36+AC37+AC38+AC39+AC40+AC41+AC42+AC43+AC44+AC45+AC46+AC47+AC48+AC49+AC50+AC51+AC52+AC53</f>
        <v>2698.61989402771</v>
      </c>
      <c r="E11" s="57">
        <f t="shared" si="13"/>
        <v>2869.0223159790039</v>
      </c>
      <c r="F11" s="57">
        <f t="shared" si="13"/>
        <v>3026.2595939636235</v>
      </c>
      <c r="G11" s="57">
        <f t="shared" si="13"/>
        <v>3169.2365684509255</v>
      </c>
      <c r="H11" s="57">
        <f t="shared" si="13"/>
        <v>3301.4173450469939</v>
      </c>
      <c r="I11" s="57">
        <f t="shared" si="13"/>
        <v>3422.4984340667752</v>
      </c>
      <c r="J11" s="57">
        <f t="shared" si="13"/>
        <v>3549.8996086120633</v>
      </c>
      <c r="K11" s="57">
        <f t="shared" si="13"/>
        <v>3682.6661262512212</v>
      </c>
      <c r="L11" s="57">
        <f t="shared" si="13"/>
        <v>3799.308250427247</v>
      </c>
      <c r="M11" s="57">
        <f t="shared" si="13"/>
        <v>3913.2919044494665</v>
      </c>
      <c r="O11" s="49" t="s">
        <v>29</v>
      </c>
      <c r="P11" s="50">
        <f>C11/$C$11*100</f>
        <v>100</v>
      </c>
      <c r="Q11" s="50">
        <f t="shared" ref="Q11:Z11" si="14">D11/$C$11*100</f>
        <v>105.61456341983941</v>
      </c>
      <c r="R11" s="50">
        <f t="shared" si="14"/>
        <v>112.28351944432366</v>
      </c>
      <c r="S11" s="50">
        <f t="shared" si="14"/>
        <v>118.43723768542213</v>
      </c>
      <c r="T11" s="50">
        <f t="shared" si="14"/>
        <v>124.03285742163787</v>
      </c>
      <c r="U11" s="50">
        <f t="shared" si="14"/>
        <v>129.20595165531796</v>
      </c>
      <c r="V11" s="50">
        <f t="shared" si="14"/>
        <v>133.94464285948635</v>
      </c>
      <c r="W11" s="50">
        <f t="shared" si="14"/>
        <v>138.93068015156791</v>
      </c>
      <c r="X11" s="50">
        <f t="shared" si="14"/>
        <v>144.12669824521058</v>
      </c>
      <c r="Y11" s="50">
        <f t="shared" si="14"/>
        <v>148.69166385910714</v>
      </c>
      <c r="Z11" s="50">
        <f t="shared" si="14"/>
        <v>153.15258623027793</v>
      </c>
      <c r="AA11" s="53">
        <v>7</v>
      </c>
      <c r="AB11" s="54">
        <v>62.829189300537102</v>
      </c>
      <c r="AC11" s="54">
        <v>65.487342834472699</v>
      </c>
      <c r="AD11" s="54">
        <v>67.683425903320298</v>
      </c>
      <c r="AE11" s="54">
        <v>64.7214164733887</v>
      </c>
      <c r="AF11" s="54">
        <v>76.984584808349595</v>
      </c>
      <c r="AG11" s="54">
        <v>78.257972717285199</v>
      </c>
      <c r="AH11" s="54">
        <v>75.292041778564496</v>
      </c>
      <c r="AI11" s="54">
        <v>83.348140716552706</v>
      </c>
      <c r="AJ11" s="54">
        <v>87.139331817626996</v>
      </c>
      <c r="AK11" s="54">
        <v>90.7581787109375</v>
      </c>
      <c r="AL11" s="54">
        <v>94.296657562255902</v>
      </c>
      <c r="AM11" s="53"/>
    </row>
    <row r="12" spans="2:39" x14ac:dyDescent="0.25">
      <c r="B12" s="35" t="s">
        <v>30</v>
      </c>
      <c r="C12" s="57">
        <f>AB54+AB55+AB56+AB57+AB58+AB59+AB60+AB60+AB61+AB62+AB63+AB64+AB65+AB66+AB67+AB68+AB69+AB70</f>
        <v>823.68073081970192</v>
      </c>
      <c r="D12" s="57">
        <f t="shared" ref="D12:M12" si="15">AC54+AC55+AC56+AC57+AC58+AC59+AC60+AC60+AC61+AC62+AC63+AC64+AC65+AC66+AC67+AC68+AC69+AC70</f>
        <v>853.55111026763916</v>
      </c>
      <c r="E12" s="57">
        <f t="shared" si="15"/>
        <v>882.12824058532726</v>
      </c>
      <c r="F12" s="57">
        <f t="shared" si="15"/>
        <v>924.79916572570801</v>
      </c>
      <c r="G12" s="57">
        <f t="shared" si="15"/>
        <v>949.44774436950684</v>
      </c>
      <c r="H12" s="57">
        <f t="shared" si="15"/>
        <v>996.3829288482666</v>
      </c>
      <c r="I12" s="57">
        <f t="shared" si="15"/>
        <v>1016.8187866210938</v>
      </c>
      <c r="J12" s="57">
        <f t="shared" si="15"/>
        <v>1062.2241458892822</v>
      </c>
      <c r="K12" s="57">
        <f t="shared" si="15"/>
        <v>1092.6300163269045</v>
      </c>
      <c r="L12" s="57">
        <f t="shared" si="15"/>
        <v>1140.6737747192383</v>
      </c>
      <c r="M12" s="57">
        <f t="shared" si="15"/>
        <v>1185.2082824707031</v>
      </c>
      <c r="O12" s="49" t="s">
        <v>30</v>
      </c>
      <c r="P12" s="50">
        <f>C12/$C$12*100</f>
        <v>100</v>
      </c>
      <c r="Q12" s="50">
        <f t="shared" ref="Q12:Z12" si="16">D12/$C$12*100</f>
        <v>103.62645116369436</v>
      </c>
      <c r="R12" s="50">
        <f t="shared" si="16"/>
        <v>107.09589378246838</v>
      </c>
      <c r="S12" s="50">
        <f t="shared" si="16"/>
        <v>112.27641137184017</v>
      </c>
      <c r="T12" s="50">
        <f t="shared" si="16"/>
        <v>115.26890321018502</v>
      </c>
      <c r="U12" s="50">
        <f t="shared" si="16"/>
        <v>120.96712859322285</v>
      </c>
      <c r="V12" s="50">
        <f t="shared" si="16"/>
        <v>123.44816973066574</v>
      </c>
      <c r="W12" s="50">
        <f t="shared" si="16"/>
        <v>128.96066475079357</v>
      </c>
      <c r="X12" s="50">
        <f t="shared" si="16"/>
        <v>132.65212787478379</v>
      </c>
      <c r="Y12" s="50">
        <f t="shared" si="16"/>
        <v>138.48494107468977</v>
      </c>
      <c r="Z12" s="50">
        <f t="shared" si="16"/>
        <v>143.89170926594582</v>
      </c>
      <c r="AA12" s="53">
        <v>8</v>
      </c>
      <c r="AB12" s="54">
        <v>67.065162658691406</v>
      </c>
      <c r="AC12" s="54">
        <v>65.534727096557603</v>
      </c>
      <c r="AD12" s="54">
        <v>67.353878021240206</v>
      </c>
      <c r="AE12" s="54">
        <v>69.926208496093807</v>
      </c>
      <c r="AF12" s="54">
        <v>67.478752136230497</v>
      </c>
      <c r="AG12" s="54">
        <v>78.765010833740206</v>
      </c>
      <c r="AH12" s="54">
        <v>80.389644622802706</v>
      </c>
      <c r="AI12" s="54">
        <v>77.539943695068402</v>
      </c>
      <c r="AJ12" s="54">
        <v>85.497997283935504</v>
      </c>
      <c r="AK12" s="54">
        <v>89.254020690917997</v>
      </c>
      <c r="AL12" s="54">
        <v>92.835021972656307</v>
      </c>
      <c r="AM12" s="53"/>
    </row>
    <row r="13" spans="2:39" x14ac:dyDescent="0.25">
      <c r="B13" s="34" t="s">
        <v>31</v>
      </c>
      <c r="C13" s="57">
        <f>AB71+AB72+AB73+AB74+AB75+AB76+AB77+AB78+AB79+AB80+AB81+AB82+AB83</f>
        <v>519.14132022857677</v>
      </c>
      <c r="D13" s="57">
        <f t="shared" ref="D13:M13" si="17">AC71+AC72+AC73+AC74+AC75+AC76+AC77+AC78+AC79+AC80+AC81+AC82+AC83</f>
        <v>522.41026687622093</v>
      </c>
      <c r="E13" s="57">
        <f t="shared" si="17"/>
        <v>520.85595703124977</v>
      </c>
      <c r="F13" s="57">
        <f t="shared" si="17"/>
        <v>520.95975017547607</v>
      </c>
      <c r="G13" s="57">
        <f t="shared" si="17"/>
        <v>528.57931423187256</v>
      </c>
      <c r="H13" s="57">
        <f t="shared" si="17"/>
        <v>532.22288513183582</v>
      </c>
      <c r="I13" s="57">
        <f t="shared" si="17"/>
        <v>540.45608425140381</v>
      </c>
      <c r="J13" s="57">
        <f t="shared" si="17"/>
        <v>545.42784214019775</v>
      </c>
      <c r="K13" s="57">
        <f t="shared" si="17"/>
        <v>544.34706687927246</v>
      </c>
      <c r="L13" s="57">
        <f t="shared" si="17"/>
        <v>546.01705074310291</v>
      </c>
      <c r="M13" s="57">
        <f t="shared" si="17"/>
        <v>545.10298919677712</v>
      </c>
      <c r="O13" s="49" t="s">
        <v>31</v>
      </c>
      <c r="P13" s="50">
        <f>C13/$C$13*100</f>
        <v>100</v>
      </c>
      <c r="Q13" s="50">
        <f t="shared" ref="Q13:Z13" si="18">D13/$C$13*100</f>
        <v>100.629683386829</v>
      </c>
      <c r="R13" s="50">
        <f t="shared" si="18"/>
        <v>100.3302832457871</v>
      </c>
      <c r="S13" s="50">
        <f t="shared" si="18"/>
        <v>100.35027648080461</v>
      </c>
      <c r="T13" s="50">
        <f t="shared" si="18"/>
        <v>101.81800092490043</v>
      </c>
      <c r="U13" s="50">
        <f t="shared" si="18"/>
        <v>102.51984659928424</v>
      </c>
      <c r="V13" s="50">
        <f t="shared" si="18"/>
        <v>104.10577297400296</v>
      </c>
      <c r="W13" s="50">
        <f t="shared" si="18"/>
        <v>105.06346169864635</v>
      </c>
      <c r="X13" s="50">
        <f t="shared" si="18"/>
        <v>104.85527652462679</v>
      </c>
      <c r="Y13" s="50">
        <f t="shared" si="18"/>
        <v>105.17695846338965</v>
      </c>
      <c r="Z13" s="50">
        <f t="shared" si="18"/>
        <v>105.00088664812299</v>
      </c>
      <c r="AA13" s="53">
        <v>9</v>
      </c>
      <c r="AB13" s="54">
        <v>53.325666427612298</v>
      </c>
      <c r="AC13" s="54">
        <v>68.218273162841797</v>
      </c>
      <c r="AD13" s="54">
        <v>67.8493843078613</v>
      </c>
      <c r="AE13" s="54">
        <v>68.960563659667997</v>
      </c>
      <c r="AF13" s="54">
        <v>71.754295349121094</v>
      </c>
      <c r="AG13" s="54">
        <v>69.712127685546903</v>
      </c>
      <c r="AH13" s="54">
        <v>80.171703338623004</v>
      </c>
      <c r="AI13" s="54">
        <v>82.0822563171387</v>
      </c>
      <c r="AJ13" s="54">
        <v>79.331409454345703</v>
      </c>
      <c r="AK13" s="54">
        <v>87.186344146728501</v>
      </c>
      <c r="AL13" s="54">
        <v>90.889869689941406</v>
      </c>
      <c r="AM13" s="53"/>
    </row>
    <row r="14" spans="2:39" x14ac:dyDescent="0.25">
      <c r="B14" s="34" t="s">
        <v>32</v>
      </c>
      <c r="C14" s="57">
        <f>AB84+AB85+AB86+AB87+AB88+AB89+AB90+AB91+AB92+AB93</f>
        <v>122.02055871486654</v>
      </c>
      <c r="D14" s="57">
        <f t="shared" ref="D14:M14" si="19">AC84+AC85+AC86+AC87+AC88+AC89+AC90+AC91+AC92+AC93</f>
        <v>130.53620624542228</v>
      </c>
      <c r="E14" s="57">
        <f t="shared" si="19"/>
        <v>142.86521339416493</v>
      </c>
      <c r="F14" s="57">
        <f t="shared" si="19"/>
        <v>162.26436114311218</v>
      </c>
      <c r="G14" s="57">
        <f t="shared" si="19"/>
        <v>178.98894262313851</v>
      </c>
      <c r="H14" s="57">
        <f t="shared" si="19"/>
        <v>197.05223250389102</v>
      </c>
      <c r="I14" s="57">
        <f t="shared" si="19"/>
        <v>205.06927227973918</v>
      </c>
      <c r="J14" s="57">
        <f t="shared" si="19"/>
        <v>222.34313249588004</v>
      </c>
      <c r="K14" s="57">
        <f t="shared" si="19"/>
        <v>243.31024956703189</v>
      </c>
      <c r="L14" s="57">
        <f t="shared" si="19"/>
        <v>256.42276167869591</v>
      </c>
      <c r="M14" s="57">
        <f t="shared" si="19"/>
        <v>276.80757474899286</v>
      </c>
      <c r="O14" s="49" t="s">
        <v>32</v>
      </c>
      <c r="P14" s="50">
        <f>C14/$C$14*100</f>
        <v>100</v>
      </c>
      <c r="Q14" s="50">
        <f t="shared" ref="Q14:Z14" si="20">D14/$C$14*100</f>
        <v>106.97886292297252</v>
      </c>
      <c r="R14" s="50">
        <f t="shared" si="20"/>
        <v>117.08290381460019</v>
      </c>
      <c r="S14" s="50">
        <f t="shared" si="20"/>
        <v>132.98116551185933</v>
      </c>
      <c r="T14" s="50">
        <f t="shared" si="20"/>
        <v>146.68752914121114</v>
      </c>
      <c r="U14" s="50">
        <f t="shared" si="20"/>
        <v>161.49100985872056</v>
      </c>
      <c r="V14" s="50">
        <f t="shared" si="20"/>
        <v>168.06124676001363</v>
      </c>
      <c r="W14" s="50">
        <f t="shared" si="20"/>
        <v>182.21776300454732</v>
      </c>
      <c r="X14" s="50">
        <f t="shared" si="20"/>
        <v>199.40102891643937</v>
      </c>
      <c r="Y14" s="50">
        <f t="shared" si="20"/>
        <v>210.14717878640093</v>
      </c>
      <c r="Z14" s="50">
        <f t="shared" si="20"/>
        <v>226.85322675486788</v>
      </c>
      <c r="AA14" s="53">
        <v>10</v>
      </c>
      <c r="AB14" s="54">
        <v>61.4146919250488</v>
      </c>
      <c r="AC14" s="54">
        <v>55.686073303222699</v>
      </c>
      <c r="AD14" s="54">
        <v>69.219955444335895</v>
      </c>
      <c r="AE14" s="54">
        <v>69.8575248718262</v>
      </c>
      <c r="AF14" s="54">
        <v>70.202033996582003</v>
      </c>
      <c r="AG14" s="54">
        <v>73.219196319580107</v>
      </c>
      <c r="AH14" s="54">
        <v>71.511905670166001</v>
      </c>
      <c r="AI14" s="54">
        <v>81.251564025878906</v>
      </c>
      <c r="AJ14" s="54">
        <v>83.378322601318402</v>
      </c>
      <c r="AK14" s="54">
        <v>80.709426879882798</v>
      </c>
      <c r="AL14" s="54">
        <v>88.446468353271499</v>
      </c>
      <c r="AM14" s="53"/>
    </row>
    <row r="15" spans="2:39" x14ac:dyDescent="0.25">
      <c r="B15" s="34" t="s">
        <v>33</v>
      </c>
      <c r="C15" s="57">
        <f>AB94+AB95+AB96+AB97+AB98+AB99+AB100+AB101+AB102+AB103</f>
        <v>15.599273905158046</v>
      </c>
      <c r="D15" s="57">
        <f t="shared" ref="D15:M15" si="21">AC94+AC95+AC96+AC97+AC98+AC99+AC100+AC101+AC102+AC103</f>
        <v>17.110131889581684</v>
      </c>
      <c r="E15" s="57">
        <f t="shared" si="21"/>
        <v>20.031015932559963</v>
      </c>
      <c r="F15" s="57">
        <f t="shared" si="21"/>
        <v>21.094510719180104</v>
      </c>
      <c r="G15" s="57">
        <f t="shared" si="21"/>
        <v>22.279719732701778</v>
      </c>
      <c r="H15" s="57">
        <f t="shared" si="21"/>
        <v>24.560975961387147</v>
      </c>
      <c r="I15" s="57">
        <f t="shared" si="21"/>
        <v>27.507467411458485</v>
      </c>
      <c r="J15" s="57">
        <f t="shared" si="21"/>
        <v>27.805745244026188</v>
      </c>
      <c r="K15" s="57">
        <f t="shared" si="21"/>
        <v>30.977193631231803</v>
      </c>
      <c r="L15" s="57">
        <f t="shared" si="21"/>
        <v>34.590124636888511</v>
      </c>
      <c r="M15" s="57">
        <f t="shared" si="21"/>
        <v>36.464774951338754</v>
      </c>
      <c r="O15" s="49" t="s">
        <v>33</v>
      </c>
      <c r="P15" s="50">
        <f>C15/$C$15*100</f>
        <v>100</v>
      </c>
      <c r="Q15" s="50">
        <f t="shared" ref="Q15:Z15" si="22">D15/$C$15*100</f>
        <v>109.68543788390086</v>
      </c>
      <c r="R15" s="50">
        <f t="shared" si="22"/>
        <v>128.40992506668223</v>
      </c>
      <c r="S15" s="50">
        <f t="shared" si="22"/>
        <v>135.2275166615608</v>
      </c>
      <c r="T15" s="50">
        <f t="shared" si="22"/>
        <v>142.8253639762988</v>
      </c>
      <c r="U15" s="50">
        <f t="shared" si="22"/>
        <v>157.44948201253027</v>
      </c>
      <c r="V15" s="50">
        <f t="shared" si="22"/>
        <v>176.33812688142416</v>
      </c>
      <c r="W15" s="50">
        <f t="shared" si="22"/>
        <v>178.25025326872398</v>
      </c>
      <c r="X15" s="50">
        <f t="shared" si="22"/>
        <v>198.58099690774006</v>
      </c>
      <c r="Y15" s="50">
        <f t="shared" si="22"/>
        <v>221.74188905966298</v>
      </c>
      <c r="Z15" s="50">
        <f t="shared" si="22"/>
        <v>233.7594376061397</v>
      </c>
      <c r="AA15" s="53">
        <v>11</v>
      </c>
      <c r="AB15" s="54">
        <v>58.389318466186502</v>
      </c>
      <c r="AC15" s="54">
        <v>63.173309326171903</v>
      </c>
      <c r="AD15" s="54">
        <v>57.943883895874002</v>
      </c>
      <c r="AE15" s="54">
        <v>70.373836517333999</v>
      </c>
      <c r="AF15" s="54">
        <v>71.762184143066406</v>
      </c>
      <c r="AG15" s="54">
        <v>71.492031097412095</v>
      </c>
      <c r="AH15" s="54">
        <v>74.643383026123004</v>
      </c>
      <c r="AI15" s="54">
        <v>73.243152618408203</v>
      </c>
      <c r="AJ15" s="54">
        <v>82.347259521484403</v>
      </c>
      <c r="AK15" s="54">
        <v>84.656581878662095</v>
      </c>
      <c r="AL15" s="54">
        <v>82.041660308837905</v>
      </c>
      <c r="AM15" s="53"/>
    </row>
    <row r="16" spans="2:39" x14ac:dyDescent="0.25">
      <c r="B16" s="56" t="s">
        <v>34</v>
      </c>
      <c r="C16" s="57">
        <f>C5+C6+C7+C8+C9+C13+C14+C15</f>
        <v>4610.5804220288992</v>
      </c>
      <c r="D16" s="57">
        <f t="shared" ref="D16:M16" si="23">D5+D6+D7+D8+D9+D13+D14+D15</f>
        <v>4837.1728836596012</v>
      </c>
      <c r="E16" s="57">
        <f t="shared" si="23"/>
        <v>5068.9006066918373</v>
      </c>
      <c r="F16" s="57">
        <f t="shared" si="23"/>
        <v>5306.5440496653318</v>
      </c>
      <c r="G16" s="57">
        <f t="shared" si="23"/>
        <v>5537.7403201088309</v>
      </c>
      <c r="H16" s="57">
        <f t="shared" si="23"/>
        <v>5764.8017441555839</v>
      </c>
      <c r="I16" s="57">
        <f t="shared" si="23"/>
        <v>5988.3275035843271</v>
      </c>
      <c r="J16" s="57">
        <f t="shared" si="23"/>
        <v>6209.9354177713394</v>
      </c>
      <c r="K16" s="57">
        <f t="shared" si="23"/>
        <v>6429.2301922217011</v>
      </c>
      <c r="L16" s="57">
        <f t="shared" si="23"/>
        <v>6646.8864605724821</v>
      </c>
      <c r="M16" s="57">
        <f t="shared" si="23"/>
        <v>6863.0376275628823</v>
      </c>
      <c r="N16" s="36"/>
      <c r="O16" s="51"/>
      <c r="P16" s="50">
        <f>C16/$C$16*100</f>
        <v>100</v>
      </c>
      <c r="Q16" s="50">
        <f t="shared" ref="Q16:Z16" si="24">D16/$C$16*100</f>
        <v>104.91461900432462</v>
      </c>
      <c r="R16" s="50">
        <f t="shared" si="24"/>
        <v>109.94061794200856</v>
      </c>
      <c r="S16" s="50">
        <f t="shared" si="24"/>
        <v>115.09492436811615</v>
      </c>
      <c r="T16" s="50">
        <f t="shared" si="24"/>
        <v>120.10939650136136</v>
      </c>
      <c r="U16" s="50">
        <f t="shared" si="24"/>
        <v>125.0341869455726</v>
      </c>
      <c r="V16" s="50">
        <f t="shared" si="24"/>
        <v>129.8822915000612</v>
      </c>
      <c r="W16" s="50">
        <f t="shared" si="24"/>
        <v>134.68879944270964</v>
      </c>
      <c r="X16" s="50">
        <f t="shared" si="24"/>
        <v>139.44513713508763</v>
      </c>
      <c r="Y16" s="50">
        <f t="shared" si="24"/>
        <v>144.16593687021083</v>
      </c>
      <c r="Z16" s="50">
        <f t="shared" si="24"/>
        <v>148.85409209590975</v>
      </c>
      <c r="AA16" s="53">
        <v>12</v>
      </c>
      <c r="AB16" s="54">
        <v>51.6590061187744</v>
      </c>
      <c r="AC16" s="54">
        <v>60.033695220947301</v>
      </c>
      <c r="AD16" s="54">
        <v>65.051023483276396</v>
      </c>
      <c r="AE16" s="54">
        <v>60.2716960906982</v>
      </c>
      <c r="AF16" s="54">
        <v>71.632366180419893</v>
      </c>
      <c r="AG16" s="54">
        <v>73.674793243408203</v>
      </c>
      <c r="AH16" s="54">
        <v>72.892372131347699</v>
      </c>
      <c r="AI16" s="54">
        <v>76.128005981445298</v>
      </c>
      <c r="AJ16" s="54">
        <v>75.0166015625</v>
      </c>
      <c r="AK16" s="54">
        <v>83.538669586181598</v>
      </c>
      <c r="AL16" s="54">
        <v>86.000980377197294</v>
      </c>
      <c r="AM16" s="53"/>
    </row>
    <row r="17" spans="2:39" x14ac:dyDescent="0.25">
      <c r="D17" s="9"/>
      <c r="E17" s="9"/>
      <c r="F17" s="9"/>
      <c r="G17" s="9"/>
      <c r="H17" s="9"/>
      <c r="I17" s="9"/>
      <c r="J17" s="37"/>
      <c r="K17" s="37"/>
      <c r="L17" s="37"/>
      <c r="M17" s="37"/>
      <c r="N17" s="36"/>
      <c r="P17" s="44"/>
      <c r="Q17" s="44"/>
      <c r="R17" s="44"/>
      <c r="S17" s="44"/>
      <c r="T17" s="44"/>
      <c r="U17" s="44"/>
      <c r="V17" s="44"/>
      <c r="W17" s="44"/>
      <c r="X17" s="44"/>
      <c r="Y17" s="38"/>
      <c r="Z17" s="38"/>
      <c r="AA17" s="53">
        <v>13</v>
      </c>
      <c r="AB17" s="54">
        <v>50.752401351928697</v>
      </c>
      <c r="AC17" s="54">
        <v>54.040008544921903</v>
      </c>
      <c r="AD17" s="54">
        <v>62.1448459625244</v>
      </c>
      <c r="AE17" s="54">
        <v>67.409938812255902</v>
      </c>
      <c r="AF17" s="54">
        <v>62.943572998046903</v>
      </c>
      <c r="AG17" s="54">
        <v>73.360534667968807</v>
      </c>
      <c r="AH17" s="54">
        <v>75.992786407470703</v>
      </c>
      <c r="AI17" s="54">
        <v>74.779300689697294</v>
      </c>
      <c r="AJ17" s="54">
        <v>78.078968048095703</v>
      </c>
      <c r="AK17" s="54">
        <v>77.243656158447294</v>
      </c>
      <c r="AL17" s="54">
        <v>85.247936248779297</v>
      </c>
      <c r="AM17" s="53"/>
    </row>
    <row r="18" spans="2:39" x14ac:dyDescent="0.25">
      <c r="B18" s="56" t="s">
        <v>35</v>
      </c>
      <c r="D18" s="9">
        <f>D16-C16</f>
        <v>226.59246163070202</v>
      </c>
      <c r="E18" s="9">
        <f>E16-D16</f>
        <v>231.7277230322361</v>
      </c>
      <c r="F18" s="9">
        <f t="shared" ref="F18:M18" si="25">F16-E16</f>
        <v>237.64344297349453</v>
      </c>
      <c r="G18" s="9">
        <f t="shared" si="25"/>
        <v>231.19627044349909</v>
      </c>
      <c r="H18" s="9">
        <f t="shared" si="25"/>
        <v>227.06142404675302</v>
      </c>
      <c r="I18" s="9">
        <f>I16-H16</f>
        <v>223.52575942874319</v>
      </c>
      <c r="J18" s="37">
        <f t="shared" si="25"/>
        <v>221.60791418701228</v>
      </c>
      <c r="K18" s="37">
        <f>K16-J16</f>
        <v>219.29477445036173</v>
      </c>
      <c r="L18" s="37">
        <f t="shared" si="25"/>
        <v>217.65626835078092</v>
      </c>
      <c r="M18" s="37">
        <f t="shared" si="25"/>
        <v>216.15116699040027</v>
      </c>
      <c r="N18" s="36"/>
      <c r="Y18" s="38"/>
      <c r="Z18" s="38"/>
      <c r="AA18" s="53">
        <v>14</v>
      </c>
      <c r="AB18" s="54">
        <v>61.902791976928697</v>
      </c>
      <c r="AC18" s="54">
        <v>53.433307647705099</v>
      </c>
      <c r="AD18" s="54">
        <v>56.448154449462898</v>
      </c>
      <c r="AE18" s="54">
        <v>64.286506652832003</v>
      </c>
      <c r="AF18" s="54">
        <v>69.678791046142607</v>
      </c>
      <c r="AG18" s="54">
        <v>65.505001068115206</v>
      </c>
      <c r="AH18" s="54">
        <v>74.985198974609403</v>
      </c>
      <c r="AI18" s="54">
        <v>78.196105957031307</v>
      </c>
      <c r="AJ18" s="54">
        <v>76.559864044189496</v>
      </c>
      <c r="AK18" s="54">
        <v>79.916309356689496</v>
      </c>
      <c r="AL18" s="54">
        <v>79.3126029968262</v>
      </c>
      <c r="AM18" s="53"/>
    </row>
    <row r="19" spans="2:39" ht="15.75" thickBot="1" x14ac:dyDescent="0.3">
      <c r="B19" s="56" t="s">
        <v>36</v>
      </c>
      <c r="C19" s="39"/>
      <c r="D19" s="39">
        <f>D18/C16</f>
        <v>4.9146190043246087E-2</v>
      </c>
      <c r="E19" s="39">
        <f>E18/D16</f>
        <v>4.7905611109132135E-2</v>
      </c>
      <c r="F19" s="39">
        <f t="shared" ref="F19:M19" si="26">F18/E16</f>
        <v>4.6882640125111848E-2</v>
      </c>
      <c r="G19" s="39">
        <f t="shared" si="26"/>
        <v>4.3568143085155386E-2</v>
      </c>
      <c r="H19" s="39">
        <f t="shared" si="26"/>
        <v>4.1002540914069199E-2</v>
      </c>
      <c r="I19" s="39">
        <f t="shared" si="26"/>
        <v>3.877423185547637E-2</v>
      </c>
      <c r="J19" s="40">
        <f t="shared" si="26"/>
        <v>3.7006645687692991E-2</v>
      </c>
      <c r="K19" s="40">
        <f t="shared" si="26"/>
        <v>3.5313535439159785E-2</v>
      </c>
      <c r="L19" s="40">
        <f t="shared" si="26"/>
        <v>3.3854172559276037E-2</v>
      </c>
      <c r="M19" s="40">
        <f t="shared" si="26"/>
        <v>3.2519160402776554E-2</v>
      </c>
      <c r="N19" s="41"/>
      <c r="Y19" s="38"/>
      <c r="Z19" s="38"/>
      <c r="AA19" s="53">
        <v>15</v>
      </c>
      <c r="AB19" s="54">
        <v>63.291584014892599</v>
      </c>
      <c r="AC19" s="54">
        <v>63.237819671630902</v>
      </c>
      <c r="AD19" s="54">
        <v>56.222715377807603</v>
      </c>
      <c r="AE19" s="54">
        <v>58.989582061767599</v>
      </c>
      <c r="AF19" s="54">
        <v>66.467992782592802</v>
      </c>
      <c r="AG19" s="54">
        <v>71.938671112060504</v>
      </c>
      <c r="AH19" s="54">
        <v>68.023147583007798</v>
      </c>
      <c r="AI19" s="54">
        <v>76.587814331054702</v>
      </c>
      <c r="AJ19" s="54">
        <v>80.334781646728501</v>
      </c>
      <c r="AK19" s="54">
        <v>78.326778411865206</v>
      </c>
      <c r="AL19" s="54">
        <v>81.6919975280762</v>
      </c>
      <c r="AM19" s="53"/>
    </row>
    <row r="20" spans="2:39" x14ac:dyDescent="0.25">
      <c r="C20" s="39"/>
      <c r="D20" s="39"/>
      <c r="E20" s="39"/>
      <c r="F20" s="39"/>
      <c r="G20" s="39"/>
      <c r="H20" s="39"/>
      <c r="I20" s="39"/>
      <c r="J20" s="40"/>
      <c r="K20" s="40"/>
      <c r="L20" s="40"/>
      <c r="M20" s="40"/>
      <c r="O20" s="45" t="s">
        <v>47</v>
      </c>
      <c r="Y20" s="38"/>
      <c r="Z20" s="38"/>
      <c r="AA20" s="53">
        <v>16</v>
      </c>
      <c r="AB20" s="54">
        <v>51.173717498779297</v>
      </c>
      <c r="AC20" s="54">
        <v>64.523036956787095</v>
      </c>
      <c r="AD20" s="54">
        <v>64.431493759155302</v>
      </c>
      <c r="AE20" s="54">
        <v>58.952754974365199</v>
      </c>
      <c r="AF20" s="54">
        <v>61.321508407592802</v>
      </c>
      <c r="AG20" s="54">
        <v>68.376398086547894</v>
      </c>
      <c r="AH20" s="54">
        <v>73.868289947509794</v>
      </c>
      <c r="AI20" s="54">
        <v>70.257499694824205</v>
      </c>
      <c r="AJ20" s="54">
        <v>77.822017669677706</v>
      </c>
      <c r="AK20" s="54">
        <v>82.0523490905762</v>
      </c>
      <c r="AL20" s="54">
        <v>79.683437347412095</v>
      </c>
      <c r="AM20" s="53"/>
    </row>
    <row r="21" spans="2:39" ht="15" customHeight="1" thickBot="1" x14ac:dyDescent="0.4">
      <c r="B21" s="42"/>
      <c r="C21" s="39"/>
      <c r="D21" s="39"/>
      <c r="E21" s="39"/>
      <c r="F21" s="39"/>
      <c r="G21" s="39"/>
      <c r="H21" s="39"/>
      <c r="I21" s="39"/>
      <c r="J21" s="40"/>
      <c r="K21" s="40"/>
      <c r="L21" s="40"/>
      <c r="M21" s="40"/>
      <c r="O21" s="46">
        <f>AVERAGE(D19:M19)</f>
        <v>4.0597287122109624E-2</v>
      </c>
      <c r="Y21" s="38"/>
      <c r="Z21" s="38"/>
      <c r="AA21" s="53">
        <v>17</v>
      </c>
      <c r="AB21" s="54">
        <v>50.540018081665004</v>
      </c>
      <c r="AC21" s="54">
        <v>55.596614837646499</v>
      </c>
      <c r="AD21" s="54">
        <v>67.499374389648395</v>
      </c>
      <c r="AE21" s="54">
        <v>67.495035171508803</v>
      </c>
      <c r="AF21" s="54">
        <v>63.503482818603501</v>
      </c>
      <c r="AG21" s="54">
        <v>65.500270843505902</v>
      </c>
      <c r="AH21" s="54">
        <v>72.119724273681598</v>
      </c>
      <c r="AI21" s="54">
        <v>77.622001647949205</v>
      </c>
      <c r="AJ21" s="54">
        <v>74.370346069335895</v>
      </c>
      <c r="AK21" s="54">
        <v>80.900302886962905</v>
      </c>
      <c r="AL21" s="54">
        <v>85.591255187988295</v>
      </c>
      <c r="AM21" s="53"/>
    </row>
    <row r="22" spans="2:39" ht="15" customHeight="1" x14ac:dyDescent="0.35">
      <c r="B22" s="42"/>
      <c r="J22" s="43"/>
      <c r="K22" s="38"/>
      <c r="L22" s="38"/>
      <c r="M22" s="38"/>
      <c r="Y22" s="38"/>
      <c r="Z22" s="38"/>
      <c r="AA22" s="53">
        <v>18</v>
      </c>
      <c r="AB22" s="54">
        <v>55.0326957702637</v>
      </c>
      <c r="AC22" s="54">
        <v>59.232303619384801</v>
      </c>
      <c r="AD22" s="54">
        <v>64.567218780517607</v>
      </c>
      <c r="AE22" s="54">
        <v>75.194393157958999</v>
      </c>
      <c r="AF22" s="54">
        <v>75.371971130371094</v>
      </c>
      <c r="AG22" s="54">
        <v>72.852600097656307</v>
      </c>
      <c r="AH22" s="54">
        <v>74.656932830810504</v>
      </c>
      <c r="AI22" s="54">
        <v>80.972877502441406</v>
      </c>
      <c r="AJ22" s="54">
        <v>86.548629760742202</v>
      </c>
      <c r="AK22" s="54">
        <v>83.742195129394503</v>
      </c>
      <c r="AL22" s="54">
        <v>89.434627532958999</v>
      </c>
      <c r="AM22" s="53"/>
    </row>
    <row r="23" spans="2:39" x14ac:dyDescent="0.25">
      <c r="J23" s="43"/>
      <c r="K23" s="38"/>
      <c r="L23" s="38"/>
      <c r="M23" s="38"/>
      <c r="Y23" s="38"/>
      <c r="Z23" s="38"/>
      <c r="AA23" s="53">
        <v>19</v>
      </c>
      <c r="AB23" s="54">
        <v>68.717742919921903</v>
      </c>
      <c r="AC23" s="54">
        <v>66.973014831542997</v>
      </c>
      <c r="AD23" s="54">
        <v>71.672805786132798</v>
      </c>
      <c r="AE23" s="54">
        <v>77.394405364990206</v>
      </c>
      <c r="AF23" s="54">
        <v>86.272541046142607</v>
      </c>
      <c r="AG23" s="54">
        <v>86.830429077148395</v>
      </c>
      <c r="AH23" s="54">
        <v>85.865493774414105</v>
      </c>
      <c r="AI23" s="54">
        <v>87.569747924804702</v>
      </c>
      <c r="AJ23" s="54">
        <v>93.528659820556598</v>
      </c>
      <c r="AK23" s="54">
        <v>99.120822906494098</v>
      </c>
      <c r="AL23" s="54">
        <v>96.9205322265625</v>
      </c>
      <c r="AM23" s="53"/>
    </row>
    <row r="24" spans="2:39" x14ac:dyDescent="0.25">
      <c r="J24" s="43"/>
      <c r="K24" s="38"/>
      <c r="L24" s="38"/>
      <c r="M24" s="38"/>
      <c r="Y24" s="38"/>
      <c r="Z24" s="38"/>
      <c r="AA24" s="53">
        <v>20</v>
      </c>
      <c r="AB24" s="54">
        <v>75.749660491943402</v>
      </c>
      <c r="AC24" s="54">
        <v>81.079845428466797</v>
      </c>
      <c r="AD24" s="54">
        <v>80.891929626464801</v>
      </c>
      <c r="AE24" s="54">
        <v>86.069454193115206</v>
      </c>
      <c r="AF24" s="54">
        <v>91.675380706787095</v>
      </c>
      <c r="AG24" s="54">
        <v>98.974643707275405</v>
      </c>
      <c r="AH24" s="54">
        <v>99.988533020019503</v>
      </c>
      <c r="AI24" s="54">
        <v>100.43528747558599</v>
      </c>
      <c r="AJ24" s="54">
        <v>102.142826080322</v>
      </c>
      <c r="AK24" s="54">
        <v>107.66204833984401</v>
      </c>
      <c r="AL24" s="54">
        <v>113.24761962890599</v>
      </c>
      <c r="AM24" s="53"/>
    </row>
    <row r="25" spans="2:39" x14ac:dyDescent="0.25">
      <c r="J25" s="43"/>
      <c r="K25" s="38"/>
      <c r="L25" s="38"/>
      <c r="M25" s="38"/>
      <c r="Y25" s="38"/>
      <c r="Z25" s="38"/>
      <c r="AA25" s="53">
        <v>21</v>
      </c>
      <c r="AB25" s="54">
        <v>79.1052055358887</v>
      </c>
      <c r="AC25" s="54">
        <v>86.379188537597699</v>
      </c>
      <c r="AD25" s="54">
        <v>91.900222778320298</v>
      </c>
      <c r="AE25" s="54">
        <v>92.937587738037095</v>
      </c>
      <c r="AF25" s="54">
        <v>97.851631164550795</v>
      </c>
      <c r="AG25" s="54">
        <v>103.242908477783</v>
      </c>
      <c r="AH25" s="54">
        <v>109.20290374755901</v>
      </c>
      <c r="AI25" s="54">
        <v>110.503902435303</v>
      </c>
      <c r="AJ25" s="54">
        <v>112.072322845459</v>
      </c>
      <c r="AK25" s="54">
        <v>113.747623443604</v>
      </c>
      <c r="AL25" s="54">
        <v>118.77847290039099</v>
      </c>
      <c r="AM25" s="53"/>
    </row>
    <row r="26" spans="2:39" x14ac:dyDescent="0.25">
      <c r="J26" s="43"/>
      <c r="K26" s="38"/>
      <c r="L26" s="38"/>
      <c r="M26" s="38"/>
      <c r="Y26" s="38"/>
      <c r="Z26" s="38"/>
      <c r="AA26" s="53">
        <v>22</v>
      </c>
      <c r="AB26" s="54">
        <v>86.451812744140597</v>
      </c>
      <c r="AC26" s="54">
        <v>89.3282661437988</v>
      </c>
      <c r="AD26" s="54">
        <v>95.623279571533203</v>
      </c>
      <c r="AE26" s="54">
        <v>101.202919006348</v>
      </c>
      <c r="AF26" s="54">
        <v>102.591648101807</v>
      </c>
      <c r="AG26" s="54">
        <v>107.24542236328099</v>
      </c>
      <c r="AH26" s="54">
        <v>112.370906829834</v>
      </c>
      <c r="AI26" s="54">
        <v>117.37525939941401</v>
      </c>
      <c r="AJ26" s="54">
        <v>118.878772735596</v>
      </c>
      <c r="AK26" s="54">
        <v>121.186031341553</v>
      </c>
      <c r="AL26" s="54">
        <v>122.95558929443401</v>
      </c>
      <c r="AM26" s="53"/>
    </row>
    <row r="27" spans="2:39" x14ac:dyDescent="0.25">
      <c r="J27" s="43"/>
      <c r="K27" s="38"/>
      <c r="L27" s="38"/>
      <c r="M27" s="38"/>
      <c r="Y27" s="38"/>
      <c r="Z27" s="38"/>
      <c r="AA27" s="53">
        <v>23</v>
      </c>
      <c r="AB27" s="54">
        <v>83.307846069335895</v>
      </c>
      <c r="AC27" s="54">
        <v>92.715400695800795</v>
      </c>
      <c r="AD27" s="54">
        <v>96.437416076660199</v>
      </c>
      <c r="AE27" s="54">
        <v>102.06707763671901</v>
      </c>
      <c r="AF27" s="54">
        <v>107.01309204101599</v>
      </c>
      <c r="AG27" s="54">
        <v>108.66610717773401</v>
      </c>
      <c r="AH27" s="54">
        <v>112.998649597168</v>
      </c>
      <c r="AI27" s="54">
        <v>117.793342590332</v>
      </c>
      <c r="AJ27" s="54">
        <v>122.058059692383</v>
      </c>
      <c r="AK27" s="54">
        <v>123.712516784668</v>
      </c>
      <c r="AL27" s="54">
        <v>126.490394592285</v>
      </c>
      <c r="AM27" s="53"/>
    </row>
    <row r="28" spans="2:39" x14ac:dyDescent="0.25">
      <c r="J28" s="43"/>
      <c r="K28" s="38"/>
      <c r="L28" s="38"/>
      <c r="M28" s="38"/>
      <c r="Y28" s="38"/>
      <c r="Z28" s="38"/>
      <c r="AA28" s="53">
        <v>24</v>
      </c>
      <c r="AB28" s="54">
        <v>83.322483062744098</v>
      </c>
      <c r="AC28" s="54">
        <v>88.1424560546875</v>
      </c>
      <c r="AD28" s="54">
        <v>95.867012023925795</v>
      </c>
      <c r="AE28" s="54">
        <v>99.999046325683594</v>
      </c>
      <c r="AF28" s="54">
        <v>104.580974578857</v>
      </c>
      <c r="AG28" s="54">
        <v>108.96224975585901</v>
      </c>
      <c r="AH28" s="54">
        <v>110.767719268799</v>
      </c>
      <c r="AI28" s="54">
        <v>114.73390960693401</v>
      </c>
      <c r="AJ28" s="54">
        <v>119.10170745849599</v>
      </c>
      <c r="AK28" s="54">
        <v>122.773181915283</v>
      </c>
      <c r="AL28" s="54">
        <v>124.59001159668</v>
      </c>
      <c r="AM28" s="53"/>
    </row>
    <row r="29" spans="2:39" x14ac:dyDescent="0.25">
      <c r="J29" s="43"/>
      <c r="K29" s="38"/>
      <c r="L29" s="38"/>
      <c r="M29" s="38"/>
      <c r="Y29" s="38"/>
      <c r="Z29" s="38"/>
      <c r="AA29" s="53">
        <v>25</v>
      </c>
      <c r="AB29" s="54">
        <v>76.127552032470703</v>
      </c>
      <c r="AC29" s="54">
        <v>86.132946014404297</v>
      </c>
      <c r="AD29" s="54">
        <v>90.744941711425795</v>
      </c>
      <c r="AE29" s="54">
        <v>97.308914184570298</v>
      </c>
      <c r="AF29" s="54">
        <v>101.09427261352501</v>
      </c>
      <c r="AG29" s="54">
        <v>104.975589752197</v>
      </c>
      <c r="AH29" s="54">
        <v>108.868717193604</v>
      </c>
      <c r="AI29" s="54">
        <v>110.74875640869099</v>
      </c>
      <c r="AJ29" s="54">
        <v>114.349369049072</v>
      </c>
      <c r="AK29" s="54">
        <v>118.290920257568</v>
      </c>
      <c r="AL29" s="54">
        <v>121.60348129272499</v>
      </c>
      <c r="AM29" s="53"/>
    </row>
    <row r="30" spans="2:39" x14ac:dyDescent="0.25">
      <c r="J30" s="43"/>
      <c r="K30" s="38"/>
      <c r="L30" s="38"/>
      <c r="M30" s="38"/>
      <c r="Y30" s="38"/>
      <c r="Z30" s="38"/>
      <c r="AA30" s="53">
        <v>26</v>
      </c>
      <c r="AB30" s="54">
        <v>84.292751312255902</v>
      </c>
      <c r="AC30" s="54">
        <v>79.908485412597699</v>
      </c>
      <c r="AD30" s="54">
        <v>87.4623832702637</v>
      </c>
      <c r="AE30" s="54">
        <v>91.840263366699205</v>
      </c>
      <c r="AF30" s="54">
        <v>97.107501983642607</v>
      </c>
      <c r="AG30" s="54">
        <v>100.602710723877</v>
      </c>
      <c r="AH30" s="54">
        <v>103.984943389893</v>
      </c>
      <c r="AI30" s="54">
        <v>107.47418212890599</v>
      </c>
      <c r="AJ30" s="54">
        <v>109.362407684326</v>
      </c>
      <c r="AK30" s="54">
        <v>112.625835418701</v>
      </c>
      <c r="AL30" s="54">
        <v>116.255680084229</v>
      </c>
      <c r="AM30" s="53"/>
    </row>
    <row r="31" spans="2:39" x14ac:dyDescent="0.25">
      <c r="J31" s="43"/>
      <c r="K31" s="38"/>
      <c r="L31" s="38"/>
      <c r="M31" s="38"/>
      <c r="Y31" s="38"/>
      <c r="Z31" s="38"/>
      <c r="AA31" s="53">
        <v>27</v>
      </c>
      <c r="AB31" s="54">
        <v>72.527444839477496</v>
      </c>
      <c r="AC31" s="54">
        <v>83.832199096679702</v>
      </c>
      <c r="AD31" s="54">
        <v>82.915859222412095</v>
      </c>
      <c r="AE31" s="54">
        <v>89.078498840332003</v>
      </c>
      <c r="AF31" s="54">
        <v>92.850879669189496</v>
      </c>
      <c r="AG31" s="54">
        <v>97.322719573974595</v>
      </c>
      <c r="AH31" s="54">
        <v>100.59527587890599</v>
      </c>
      <c r="AI31" s="54">
        <v>103.66862487793</v>
      </c>
      <c r="AJ31" s="54">
        <v>106.855823516846</v>
      </c>
      <c r="AK31" s="54">
        <v>108.73284149169901</v>
      </c>
      <c r="AL31" s="54">
        <v>111.80751800537099</v>
      </c>
      <c r="AM31" s="53"/>
    </row>
    <row r="32" spans="2:39" x14ac:dyDescent="0.25">
      <c r="J32" s="43"/>
      <c r="K32" s="38"/>
      <c r="L32" s="38"/>
      <c r="M32" s="38"/>
      <c r="Y32" s="38"/>
      <c r="Z32" s="38"/>
      <c r="AA32" s="53">
        <v>28</v>
      </c>
      <c r="AB32" s="54">
        <v>74.658073425292997</v>
      </c>
      <c r="AC32" s="54">
        <v>75.307170867919893</v>
      </c>
      <c r="AD32" s="54">
        <v>84.227272033691406</v>
      </c>
      <c r="AE32" s="54">
        <v>85.308231353759794</v>
      </c>
      <c r="AF32" s="54">
        <v>90.233615875244098</v>
      </c>
      <c r="AG32" s="54">
        <v>93.616756439208999</v>
      </c>
      <c r="AH32" s="54">
        <v>97.552082061767607</v>
      </c>
      <c r="AI32" s="54">
        <v>100.654209136963</v>
      </c>
      <c r="AJ32" s="54">
        <v>103.501979827881</v>
      </c>
      <c r="AK32" s="54">
        <v>106.45211410522499</v>
      </c>
      <c r="AL32" s="54">
        <v>108.370277404785</v>
      </c>
      <c r="AM32" s="53"/>
    </row>
    <row r="33" spans="10:39" x14ac:dyDescent="0.25">
      <c r="J33" s="43"/>
      <c r="K33" s="38"/>
      <c r="L33" s="38"/>
      <c r="M33" s="38"/>
      <c r="Y33" s="38"/>
      <c r="Z33" s="38"/>
      <c r="AA33" s="53">
        <v>29</v>
      </c>
      <c r="AB33" s="54">
        <v>77.411571502685504</v>
      </c>
      <c r="AC33" s="54">
        <v>76.742561340332003</v>
      </c>
      <c r="AD33" s="54">
        <v>77.956066131591797</v>
      </c>
      <c r="AE33" s="54">
        <v>85.463920593261705</v>
      </c>
      <c r="AF33" s="54">
        <v>87.365409851074205</v>
      </c>
      <c r="AG33" s="54">
        <v>91.547756195068402</v>
      </c>
      <c r="AH33" s="54">
        <v>94.674976348876996</v>
      </c>
      <c r="AI33" s="54">
        <v>98.273590087890597</v>
      </c>
      <c r="AJ33" s="54">
        <v>101.24333190918</v>
      </c>
      <c r="AK33" s="54">
        <v>103.933917999268</v>
      </c>
      <c r="AL33" s="54">
        <v>106.772541046143</v>
      </c>
      <c r="AM33" s="53"/>
    </row>
    <row r="34" spans="10:39" x14ac:dyDescent="0.25">
      <c r="J34" s="43"/>
      <c r="K34" s="38"/>
      <c r="L34" s="38"/>
      <c r="M34" s="38"/>
      <c r="Y34" s="38"/>
      <c r="Z34" s="38"/>
      <c r="AA34" s="53">
        <v>30</v>
      </c>
      <c r="AB34" s="54">
        <v>68.511966705322294</v>
      </c>
      <c r="AC34" s="54">
        <v>78.606189727783203</v>
      </c>
      <c r="AD34" s="54">
        <v>79.099113464355497</v>
      </c>
      <c r="AE34" s="54">
        <v>80.6885986328125</v>
      </c>
      <c r="AF34" s="54">
        <v>87.0033988952637</v>
      </c>
      <c r="AG34" s="54">
        <v>89.390518188476605</v>
      </c>
      <c r="AH34" s="54">
        <v>93.105434417724595</v>
      </c>
      <c r="AI34" s="54">
        <v>96.072101593017607</v>
      </c>
      <c r="AJ34" s="54">
        <v>99.433513641357393</v>
      </c>
      <c r="AK34" s="54">
        <v>102.303062438965</v>
      </c>
      <c r="AL34" s="54">
        <v>104.927169799805</v>
      </c>
      <c r="AM34" s="53"/>
    </row>
    <row r="35" spans="10:39" x14ac:dyDescent="0.25">
      <c r="J35" s="43"/>
      <c r="K35" s="38"/>
      <c r="L35" s="38"/>
      <c r="M35" s="38"/>
      <c r="Y35" s="38"/>
      <c r="Z35" s="38"/>
      <c r="AA35" s="53">
        <v>31</v>
      </c>
      <c r="AB35" s="54">
        <v>61.297283172607401</v>
      </c>
      <c r="AC35" s="54">
        <v>71.4911079406738</v>
      </c>
      <c r="AD35" s="54">
        <v>80.986152648925795</v>
      </c>
      <c r="AE35" s="54">
        <v>82.310630798339801</v>
      </c>
      <c r="AF35" s="54">
        <v>83.886466979980497</v>
      </c>
      <c r="AG35" s="54">
        <v>89.473861694335895</v>
      </c>
      <c r="AH35" s="54">
        <v>92.153923034667997</v>
      </c>
      <c r="AI35" s="54">
        <v>95.601676940917997</v>
      </c>
      <c r="AJ35" s="54">
        <v>98.476757049560504</v>
      </c>
      <c r="AK35" s="54">
        <v>101.691883087158</v>
      </c>
      <c r="AL35" s="54">
        <v>104.53568649291999</v>
      </c>
      <c r="AM35" s="53"/>
    </row>
    <row r="36" spans="10:39" x14ac:dyDescent="0.25">
      <c r="J36" s="43"/>
      <c r="K36" s="38"/>
      <c r="L36" s="38"/>
      <c r="M36" s="38"/>
      <c r="Y36" s="38"/>
      <c r="Z36" s="38"/>
      <c r="AA36" s="53">
        <v>32</v>
      </c>
      <c r="AB36" s="54">
        <v>69.504837036132798</v>
      </c>
      <c r="AC36" s="54">
        <v>66.9173259735107</v>
      </c>
      <c r="AD36" s="54">
        <v>75.994712829589801</v>
      </c>
      <c r="AE36" s="54">
        <v>85.187408447265597</v>
      </c>
      <c r="AF36" s="54">
        <v>86.809116363525405</v>
      </c>
      <c r="AG36" s="54">
        <v>88.415115356445298</v>
      </c>
      <c r="AH36" s="54">
        <v>93.585578918457003</v>
      </c>
      <c r="AI36" s="54">
        <v>96.481380462646499</v>
      </c>
      <c r="AJ36" s="54">
        <v>99.800258636474595</v>
      </c>
      <c r="AK36" s="54">
        <v>102.65200042724599</v>
      </c>
      <c r="AL36" s="54">
        <v>105.829559326172</v>
      </c>
      <c r="AM36" s="53"/>
    </row>
    <row r="37" spans="10:39" x14ac:dyDescent="0.25">
      <c r="J37" s="43"/>
      <c r="K37" s="38"/>
      <c r="L37" s="38"/>
      <c r="M37" s="38"/>
      <c r="Y37" s="38"/>
      <c r="Z37" s="38"/>
      <c r="AA37" s="53">
        <v>33</v>
      </c>
      <c r="AB37" s="54">
        <v>66.662599563598604</v>
      </c>
      <c r="AC37" s="54">
        <v>73.723320007324205</v>
      </c>
      <c r="AD37" s="54">
        <v>72.300962448120103</v>
      </c>
      <c r="AE37" s="54">
        <v>80.648735046386705</v>
      </c>
      <c r="AF37" s="54">
        <v>89.380420684814496</v>
      </c>
      <c r="AG37" s="54">
        <v>91.248470306396499</v>
      </c>
      <c r="AH37" s="54">
        <v>92.892635345458999</v>
      </c>
      <c r="AI37" s="54">
        <v>97.7922554016113</v>
      </c>
      <c r="AJ37" s="54">
        <v>100.84240341186501</v>
      </c>
      <c r="AK37" s="54">
        <v>104.078693389893</v>
      </c>
      <c r="AL37" s="54">
        <v>106.94095230102501</v>
      </c>
      <c r="AM37" s="53"/>
    </row>
    <row r="38" spans="10:39" x14ac:dyDescent="0.25">
      <c r="J38" s="43"/>
      <c r="K38" s="38"/>
      <c r="L38" s="38"/>
      <c r="M38" s="38"/>
      <c r="Y38" s="38"/>
      <c r="Z38" s="38"/>
      <c r="AA38" s="53">
        <v>34</v>
      </c>
      <c r="AB38" s="54">
        <v>60.978786468505902</v>
      </c>
      <c r="AC38" s="54">
        <v>70.734174728393597</v>
      </c>
      <c r="AD38" s="54">
        <v>77.724510192871094</v>
      </c>
      <c r="AE38" s="54">
        <v>77.148185729980497</v>
      </c>
      <c r="AF38" s="54">
        <v>84.786071777343807</v>
      </c>
      <c r="AG38" s="54">
        <v>93.207592010498004</v>
      </c>
      <c r="AH38" s="54">
        <v>95.259292602539105</v>
      </c>
      <c r="AI38" s="54">
        <v>96.938365936279297</v>
      </c>
      <c r="AJ38" s="54">
        <v>101.66022491455099</v>
      </c>
      <c r="AK38" s="54">
        <v>104.832061767578</v>
      </c>
      <c r="AL38" s="54">
        <v>108.021152496338</v>
      </c>
      <c r="AM38" s="53"/>
    </row>
    <row r="39" spans="10:39" x14ac:dyDescent="0.25">
      <c r="J39" s="43"/>
      <c r="K39" s="38"/>
      <c r="L39" s="38"/>
      <c r="M39" s="38"/>
      <c r="Y39" s="38"/>
      <c r="Z39" s="38"/>
      <c r="AA39" s="53">
        <v>35</v>
      </c>
      <c r="AB39" s="54">
        <v>66.369235992431598</v>
      </c>
      <c r="AC39" s="54">
        <v>65.311449050903306</v>
      </c>
      <c r="AD39" s="54">
        <v>74.043712615966797</v>
      </c>
      <c r="AE39" s="54">
        <v>80.965904235839801</v>
      </c>
      <c r="AF39" s="54">
        <v>80.821441650390597</v>
      </c>
      <c r="AG39" s="54">
        <v>87.906684875488295</v>
      </c>
      <c r="AH39" s="54">
        <v>96.059329986572294</v>
      </c>
      <c r="AI39" s="54">
        <v>98.2420463562012</v>
      </c>
      <c r="AJ39" s="54">
        <v>99.930973052978501</v>
      </c>
      <c r="AK39" s="54">
        <v>104.501022338867</v>
      </c>
      <c r="AL39" s="54">
        <v>107.75975036621099</v>
      </c>
      <c r="AM39" s="53"/>
    </row>
    <row r="40" spans="10:39" x14ac:dyDescent="0.25">
      <c r="J40" s="43"/>
      <c r="K40" s="38"/>
      <c r="L40" s="38"/>
      <c r="M40" s="38"/>
      <c r="Y40" s="38"/>
      <c r="Z40" s="38"/>
      <c r="AA40" s="53">
        <v>36</v>
      </c>
      <c r="AB40" s="54">
        <v>73.8653564453125</v>
      </c>
      <c r="AC40" s="54">
        <v>69.080139160156307</v>
      </c>
      <c r="AD40" s="54">
        <v>69.076000213623004</v>
      </c>
      <c r="AE40" s="54">
        <v>77.120956420898395</v>
      </c>
      <c r="AF40" s="54">
        <v>83.795211791992202</v>
      </c>
      <c r="AG40" s="54">
        <v>83.964630126953097</v>
      </c>
      <c r="AH40" s="54">
        <v>90.628787994384794</v>
      </c>
      <c r="AI40" s="54">
        <v>98.548328399658203</v>
      </c>
      <c r="AJ40" s="54">
        <v>100.826145172119</v>
      </c>
      <c r="AK40" s="54">
        <v>102.520805358887</v>
      </c>
      <c r="AL40" s="54">
        <v>106.974166870117</v>
      </c>
      <c r="AM40" s="53"/>
    </row>
    <row r="41" spans="10:39" x14ac:dyDescent="0.25">
      <c r="J41" s="43"/>
      <c r="K41" s="38"/>
      <c r="L41" s="38"/>
      <c r="M41" s="38"/>
      <c r="Y41" s="38"/>
      <c r="Z41" s="38"/>
      <c r="AA41" s="53">
        <v>37</v>
      </c>
      <c r="AB41" s="54">
        <v>63.468652725219698</v>
      </c>
      <c r="AC41" s="54">
        <v>76.000827789306598</v>
      </c>
      <c r="AD41" s="54">
        <v>71.594146728515597</v>
      </c>
      <c r="AE41" s="54">
        <v>72.445098876953097</v>
      </c>
      <c r="AF41" s="54">
        <v>79.808223724365206</v>
      </c>
      <c r="AG41" s="54">
        <v>86.263122558593807</v>
      </c>
      <c r="AH41" s="54">
        <v>86.6547660827637</v>
      </c>
      <c r="AI41" s="54">
        <v>92.984054565429702</v>
      </c>
      <c r="AJ41" s="54">
        <v>100.671279907227</v>
      </c>
      <c r="AK41" s="54">
        <v>103.00798034668</v>
      </c>
      <c r="AL41" s="54">
        <v>104.704750061035</v>
      </c>
      <c r="AM41" s="53"/>
    </row>
    <row r="42" spans="10:39" x14ac:dyDescent="0.25">
      <c r="J42" s="43"/>
      <c r="K42" s="38"/>
      <c r="L42" s="38"/>
      <c r="M42" s="38"/>
      <c r="Y42" s="38"/>
      <c r="Z42" s="38"/>
      <c r="AA42" s="53">
        <v>38</v>
      </c>
      <c r="AB42" s="54">
        <v>60.966260910034201</v>
      </c>
      <c r="AC42" s="54">
        <v>65.666130065917997</v>
      </c>
      <c r="AD42" s="54">
        <v>78.103096008300795</v>
      </c>
      <c r="AE42" s="54">
        <v>74.007919311523395</v>
      </c>
      <c r="AF42" s="54">
        <v>75.404743194580107</v>
      </c>
      <c r="AG42" s="54">
        <v>82.202877044677706</v>
      </c>
      <c r="AH42" s="54">
        <v>88.472595214843807</v>
      </c>
      <c r="AI42" s="54">
        <v>89.013893127441406</v>
      </c>
      <c r="AJ42" s="54">
        <v>95.0927734375</v>
      </c>
      <c r="AK42" s="54">
        <v>102.56945419311501</v>
      </c>
      <c r="AL42" s="54">
        <v>104.932270050049</v>
      </c>
      <c r="AM42" s="53"/>
    </row>
    <row r="43" spans="10:39" x14ac:dyDescent="0.25">
      <c r="J43" s="43"/>
      <c r="K43" s="38"/>
      <c r="L43" s="38"/>
      <c r="M43" s="38"/>
      <c r="Y43" s="38"/>
      <c r="Z43" s="38"/>
      <c r="AA43" s="53">
        <v>39</v>
      </c>
      <c r="AB43" s="54">
        <v>58.811588287353501</v>
      </c>
      <c r="AC43" s="54">
        <v>63.809036254882798</v>
      </c>
      <c r="AD43" s="54">
        <v>67.879909515380902</v>
      </c>
      <c r="AE43" s="54">
        <v>80.2544975280762</v>
      </c>
      <c r="AF43" s="54">
        <v>76.268836975097699</v>
      </c>
      <c r="AG43" s="54">
        <v>78.116584777832003</v>
      </c>
      <c r="AH43" s="54">
        <v>84.455799102783203</v>
      </c>
      <c r="AI43" s="54">
        <v>90.574832916259794</v>
      </c>
      <c r="AJ43" s="54">
        <v>91.198554992675795</v>
      </c>
      <c r="AK43" s="54">
        <v>97.094394683837905</v>
      </c>
      <c r="AL43" s="54">
        <v>104.395862579346</v>
      </c>
      <c r="AM43" s="53"/>
    </row>
    <row r="44" spans="10:39" x14ac:dyDescent="0.25">
      <c r="J44" s="43"/>
      <c r="K44" s="38"/>
      <c r="L44" s="38"/>
      <c r="M44" s="38"/>
      <c r="Y44" s="38"/>
      <c r="Z44" s="38"/>
      <c r="AA44" s="53">
        <v>40</v>
      </c>
      <c r="AB44" s="54">
        <v>58.080503463745103</v>
      </c>
      <c r="AC44" s="54">
        <v>61.530517578125</v>
      </c>
      <c r="AD44" s="54">
        <v>66.295951843261705</v>
      </c>
      <c r="AE44" s="54">
        <v>69.8417778015137</v>
      </c>
      <c r="AF44" s="54">
        <v>81.936725616455107</v>
      </c>
      <c r="AG44" s="54">
        <v>78.074153900146499</v>
      </c>
      <c r="AH44" s="54">
        <v>80.2831840515137</v>
      </c>
      <c r="AI44" s="54">
        <v>86.295810699462905</v>
      </c>
      <c r="AJ44" s="54">
        <v>92.242801666259794</v>
      </c>
      <c r="AK44" s="54">
        <v>92.895912170410199</v>
      </c>
      <c r="AL44" s="54">
        <v>98.635898590087905</v>
      </c>
      <c r="AM44" s="53"/>
    </row>
    <row r="45" spans="10:39" x14ac:dyDescent="0.25">
      <c r="J45" s="43"/>
      <c r="K45" s="38"/>
      <c r="L45" s="38"/>
      <c r="M45" s="38"/>
      <c r="Y45" s="38"/>
      <c r="Z45" s="38"/>
      <c r="AA45" s="53">
        <v>41</v>
      </c>
      <c r="AB45" s="54">
        <v>68.400548934936495</v>
      </c>
      <c r="AC45" s="54">
        <v>59.880809783935497</v>
      </c>
      <c r="AD45" s="54">
        <v>63.649181365966797</v>
      </c>
      <c r="AE45" s="54">
        <v>68.1998481750488</v>
      </c>
      <c r="AF45" s="54">
        <v>71.149608612060504</v>
      </c>
      <c r="AG45" s="54">
        <v>82.938083648681598</v>
      </c>
      <c r="AH45" s="54">
        <v>79.201034545898395</v>
      </c>
      <c r="AI45" s="54">
        <v>81.690856933593807</v>
      </c>
      <c r="AJ45" s="54">
        <v>87.380798339843807</v>
      </c>
      <c r="AK45" s="54">
        <v>93.138355255126996</v>
      </c>
      <c r="AL45" s="54">
        <v>93.797946929931598</v>
      </c>
      <c r="AM45" s="53"/>
    </row>
    <row r="46" spans="10:39" x14ac:dyDescent="0.25">
      <c r="J46" s="43"/>
      <c r="K46" s="38"/>
      <c r="L46" s="38"/>
      <c r="M46" s="38"/>
      <c r="Y46" s="38"/>
      <c r="Z46" s="38"/>
      <c r="AA46" s="53">
        <v>42</v>
      </c>
      <c r="AB46" s="54">
        <v>55.656295776367202</v>
      </c>
      <c r="AC46" s="54">
        <v>68.592222213745103</v>
      </c>
      <c r="AD46" s="54">
        <v>61.3773384094238</v>
      </c>
      <c r="AE46" s="54">
        <v>65.4040012359619</v>
      </c>
      <c r="AF46" s="54">
        <v>69.656509399414105</v>
      </c>
      <c r="AG46" s="54">
        <v>72.097488403320298</v>
      </c>
      <c r="AH46" s="54">
        <v>83.544155120849595</v>
      </c>
      <c r="AI46" s="54">
        <v>79.942676544189496</v>
      </c>
      <c r="AJ46" s="54">
        <v>82.641952514648395</v>
      </c>
      <c r="AK46" s="54">
        <v>88.040637969970703</v>
      </c>
      <c r="AL46" s="54">
        <v>93.5954399108887</v>
      </c>
      <c r="AM46" s="53"/>
    </row>
    <row r="47" spans="10:39" x14ac:dyDescent="0.25">
      <c r="J47" s="43"/>
      <c r="K47" s="38"/>
      <c r="L47" s="38"/>
      <c r="M47" s="38"/>
      <c r="Y47" s="38"/>
      <c r="Z47" s="38"/>
      <c r="AA47" s="53">
        <v>43</v>
      </c>
      <c r="AB47" s="54">
        <v>58.766014099121101</v>
      </c>
      <c r="AC47" s="54">
        <v>57.416923522949197</v>
      </c>
      <c r="AD47" s="54">
        <v>69.242652893066406</v>
      </c>
      <c r="AE47" s="54">
        <v>63.156641006469698</v>
      </c>
      <c r="AF47" s="54">
        <v>67.2709064483643</v>
      </c>
      <c r="AG47" s="54">
        <v>71.263771057128906</v>
      </c>
      <c r="AH47" s="54">
        <v>73.293479919433594</v>
      </c>
      <c r="AI47" s="54">
        <v>84.420589447021499</v>
      </c>
      <c r="AJ47" s="54">
        <v>80.957805633544893</v>
      </c>
      <c r="AK47" s="54">
        <v>83.816356658935504</v>
      </c>
      <c r="AL47" s="54">
        <v>88.952579498291001</v>
      </c>
      <c r="AM47" s="53"/>
    </row>
    <row r="48" spans="10:39" x14ac:dyDescent="0.25">
      <c r="J48" s="43"/>
      <c r="K48" s="38"/>
      <c r="L48" s="38"/>
      <c r="M48" s="38"/>
      <c r="Y48" s="38"/>
      <c r="Z48" s="38"/>
      <c r="AA48" s="53">
        <v>44</v>
      </c>
      <c r="AB48" s="54">
        <v>48.745306015014599</v>
      </c>
      <c r="AC48" s="54">
        <v>60.872547149658203</v>
      </c>
      <c r="AD48" s="54">
        <v>59.8023872375488</v>
      </c>
      <c r="AE48" s="54">
        <v>70.715705871582003</v>
      </c>
      <c r="AF48" s="54">
        <v>65.519090652465806</v>
      </c>
      <c r="AG48" s="54">
        <v>69.679969787597699</v>
      </c>
      <c r="AH48" s="54">
        <v>73.503406524658203</v>
      </c>
      <c r="AI48" s="54">
        <v>75.229457855224595</v>
      </c>
      <c r="AJ48" s="54">
        <v>86.058849334716797</v>
      </c>
      <c r="AK48" s="54">
        <v>82.752872467041001</v>
      </c>
      <c r="AL48" s="54">
        <v>85.740024566650405</v>
      </c>
      <c r="AM48" s="53"/>
    </row>
    <row r="49" spans="10:39" x14ac:dyDescent="0.25">
      <c r="J49" s="43"/>
      <c r="K49" s="38"/>
      <c r="L49" s="38"/>
      <c r="M49" s="38"/>
      <c r="Y49" s="38"/>
      <c r="Z49" s="38"/>
      <c r="AA49" s="53">
        <v>45</v>
      </c>
      <c r="AB49" s="54">
        <v>58.878309249877901</v>
      </c>
      <c r="AC49" s="54">
        <v>51.964515686035199</v>
      </c>
      <c r="AD49" s="54">
        <v>63.143356323242202</v>
      </c>
      <c r="AE49" s="54">
        <v>62.3408107757568</v>
      </c>
      <c r="AF49" s="54">
        <v>72.388339996337905</v>
      </c>
      <c r="AG49" s="54">
        <v>67.959674835205107</v>
      </c>
      <c r="AH49" s="54">
        <v>72.151077270507798</v>
      </c>
      <c r="AI49" s="54">
        <v>75.835945129394503</v>
      </c>
      <c r="AJ49" s="54">
        <v>77.330223083496094</v>
      </c>
      <c r="AK49" s="54">
        <v>87.874553680419893</v>
      </c>
      <c r="AL49" s="54">
        <v>84.722984313964801</v>
      </c>
      <c r="AM49" s="53"/>
    </row>
    <row r="50" spans="10:39" x14ac:dyDescent="0.25">
      <c r="J50" s="43"/>
      <c r="K50" s="38"/>
      <c r="L50" s="38"/>
      <c r="M50" s="38"/>
      <c r="Y50" s="38"/>
      <c r="Z50" s="38"/>
      <c r="AA50" s="53">
        <v>46</v>
      </c>
      <c r="AB50" s="54">
        <v>60.595666885375998</v>
      </c>
      <c r="AC50" s="54">
        <v>61.031501770019503</v>
      </c>
      <c r="AD50" s="54">
        <v>54.963014602661097</v>
      </c>
      <c r="AE50" s="54">
        <v>65.319969177246094</v>
      </c>
      <c r="AF50" s="54">
        <v>64.610662460327106</v>
      </c>
      <c r="AG50" s="54">
        <v>73.897727966308594</v>
      </c>
      <c r="AH50" s="54">
        <v>70.147697448730497</v>
      </c>
      <c r="AI50" s="54">
        <v>74.347957611083999</v>
      </c>
      <c r="AJ50" s="54">
        <v>77.936744689941406</v>
      </c>
      <c r="AK50" s="54">
        <v>79.2588081359863</v>
      </c>
      <c r="AL50" s="54">
        <v>89.492588043212905</v>
      </c>
      <c r="AM50" s="53"/>
    </row>
    <row r="51" spans="10:39" x14ac:dyDescent="0.25">
      <c r="J51" s="43"/>
      <c r="K51" s="38"/>
      <c r="L51" s="38"/>
      <c r="M51" s="38"/>
      <c r="Y51" s="38"/>
      <c r="Z51" s="38"/>
      <c r="AA51" s="53">
        <v>47</v>
      </c>
      <c r="AB51" s="54">
        <v>55.294712066650398</v>
      </c>
      <c r="AC51" s="54">
        <v>62.225349426269503</v>
      </c>
      <c r="AD51" s="54">
        <v>62.690956115722699</v>
      </c>
      <c r="AE51" s="54">
        <v>57.400833129882798</v>
      </c>
      <c r="AF51" s="54">
        <v>66.907960891723604</v>
      </c>
      <c r="AG51" s="54">
        <v>66.252773284912095</v>
      </c>
      <c r="AH51" s="54">
        <v>74.860984802246094</v>
      </c>
      <c r="AI51" s="54">
        <v>71.687652587890597</v>
      </c>
      <c r="AJ51" s="54">
        <v>75.886585235595703</v>
      </c>
      <c r="AK51" s="54">
        <v>79.362354278564496</v>
      </c>
      <c r="AL51" s="54">
        <v>80.537559509277301</v>
      </c>
      <c r="AM51" s="53"/>
    </row>
    <row r="52" spans="10:39" x14ac:dyDescent="0.25">
      <c r="J52" s="43"/>
      <c r="K52" s="38"/>
      <c r="L52" s="38"/>
      <c r="M52" s="38"/>
      <c r="Y52" s="38"/>
      <c r="Z52" s="38"/>
      <c r="AA52" s="53">
        <v>48</v>
      </c>
      <c r="AB52" s="54">
        <v>48.792644500732401</v>
      </c>
      <c r="AC52" s="54">
        <v>56.536577224731403</v>
      </c>
      <c r="AD52" s="54">
        <v>63.679910659790004</v>
      </c>
      <c r="AE52" s="54">
        <v>64.154487609863295</v>
      </c>
      <c r="AF52" s="54">
        <v>59.447372436523402</v>
      </c>
      <c r="AG52" s="54">
        <v>68.197982788085895</v>
      </c>
      <c r="AH52" s="54">
        <v>67.576816558837905</v>
      </c>
      <c r="AI52" s="54">
        <v>75.589530944824205</v>
      </c>
      <c r="AJ52" s="54">
        <v>72.907814025878906</v>
      </c>
      <c r="AK52" s="54">
        <v>77.111038208007798</v>
      </c>
      <c r="AL52" s="54">
        <v>80.459426879882798</v>
      </c>
      <c r="AM52" s="53"/>
    </row>
    <row r="53" spans="10:39" x14ac:dyDescent="0.25">
      <c r="J53" s="43"/>
      <c r="K53" s="38"/>
      <c r="L53" s="38"/>
      <c r="M53" s="38"/>
      <c r="Y53" s="38"/>
      <c r="Z53" s="38"/>
      <c r="AA53" s="53">
        <v>49</v>
      </c>
      <c r="AB53" s="54">
        <v>58.195055007934599</v>
      </c>
      <c r="AC53" s="54">
        <v>50.743110656738303</v>
      </c>
      <c r="AD53" s="54">
        <v>57.773782730102504</v>
      </c>
      <c r="AE53" s="54">
        <v>65.087640762329102</v>
      </c>
      <c r="AF53" s="54">
        <v>65.471668243408203</v>
      </c>
      <c r="AG53" s="54">
        <v>61.2151203155518</v>
      </c>
      <c r="AH53" s="54">
        <v>69.302724838256793</v>
      </c>
      <c r="AI53" s="54">
        <v>68.7369575500488</v>
      </c>
      <c r="AJ53" s="54">
        <v>76.237239837646499</v>
      </c>
      <c r="AK53" s="54">
        <v>73.960044860839801</v>
      </c>
      <c r="AL53" s="54">
        <v>78.159332275390597</v>
      </c>
      <c r="AM53" s="53"/>
    </row>
    <row r="54" spans="10:39" x14ac:dyDescent="0.25">
      <c r="J54" s="43"/>
      <c r="K54" s="38"/>
      <c r="L54" s="38"/>
      <c r="M54" s="38"/>
      <c r="Y54" s="38"/>
      <c r="Z54" s="38"/>
      <c r="AA54" s="53">
        <v>50</v>
      </c>
      <c r="AB54" s="54">
        <v>45.0300483703613</v>
      </c>
      <c r="AC54" s="54">
        <v>58.997991561889599</v>
      </c>
      <c r="AD54" s="54">
        <v>52.468671798706097</v>
      </c>
      <c r="AE54" s="54">
        <v>58.880765914916999</v>
      </c>
      <c r="AF54" s="54">
        <v>66.234462738037095</v>
      </c>
      <c r="AG54" s="54">
        <v>66.543300628662095</v>
      </c>
      <c r="AH54" s="54">
        <v>62.671392440795898</v>
      </c>
      <c r="AI54" s="54">
        <v>70.162767410278306</v>
      </c>
      <c r="AJ54" s="54">
        <v>69.647926330566406</v>
      </c>
      <c r="AK54" s="54">
        <v>76.682571411132798</v>
      </c>
      <c r="AL54" s="54">
        <v>74.752609252929702</v>
      </c>
      <c r="AM54" s="53"/>
    </row>
    <row r="55" spans="10:39" x14ac:dyDescent="0.25">
      <c r="J55" s="43"/>
      <c r="K55" s="38"/>
      <c r="L55" s="38"/>
      <c r="M55" s="38"/>
      <c r="Y55" s="38"/>
      <c r="Z55" s="38"/>
      <c r="AA55" s="53">
        <v>51</v>
      </c>
      <c r="AB55" s="54">
        <v>66.123106002807603</v>
      </c>
      <c r="AC55" s="54">
        <v>46.865301132202099</v>
      </c>
      <c r="AD55" s="54">
        <v>59.878690719604499</v>
      </c>
      <c r="AE55" s="54">
        <v>54.129255294799798</v>
      </c>
      <c r="AF55" s="54">
        <v>59.984235763549798</v>
      </c>
      <c r="AG55" s="54">
        <v>67.345367431640597</v>
      </c>
      <c r="AH55" s="54">
        <v>67.590072631835895</v>
      </c>
      <c r="AI55" s="54">
        <v>64.030227661132798</v>
      </c>
      <c r="AJ55" s="54">
        <v>71.032409667968807</v>
      </c>
      <c r="AK55" s="54">
        <v>70.564823150634794</v>
      </c>
      <c r="AL55" s="54">
        <v>77.211112976074205</v>
      </c>
      <c r="AM55" s="53"/>
    </row>
    <row r="56" spans="10:39" x14ac:dyDescent="0.25">
      <c r="J56" s="43"/>
      <c r="K56" s="38"/>
      <c r="L56" s="38"/>
      <c r="M56" s="38"/>
      <c r="Y56" s="38"/>
      <c r="Z56" s="38"/>
      <c r="AA56" s="53">
        <v>52</v>
      </c>
      <c r="AB56" s="54">
        <v>49.701553344726598</v>
      </c>
      <c r="AC56" s="54">
        <v>66.2138996124268</v>
      </c>
      <c r="AD56" s="54">
        <v>48.482521057128899</v>
      </c>
      <c r="AE56" s="54">
        <v>60.6864204406738</v>
      </c>
      <c r="AF56" s="54">
        <v>55.513814926147496</v>
      </c>
      <c r="AG56" s="54">
        <v>60.9014701843262</v>
      </c>
      <c r="AH56" s="54">
        <v>68.249320983886705</v>
      </c>
      <c r="AI56" s="54">
        <v>68.427024841308594</v>
      </c>
      <c r="AJ56" s="54">
        <v>65.169847488403306</v>
      </c>
      <c r="AK56" s="54">
        <v>71.748544692993207</v>
      </c>
      <c r="AL56" s="54">
        <v>71.303764343261705</v>
      </c>
      <c r="AM56" s="53"/>
    </row>
    <row r="57" spans="10:39" x14ac:dyDescent="0.25">
      <c r="J57" s="43"/>
      <c r="K57" s="38"/>
      <c r="L57" s="38"/>
      <c r="M57" s="38"/>
      <c r="Y57" s="38"/>
      <c r="Z57" s="38"/>
      <c r="AA57" s="53">
        <v>53</v>
      </c>
      <c r="AB57" s="54">
        <v>60.440841674804702</v>
      </c>
      <c r="AC57" s="54">
        <v>50.519008636474602</v>
      </c>
      <c r="AD57" s="54">
        <v>66.332439422607393</v>
      </c>
      <c r="AE57" s="54">
        <v>49.965303421020501</v>
      </c>
      <c r="AF57" s="54">
        <v>61.390844345092802</v>
      </c>
      <c r="AG57" s="54">
        <v>56.736265182495103</v>
      </c>
      <c r="AH57" s="54">
        <v>61.735315322875998</v>
      </c>
      <c r="AI57" s="54">
        <v>69.070949554443402</v>
      </c>
      <c r="AJ57" s="54">
        <v>69.166442871093807</v>
      </c>
      <c r="AK57" s="54">
        <v>66.145395278930707</v>
      </c>
      <c r="AL57" s="54">
        <v>72.363010406494098</v>
      </c>
      <c r="AM57" s="53"/>
    </row>
    <row r="58" spans="10:39" x14ac:dyDescent="0.25">
      <c r="J58" s="43"/>
      <c r="K58" s="38"/>
      <c r="L58" s="38"/>
      <c r="M58" s="38"/>
      <c r="Y58" s="38"/>
      <c r="Z58" s="38"/>
      <c r="AA58" s="53">
        <v>54</v>
      </c>
      <c r="AB58" s="54">
        <v>46.624757766723597</v>
      </c>
      <c r="AC58" s="54">
        <v>60.0809650421143</v>
      </c>
      <c r="AD58" s="54">
        <v>50.989831924438498</v>
      </c>
      <c r="AE58" s="54">
        <v>66.071296691894503</v>
      </c>
      <c r="AF58" s="54">
        <v>51.008825302124002</v>
      </c>
      <c r="AG58" s="54">
        <v>61.628555297851598</v>
      </c>
      <c r="AH58" s="54">
        <v>57.491067886352504</v>
      </c>
      <c r="AI58" s="54">
        <v>62.073728561401403</v>
      </c>
      <c r="AJ58" s="54">
        <v>69.374317169189496</v>
      </c>
      <c r="AK58" s="54">
        <v>69.385574340820298</v>
      </c>
      <c r="AL58" s="54">
        <v>66.571868896484403</v>
      </c>
      <c r="AM58" s="53"/>
    </row>
    <row r="59" spans="10:39" x14ac:dyDescent="0.25">
      <c r="J59" s="43"/>
      <c r="K59" s="38"/>
      <c r="L59" s="38"/>
      <c r="M59" s="38"/>
      <c r="Y59" s="38"/>
      <c r="Z59" s="38"/>
      <c r="AA59" s="53">
        <v>55</v>
      </c>
      <c r="AB59" s="54">
        <v>49.096048355102504</v>
      </c>
      <c r="AC59" s="54">
        <v>46.925643920898402</v>
      </c>
      <c r="AD59" s="54">
        <v>59.632249832153299</v>
      </c>
      <c r="AE59" s="54">
        <v>51.395195007324197</v>
      </c>
      <c r="AF59" s="54">
        <v>65.6482639312744</v>
      </c>
      <c r="AG59" s="54">
        <v>51.899980545043903</v>
      </c>
      <c r="AH59" s="54">
        <v>61.6885280609131</v>
      </c>
      <c r="AI59" s="54">
        <v>58.080224990844698</v>
      </c>
      <c r="AJ59" s="54">
        <v>62.233587265014599</v>
      </c>
      <c r="AK59" s="54">
        <v>69.481418609619098</v>
      </c>
      <c r="AL59" s="54">
        <v>69.426048278808594</v>
      </c>
      <c r="AM59" s="53"/>
    </row>
    <row r="60" spans="10:39" x14ac:dyDescent="0.25">
      <c r="J60" s="43"/>
      <c r="K60" s="38"/>
      <c r="L60" s="38"/>
      <c r="M60" s="38"/>
      <c r="Y60" s="38"/>
      <c r="Z60" s="38"/>
      <c r="AA60" s="53">
        <v>56</v>
      </c>
      <c r="AB60" s="54">
        <v>57.032932281494098</v>
      </c>
      <c r="AC60" s="54">
        <v>49.503265380859403</v>
      </c>
      <c r="AD60" s="54">
        <v>47.4157009124756</v>
      </c>
      <c r="AE60" s="54">
        <v>59.440364837646499</v>
      </c>
      <c r="AF60" s="54">
        <v>51.905597686767599</v>
      </c>
      <c r="AG60" s="54">
        <v>65.392593383789105</v>
      </c>
      <c r="AH60" s="54">
        <v>52.874061584472699</v>
      </c>
      <c r="AI60" s="54">
        <v>61.883834838867202</v>
      </c>
      <c r="AJ60" s="54">
        <v>58.760328292846701</v>
      </c>
      <c r="AK60" s="54">
        <v>62.492582321166999</v>
      </c>
      <c r="AL60" s="54">
        <v>69.666782379150405</v>
      </c>
      <c r="AM60" s="53"/>
    </row>
    <row r="61" spans="10:39" x14ac:dyDescent="0.25">
      <c r="J61" s="43"/>
      <c r="K61" s="38"/>
      <c r="L61" s="38"/>
      <c r="M61" s="38"/>
      <c r="Y61" s="38"/>
      <c r="Z61" s="38"/>
      <c r="AA61" s="53">
        <v>57</v>
      </c>
      <c r="AB61" s="54">
        <v>41.4517307281494</v>
      </c>
      <c r="AC61" s="54">
        <v>57.066423416137702</v>
      </c>
      <c r="AD61" s="54">
        <v>50.2751789093018</v>
      </c>
      <c r="AE61" s="54">
        <v>48.283973693847699</v>
      </c>
      <c r="AF61" s="54">
        <v>59.680162429809599</v>
      </c>
      <c r="AG61" s="54">
        <v>52.744617462158203</v>
      </c>
      <c r="AH61" s="54">
        <v>65.573541641235394</v>
      </c>
      <c r="AI61" s="54">
        <v>54.117528915405302</v>
      </c>
      <c r="AJ61" s="54">
        <v>62.462631225585902</v>
      </c>
      <c r="AK61" s="54">
        <v>59.759723663330099</v>
      </c>
      <c r="AL61" s="54">
        <v>63.134223937988303</v>
      </c>
      <c r="AM61" s="53"/>
    </row>
    <row r="62" spans="10:39" x14ac:dyDescent="0.25">
      <c r="J62" s="43"/>
      <c r="K62" s="38"/>
      <c r="L62" s="38"/>
      <c r="M62" s="38"/>
      <c r="Y62" s="38"/>
      <c r="Z62" s="38"/>
      <c r="AA62" s="53">
        <v>58</v>
      </c>
      <c r="AB62" s="54">
        <v>32.970918655395501</v>
      </c>
      <c r="AC62" s="54">
        <v>42.269325256347699</v>
      </c>
      <c r="AD62" s="54">
        <v>57.550937652587898</v>
      </c>
      <c r="AE62" s="54">
        <v>51.385919570922901</v>
      </c>
      <c r="AF62" s="54">
        <v>49.454465866088903</v>
      </c>
      <c r="AG62" s="54">
        <v>60.3474445343018</v>
      </c>
      <c r="AH62" s="54">
        <v>53.878501892089801</v>
      </c>
      <c r="AI62" s="54">
        <v>66.197481155395494</v>
      </c>
      <c r="AJ62" s="54">
        <v>55.618453979492202</v>
      </c>
      <c r="AK62" s="54">
        <v>63.423543930053697</v>
      </c>
      <c r="AL62" s="54">
        <v>61.069028854370103</v>
      </c>
      <c r="AM62" s="53"/>
    </row>
    <row r="63" spans="10:39" x14ac:dyDescent="0.25">
      <c r="J63" s="43"/>
      <c r="K63" s="38"/>
      <c r="L63" s="38"/>
      <c r="M63" s="38"/>
      <c r="Y63" s="38"/>
      <c r="Z63" s="38"/>
      <c r="AA63" s="53">
        <v>59</v>
      </c>
      <c r="AB63" s="54">
        <v>42.9511013031006</v>
      </c>
      <c r="AC63" s="54">
        <v>34.863224983215297</v>
      </c>
      <c r="AD63" s="54">
        <v>43.430498123168903</v>
      </c>
      <c r="AE63" s="54">
        <v>58.432744979858398</v>
      </c>
      <c r="AF63" s="54">
        <v>52.752635955810497</v>
      </c>
      <c r="AG63" s="54">
        <v>50.884263992309599</v>
      </c>
      <c r="AH63" s="54">
        <v>61.3673801422119</v>
      </c>
      <c r="AI63" s="54">
        <v>55.280374526977504</v>
      </c>
      <c r="AJ63" s="54">
        <v>67.206375122070298</v>
      </c>
      <c r="AK63" s="54">
        <v>57.352025985717802</v>
      </c>
      <c r="AL63" s="54">
        <v>64.7196235656738</v>
      </c>
      <c r="AM63" s="53"/>
    </row>
    <row r="64" spans="10:39" x14ac:dyDescent="0.25">
      <c r="J64" s="43"/>
      <c r="K64" s="38"/>
      <c r="L64" s="38"/>
      <c r="M64" s="38"/>
      <c r="Y64" s="38"/>
      <c r="Z64" s="38"/>
      <c r="AA64" s="53">
        <v>60</v>
      </c>
      <c r="AB64" s="54">
        <v>41.942882537841797</v>
      </c>
      <c r="AC64" s="54">
        <v>44.029092788696303</v>
      </c>
      <c r="AD64" s="54">
        <v>36.698028564453097</v>
      </c>
      <c r="AE64" s="54">
        <v>44.585893630981403</v>
      </c>
      <c r="AF64" s="54">
        <v>59.277896881103501</v>
      </c>
      <c r="AG64" s="54">
        <v>54.040470123291001</v>
      </c>
      <c r="AH64" s="54">
        <v>52.230936050415004</v>
      </c>
      <c r="AI64" s="54">
        <v>62.341281890869098</v>
      </c>
      <c r="AJ64" s="54">
        <v>56.585668563842802</v>
      </c>
      <c r="AK64" s="54">
        <v>68.161975860595703</v>
      </c>
      <c r="AL64" s="54">
        <v>58.970489501953097</v>
      </c>
      <c r="AM64" s="53"/>
    </row>
    <row r="65" spans="10:39" x14ac:dyDescent="0.25">
      <c r="J65" s="43"/>
      <c r="K65" s="38"/>
      <c r="L65" s="38"/>
      <c r="M65" s="38"/>
      <c r="Y65" s="38"/>
      <c r="Z65" s="38"/>
      <c r="AA65" s="53">
        <v>61</v>
      </c>
      <c r="AB65" s="54">
        <v>37.113302230834996</v>
      </c>
      <c r="AC65" s="54">
        <v>42.9721488952637</v>
      </c>
      <c r="AD65" s="54">
        <v>45.025640487670898</v>
      </c>
      <c r="AE65" s="54">
        <v>38.418308258056598</v>
      </c>
      <c r="AF65" s="54">
        <v>45.598567962646499</v>
      </c>
      <c r="AG65" s="54">
        <v>60.0134181976318</v>
      </c>
      <c r="AH65" s="54">
        <v>55.184301376342802</v>
      </c>
      <c r="AI65" s="54">
        <v>53.4204998016357</v>
      </c>
      <c r="AJ65" s="54">
        <v>63.172548294067397</v>
      </c>
      <c r="AK65" s="54">
        <v>57.731714248657198</v>
      </c>
      <c r="AL65" s="54">
        <v>68.975336074829102</v>
      </c>
      <c r="AM65" s="53"/>
    </row>
    <row r="66" spans="10:39" x14ac:dyDescent="0.25">
      <c r="J66" s="43"/>
      <c r="K66" s="38"/>
      <c r="L66" s="38"/>
      <c r="M66" s="38"/>
      <c r="Y66" s="38"/>
      <c r="Z66" s="38"/>
      <c r="AA66" s="53">
        <v>62</v>
      </c>
      <c r="AB66" s="54">
        <v>44.261293411254897</v>
      </c>
      <c r="AC66" s="54">
        <v>38.361137390136697</v>
      </c>
      <c r="AD66" s="54">
        <v>43.802982330322301</v>
      </c>
      <c r="AE66" s="54">
        <v>45.817842483520501</v>
      </c>
      <c r="AF66" s="54">
        <v>39.820631027221701</v>
      </c>
      <c r="AG66" s="54">
        <v>46.2905082702637</v>
      </c>
      <c r="AH66" s="54">
        <v>60.446508407592802</v>
      </c>
      <c r="AI66" s="54">
        <v>56.009223937988303</v>
      </c>
      <c r="AJ66" s="54">
        <v>54.277408599853501</v>
      </c>
      <c r="AK66" s="54">
        <v>63.6511840820313</v>
      </c>
      <c r="AL66" s="54">
        <v>58.546188354492202</v>
      </c>
      <c r="AM66" s="53"/>
    </row>
    <row r="67" spans="10:39" x14ac:dyDescent="0.25">
      <c r="J67" s="43"/>
      <c r="K67" s="38"/>
      <c r="L67" s="38"/>
      <c r="M67" s="38"/>
      <c r="Y67" s="38"/>
      <c r="Z67" s="38"/>
      <c r="AA67" s="53">
        <v>63</v>
      </c>
      <c r="AB67" s="54">
        <v>46.385124206542997</v>
      </c>
      <c r="AC67" s="54">
        <v>44.7509956359863</v>
      </c>
      <c r="AD67" s="54">
        <v>39.446178436279297</v>
      </c>
      <c r="AE67" s="54">
        <v>44.505710601806598</v>
      </c>
      <c r="AF67" s="54">
        <v>46.439802169799798</v>
      </c>
      <c r="AG67" s="54">
        <v>40.986419677734403</v>
      </c>
      <c r="AH67" s="54">
        <v>46.7940998077393</v>
      </c>
      <c r="AI67" s="54">
        <v>60.7166042327881</v>
      </c>
      <c r="AJ67" s="54">
        <v>56.633747100830099</v>
      </c>
      <c r="AK67" s="54">
        <v>54.925472259521499</v>
      </c>
      <c r="AL67" s="54">
        <v>63.943941116333001</v>
      </c>
      <c r="AM67" s="53"/>
    </row>
    <row r="68" spans="10:39" x14ac:dyDescent="0.25">
      <c r="J68" s="43"/>
      <c r="K68" s="38"/>
      <c r="L68" s="38"/>
      <c r="M68" s="38"/>
      <c r="Y68" s="38"/>
      <c r="Z68" s="38"/>
      <c r="AA68" s="53">
        <v>64</v>
      </c>
      <c r="AB68" s="54">
        <v>40.492254257202099</v>
      </c>
      <c r="AC68" s="54">
        <v>46.5580444335938</v>
      </c>
      <c r="AD68" s="54">
        <v>45.219221115112298</v>
      </c>
      <c r="AE68" s="54">
        <v>40.465408325195298</v>
      </c>
      <c r="AF68" s="54">
        <v>45.145711898803697</v>
      </c>
      <c r="AG68" s="54">
        <v>47.025651931762702</v>
      </c>
      <c r="AH68" s="54">
        <v>42.0076198577881</v>
      </c>
      <c r="AI68" s="54">
        <v>47.241256713867202</v>
      </c>
      <c r="AJ68" s="54">
        <v>60.950590133666999</v>
      </c>
      <c r="AK68" s="54">
        <v>57.185733795166001</v>
      </c>
      <c r="AL68" s="54">
        <v>55.495725631713903</v>
      </c>
      <c r="AM68" s="53"/>
    </row>
    <row r="69" spans="10:39" x14ac:dyDescent="0.25">
      <c r="J69" s="43"/>
      <c r="K69" s="38"/>
      <c r="L69" s="38"/>
      <c r="M69" s="38"/>
      <c r="Y69" s="38"/>
      <c r="Z69" s="38"/>
      <c r="AA69" s="53">
        <v>65</v>
      </c>
      <c r="AB69" s="54">
        <v>32.322867393493702</v>
      </c>
      <c r="AC69" s="54">
        <v>40.796810150146499</v>
      </c>
      <c r="AD69" s="54">
        <v>46.788078308105497</v>
      </c>
      <c r="AE69" s="54">
        <v>45.693504333496101</v>
      </c>
      <c r="AF69" s="54">
        <v>41.411258697509801</v>
      </c>
      <c r="AG69" s="54">
        <v>45.777933120727504</v>
      </c>
      <c r="AH69" s="54">
        <v>47.622013092041001</v>
      </c>
      <c r="AI69" s="54">
        <v>42.919652938842802</v>
      </c>
      <c r="AJ69" s="54">
        <v>47.687004089355497</v>
      </c>
      <c r="AK69" s="54">
        <v>61.210735321044901</v>
      </c>
      <c r="AL69" s="54">
        <v>57.724594116210902</v>
      </c>
      <c r="AM69" s="53"/>
    </row>
    <row r="70" spans="10:39" x14ac:dyDescent="0.25">
      <c r="J70" s="43"/>
      <c r="K70" s="38"/>
      <c r="L70" s="38"/>
      <c r="M70" s="38"/>
      <c r="Y70" s="38"/>
      <c r="Z70" s="38"/>
      <c r="AA70" s="53">
        <v>66</v>
      </c>
      <c r="AB70" s="54">
        <v>32.707036018371603</v>
      </c>
      <c r="AC70" s="54">
        <v>33.274566650390597</v>
      </c>
      <c r="AD70" s="54">
        <v>41.275690078735401</v>
      </c>
      <c r="AE70" s="54">
        <v>47.200893402099602</v>
      </c>
      <c r="AF70" s="54">
        <v>46.274969100952099</v>
      </c>
      <c r="AG70" s="54">
        <v>42.432075500488303</v>
      </c>
      <c r="AH70" s="54">
        <v>46.540063858032198</v>
      </c>
      <c r="AI70" s="54">
        <v>48.367649078369098</v>
      </c>
      <c r="AJ70" s="54">
        <v>43.890401840209996</v>
      </c>
      <c r="AK70" s="54">
        <v>48.278173446655302</v>
      </c>
      <c r="AL70" s="54">
        <v>61.667152404785199</v>
      </c>
      <c r="AM70" s="53"/>
    </row>
    <row r="71" spans="10:39" x14ac:dyDescent="0.25">
      <c r="J71" s="43"/>
      <c r="K71" s="38"/>
      <c r="L71" s="38"/>
      <c r="M71" s="38"/>
      <c r="Y71" s="38"/>
      <c r="Z71" s="38"/>
      <c r="AA71" s="53">
        <v>67</v>
      </c>
      <c r="AB71" s="54">
        <v>39.704000473022496</v>
      </c>
      <c r="AC71" s="54">
        <v>33.378252983093297</v>
      </c>
      <c r="AD71" s="54">
        <v>34.202949523925803</v>
      </c>
      <c r="AE71" s="54">
        <v>41.785459518432603</v>
      </c>
      <c r="AF71" s="54">
        <v>47.622570037841797</v>
      </c>
      <c r="AG71" s="54">
        <v>46.857997894287102</v>
      </c>
      <c r="AH71" s="54">
        <v>43.408905029296903</v>
      </c>
      <c r="AI71" s="54">
        <v>47.285255432128899</v>
      </c>
      <c r="AJ71" s="54">
        <v>49.087364196777301</v>
      </c>
      <c r="AK71" s="54">
        <v>44.826829910278299</v>
      </c>
      <c r="AL71" s="54">
        <v>48.875473022460902</v>
      </c>
      <c r="AM71" s="53"/>
    </row>
    <row r="72" spans="10:39" x14ac:dyDescent="0.25">
      <c r="J72" s="43"/>
      <c r="K72" s="38"/>
      <c r="L72" s="38"/>
      <c r="M72" s="38"/>
      <c r="Y72" s="38"/>
      <c r="Z72" s="38"/>
      <c r="AA72" s="53">
        <v>68</v>
      </c>
      <c r="AB72" s="54">
        <v>33.542495727539098</v>
      </c>
      <c r="AC72" s="54">
        <v>40.089502334594698</v>
      </c>
      <c r="AD72" s="54">
        <v>33.977481842041001</v>
      </c>
      <c r="AE72" s="54">
        <v>35.041948318481403</v>
      </c>
      <c r="AF72" s="54">
        <v>42.187362670898402</v>
      </c>
      <c r="AG72" s="54">
        <v>47.952800750732401</v>
      </c>
      <c r="AH72" s="54">
        <v>47.3396186828613</v>
      </c>
      <c r="AI72" s="54">
        <v>44.242042541503899</v>
      </c>
      <c r="AJ72" s="54">
        <v>47.892805099487298</v>
      </c>
      <c r="AK72" s="54">
        <v>49.651838302612298</v>
      </c>
      <c r="AL72" s="54">
        <v>45.638940811157198</v>
      </c>
      <c r="AM72" s="53"/>
    </row>
    <row r="73" spans="10:39" x14ac:dyDescent="0.25">
      <c r="J73" s="43"/>
      <c r="K73" s="38"/>
      <c r="L73" s="38"/>
      <c r="M73" s="38"/>
      <c r="Y73" s="38"/>
      <c r="Z73" s="38"/>
      <c r="AA73" s="53">
        <v>69</v>
      </c>
      <c r="AB73" s="54">
        <v>36.814412117004402</v>
      </c>
      <c r="AC73" s="54">
        <v>33.702562332153299</v>
      </c>
      <c r="AD73" s="54">
        <v>40.305360794067397</v>
      </c>
      <c r="AE73" s="54">
        <v>34.4021701812744</v>
      </c>
      <c r="AF73" s="54">
        <v>35.667619705200202</v>
      </c>
      <c r="AG73" s="54">
        <v>42.379026412963903</v>
      </c>
      <c r="AH73" s="54">
        <v>48.075160980224602</v>
      </c>
      <c r="AI73" s="54">
        <v>47.609077453613303</v>
      </c>
      <c r="AJ73" s="54">
        <v>44.834568023681598</v>
      </c>
      <c r="AK73" s="54">
        <v>48.261083602905302</v>
      </c>
      <c r="AL73" s="54">
        <v>49.966291427612298</v>
      </c>
      <c r="AM73" s="53"/>
    </row>
    <row r="74" spans="10:39" x14ac:dyDescent="0.25">
      <c r="J74" s="43"/>
      <c r="K74" s="38"/>
      <c r="L74" s="38"/>
      <c r="M74" s="38"/>
      <c r="Y74" s="38"/>
      <c r="Z74" s="38"/>
      <c r="AA74" s="53">
        <v>70</v>
      </c>
      <c r="AB74" s="54">
        <v>58.514619827270501</v>
      </c>
      <c r="AC74" s="54">
        <v>36.744796752929702</v>
      </c>
      <c r="AD74" s="54">
        <v>33.624217987060497</v>
      </c>
      <c r="AE74" s="54">
        <v>40.230962753295898</v>
      </c>
      <c r="AF74" s="54">
        <v>34.526917457580602</v>
      </c>
      <c r="AG74" s="54">
        <v>35.944408416747997</v>
      </c>
      <c r="AH74" s="54">
        <v>42.246198654174798</v>
      </c>
      <c r="AI74" s="54">
        <v>47.864501953125</v>
      </c>
      <c r="AJ74" s="54">
        <v>47.522169113159201</v>
      </c>
      <c r="AK74" s="54">
        <v>45.033720016479499</v>
      </c>
      <c r="AL74" s="54">
        <v>48.247631072997997</v>
      </c>
      <c r="AM74" s="53"/>
    </row>
    <row r="75" spans="10:39" x14ac:dyDescent="0.25">
      <c r="J75" s="43"/>
      <c r="K75" s="38"/>
      <c r="L75" s="38"/>
      <c r="M75" s="38"/>
      <c r="Y75" s="38"/>
      <c r="Z75" s="38"/>
      <c r="AA75" s="53">
        <v>71</v>
      </c>
      <c r="AB75" s="54">
        <v>46.5934867858887</v>
      </c>
      <c r="AC75" s="54">
        <v>57.264808654785199</v>
      </c>
      <c r="AD75" s="54">
        <v>36.492761611938498</v>
      </c>
      <c r="AE75" s="54">
        <v>33.375082015991197</v>
      </c>
      <c r="AF75" s="54">
        <v>39.954996109008803</v>
      </c>
      <c r="AG75" s="54">
        <v>34.404742240905797</v>
      </c>
      <c r="AH75" s="54">
        <v>35.976306915283203</v>
      </c>
      <c r="AI75" s="54">
        <v>41.886468887329102</v>
      </c>
      <c r="AJ75" s="54">
        <v>47.398654937744098</v>
      </c>
      <c r="AK75" s="54">
        <v>47.168008804321303</v>
      </c>
      <c r="AL75" s="54">
        <v>44.9512939453125</v>
      </c>
      <c r="AM75" s="53"/>
    </row>
    <row r="76" spans="10:39" x14ac:dyDescent="0.25">
      <c r="J76" s="43"/>
      <c r="K76" s="38"/>
      <c r="L76" s="38"/>
      <c r="M76" s="38"/>
      <c r="Y76" s="38"/>
      <c r="Z76" s="38"/>
      <c r="AA76" s="53">
        <v>72</v>
      </c>
      <c r="AB76" s="54">
        <v>54.550214767456097</v>
      </c>
      <c r="AC76" s="54">
        <v>45.8608303070068</v>
      </c>
      <c r="AD76" s="54">
        <v>56.075473785400398</v>
      </c>
      <c r="AE76" s="54">
        <v>36.2627305984497</v>
      </c>
      <c r="AF76" s="54">
        <v>33.171243667602504</v>
      </c>
      <c r="AG76" s="54">
        <v>39.704185485839801</v>
      </c>
      <c r="AH76" s="54">
        <v>34.279637336731</v>
      </c>
      <c r="AI76" s="54">
        <v>35.996599197387702</v>
      </c>
      <c r="AJ76" s="54">
        <v>41.556072235107401</v>
      </c>
      <c r="AK76" s="54">
        <v>46.947608947753899</v>
      </c>
      <c r="AL76" s="54">
        <v>46.811771392822301</v>
      </c>
      <c r="AM76" s="53"/>
    </row>
    <row r="77" spans="10:39" x14ac:dyDescent="0.25">
      <c r="J77" s="43"/>
      <c r="K77" s="38"/>
      <c r="L77" s="38"/>
      <c r="M77" s="38"/>
      <c r="Y77" s="38"/>
      <c r="Z77" s="38"/>
      <c r="AA77" s="53">
        <v>73</v>
      </c>
      <c r="AB77" s="54">
        <v>43.195814132690401</v>
      </c>
      <c r="AC77" s="54">
        <v>53.595993041992202</v>
      </c>
      <c r="AD77" s="54">
        <v>45.242824554443402</v>
      </c>
      <c r="AE77" s="54">
        <v>55.006551742553697</v>
      </c>
      <c r="AF77" s="54">
        <v>36.110899925231898</v>
      </c>
      <c r="AG77" s="54">
        <v>33.052957534790004</v>
      </c>
      <c r="AH77" s="54">
        <v>39.528926849365199</v>
      </c>
      <c r="AI77" s="54">
        <v>34.225090980529799</v>
      </c>
      <c r="AJ77" s="54">
        <v>36.0740070343018</v>
      </c>
      <c r="AK77" s="54">
        <v>41.319332122802699</v>
      </c>
      <c r="AL77" s="54">
        <v>46.586332321166999</v>
      </c>
      <c r="AM77" s="53"/>
    </row>
    <row r="78" spans="10:39" x14ac:dyDescent="0.25">
      <c r="J78" s="43"/>
      <c r="K78" s="38"/>
      <c r="L78" s="38"/>
      <c r="M78" s="38"/>
      <c r="Y78" s="38"/>
      <c r="Z78" s="38"/>
      <c r="AA78" s="53">
        <v>74</v>
      </c>
      <c r="AB78" s="54">
        <v>32.915435791015597</v>
      </c>
      <c r="AC78" s="54">
        <v>42.688259124755902</v>
      </c>
      <c r="AD78" s="54">
        <v>52.779397964477504</v>
      </c>
      <c r="AE78" s="54">
        <v>44.741867065429702</v>
      </c>
      <c r="AF78" s="54">
        <v>54.094741821289098</v>
      </c>
      <c r="AG78" s="54">
        <v>36.0373344421387</v>
      </c>
      <c r="AH78" s="54">
        <v>33.0184326171875</v>
      </c>
      <c r="AI78" s="54">
        <v>39.419254302978501</v>
      </c>
      <c r="AJ78" s="54">
        <v>34.251041412353501</v>
      </c>
      <c r="AK78" s="54">
        <v>36.188106536865199</v>
      </c>
      <c r="AL78" s="54">
        <v>41.175033569335902</v>
      </c>
      <c r="AM78" s="53"/>
    </row>
    <row r="79" spans="10:39" x14ac:dyDescent="0.25">
      <c r="J79" s="43"/>
      <c r="K79" s="38"/>
      <c r="L79" s="38"/>
      <c r="M79" s="38"/>
      <c r="Y79" s="38"/>
      <c r="Z79" s="38"/>
      <c r="AA79" s="53">
        <v>75</v>
      </c>
      <c r="AB79" s="54">
        <v>43.354084014892599</v>
      </c>
      <c r="AC79" s="54">
        <v>32.653694152832003</v>
      </c>
      <c r="AD79" s="54">
        <v>42.023910522460902</v>
      </c>
      <c r="AE79" s="54">
        <v>51.810596466064503</v>
      </c>
      <c r="AF79" s="54">
        <v>44.0716552734375</v>
      </c>
      <c r="AG79" s="54">
        <v>53.0190238952637</v>
      </c>
      <c r="AH79" s="54">
        <v>35.772617340087898</v>
      </c>
      <c r="AI79" s="54">
        <v>32.7864379882813</v>
      </c>
      <c r="AJ79" s="54">
        <v>39.100072860717802</v>
      </c>
      <c r="AK79" s="54">
        <v>34.0721340179443</v>
      </c>
      <c r="AL79" s="54">
        <v>36.075994491577099</v>
      </c>
      <c r="AM79" s="53"/>
    </row>
    <row r="80" spans="10:39" x14ac:dyDescent="0.25">
      <c r="J80" s="43"/>
      <c r="K80" s="38"/>
      <c r="L80" s="38"/>
      <c r="M80" s="38"/>
      <c r="Y80" s="38"/>
      <c r="Z80" s="38"/>
      <c r="AA80" s="53">
        <v>76</v>
      </c>
      <c r="AB80" s="54">
        <v>38.3882284164429</v>
      </c>
      <c r="AC80" s="54">
        <v>42.361383438110401</v>
      </c>
      <c r="AD80" s="54">
        <v>32.267670631408699</v>
      </c>
      <c r="AE80" s="54">
        <v>41.227037429809599</v>
      </c>
      <c r="AF80" s="54">
        <v>50.714195251464801</v>
      </c>
      <c r="AG80" s="54">
        <v>43.247049331665004</v>
      </c>
      <c r="AH80" s="54">
        <v>51.799392700195298</v>
      </c>
      <c r="AI80" s="54">
        <v>35.347684860229499</v>
      </c>
      <c r="AJ80" s="54">
        <v>32.374853134155302</v>
      </c>
      <c r="AK80" s="54">
        <v>38.614471435546903</v>
      </c>
      <c r="AL80" s="54">
        <v>33.722518920898402</v>
      </c>
      <c r="AM80" s="53"/>
    </row>
    <row r="81" spans="10:39" x14ac:dyDescent="0.25">
      <c r="J81" s="43"/>
      <c r="K81" s="38"/>
      <c r="L81" s="38"/>
      <c r="M81" s="38"/>
      <c r="Y81" s="38"/>
      <c r="Z81" s="38"/>
      <c r="AA81" s="53">
        <v>77</v>
      </c>
      <c r="AB81" s="54">
        <v>38.8264865875244</v>
      </c>
      <c r="AC81" s="54">
        <v>37.335396766662598</v>
      </c>
      <c r="AD81" s="54">
        <v>41.2831707000732</v>
      </c>
      <c r="AE81" s="54">
        <v>31.811773300170898</v>
      </c>
      <c r="AF81" s="54">
        <v>40.361240386962898</v>
      </c>
      <c r="AG81" s="54">
        <v>49.546722412109403</v>
      </c>
      <c r="AH81" s="54">
        <v>42.338687896728501</v>
      </c>
      <c r="AI81" s="54">
        <v>50.528787612915004</v>
      </c>
      <c r="AJ81" s="54">
        <v>34.8442192077637</v>
      </c>
      <c r="AK81" s="54">
        <v>31.901604652404799</v>
      </c>
      <c r="AL81" s="54">
        <v>38.049219131469698</v>
      </c>
      <c r="AM81" s="53"/>
    </row>
    <row r="82" spans="10:39" x14ac:dyDescent="0.25">
      <c r="J82" s="43"/>
      <c r="K82" s="38"/>
      <c r="L82" s="38"/>
      <c r="M82" s="38"/>
      <c r="Y82" s="38"/>
      <c r="Z82" s="38"/>
      <c r="AA82" s="53">
        <v>78</v>
      </c>
      <c r="AB82" s="54">
        <v>30.397516250610401</v>
      </c>
      <c r="AC82" s="54">
        <v>37.634538650512702</v>
      </c>
      <c r="AD82" s="54">
        <v>36.313292503356898</v>
      </c>
      <c r="AE82" s="54">
        <v>40.137195587158203</v>
      </c>
      <c r="AF82" s="54">
        <v>31.315491676330598</v>
      </c>
      <c r="AG82" s="54">
        <v>39.463296890258803</v>
      </c>
      <c r="AH82" s="54">
        <v>48.336851119995103</v>
      </c>
      <c r="AI82" s="54">
        <v>41.376834869384801</v>
      </c>
      <c r="AJ82" s="54">
        <v>49.238864898681598</v>
      </c>
      <c r="AK82" s="54">
        <v>34.318328857421903</v>
      </c>
      <c r="AL82" s="54">
        <v>31.4284782409668</v>
      </c>
      <c r="AM82" s="53"/>
    </row>
    <row r="83" spans="10:39" x14ac:dyDescent="0.25">
      <c r="J83" s="43"/>
      <c r="K83" s="38"/>
      <c r="L83" s="38"/>
      <c r="M83" s="38"/>
      <c r="Y83" s="38"/>
      <c r="Z83" s="38"/>
      <c r="AA83" s="53">
        <v>79</v>
      </c>
      <c r="AB83" s="54">
        <v>22.344525337219199</v>
      </c>
      <c r="AC83" s="54">
        <v>29.100248336791999</v>
      </c>
      <c r="AD83" s="54">
        <v>36.267444610595703</v>
      </c>
      <c r="AE83" s="54">
        <v>35.1263751983643</v>
      </c>
      <c r="AF83" s="54">
        <v>38.780380249023402</v>
      </c>
      <c r="AG83" s="54">
        <v>30.613339424133301</v>
      </c>
      <c r="AH83" s="54">
        <v>38.335348129272496</v>
      </c>
      <c r="AI83" s="54">
        <v>46.859806060791001</v>
      </c>
      <c r="AJ83" s="54">
        <v>40.172374725341797</v>
      </c>
      <c r="AK83" s="54">
        <v>47.713983535766602</v>
      </c>
      <c r="AL83" s="54">
        <v>33.574010848999002</v>
      </c>
      <c r="AM83" s="53"/>
    </row>
    <row r="84" spans="10:39" x14ac:dyDescent="0.25">
      <c r="J84" s="43"/>
      <c r="K84" s="38"/>
      <c r="L84" s="38"/>
      <c r="M84" s="38"/>
      <c r="Y84" s="38"/>
      <c r="Z84" s="38"/>
      <c r="AA84" s="53">
        <v>80</v>
      </c>
      <c r="AB84" s="54">
        <v>18.410526752471899</v>
      </c>
      <c r="AC84" s="54">
        <v>21.563432693481399</v>
      </c>
      <c r="AD84" s="54">
        <v>27.713445663452099</v>
      </c>
      <c r="AE84" s="54">
        <v>34.753236770629897</v>
      </c>
      <c r="AF84" s="54">
        <v>33.782117843627901</v>
      </c>
      <c r="AG84" s="54">
        <v>37.2364826202393</v>
      </c>
      <c r="AH84" s="54">
        <v>29.725626945495598</v>
      </c>
      <c r="AI84" s="54">
        <v>37.005687713622997</v>
      </c>
      <c r="AJ84" s="54">
        <v>45.149097442627003</v>
      </c>
      <c r="AK84" s="54">
        <v>38.762355804443402</v>
      </c>
      <c r="AL84" s="54">
        <v>45.973115921020501</v>
      </c>
      <c r="AM84" s="53"/>
    </row>
    <row r="85" spans="10:39" x14ac:dyDescent="0.25">
      <c r="J85" s="43"/>
      <c r="K85" s="38"/>
      <c r="L85" s="38"/>
      <c r="M85" s="38"/>
      <c r="Y85" s="38"/>
      <c r="Z85" s="38"/>
      <c r="AA85" s="53">
        <v>81</v>
      </c>
      <c r="AB85" s="54">
        <v>20.781810760498001</v>
      </c>
      <c r="AC85" s="54">
        <v>17.6791768074036</v>
      </c>
      <c r="AD85" s="54">
        <v>20.611070632934599</v>
      </c>
      <c r="AE85" s="54">
        <v>26.161208152771</v>
      </c>
      <c r="AF85" s="54">
        <v>33.039991378784201</v>
      </c>
      <c r="AG85" s="54">
        <v>32.201618194580099</v>
      </c>
      <c r="AH85" s="54">
        <v>35.532389640808098</v>
      </c>
      <c r="AI85" s="54">
        <v>28.645250320434599</v>
      </c>
      <c r="AJ85" s="54">
        <v>35.465164184570298</v>
      </c>
      <c r="AK85" s="54">
        <v>43.212894439697301</v>
      </c>
      <c r="AL85" s="54">
        <v>37.153484344482401</v>
      </c>
      <c r="AM85" s="53"/>
    </row>
    <row r="86" spans="10:39" x14ac:dyDescent="0.25">
      <c r="J86" s="43"/>
      <c r="K86" s="38"/>
      <c r="L86" s="38"/>
      <c r="M86" s="38"/>
      <c r="Y86" s="38"/>
      <c r="Z86" s="38"/>
      <c r="AA86" s="53">
        <v>82</v>
      </c>
      <c r="AB86" s="54">
        <v>19.7269687652588</v>
      </c>
      <c r="AC86" s="54">
        <v>19.635500907897899</v>
      </c>
      <c r="AD86" s="54">
        <v>16.853903770446799</v>
      </c>
      <c r="AE86" s="54">
        <v>19.554381370544402</v>
      </c>
      <c r="AF86" s="54">
        <v>24.492726325988802</v>
      </c>
      <c r="AG86" s="54">
        <v>31.212859153747601</v>
      </c>
      <c r="AH86" s="54">
        <v>30.474440574646</v>
      </c>
      <c r="AI86" s="54">
        <v>33.717193603515597</v>
      </c>
      <c r="AJ86" s="54">
        <v>27.433651924133301</v>
      </c>
      <c r="AK86" s="54">
        <v>33.803725242614703</v>
      </c>
      <c r="AL86" s="54">
        <v>41.140209197997997</v>
      </c>
      <c r="AM86" s="53"/>
    </row>
    <row r="87" spans="10:39" x14ac:dyDescent="0.25">
      <c r="J87" s="43"/>
      <c r="K87" s="38"/>
      <c r="L87" s="38"/>
      <c r="M87" s="38"/>
      <c r="Y87" s="38"/>
      <c r="Z87" s="38"/>
      <c r="AA87" s="53">
        <v>83</v>
      </c>
      <c r="AB87" s="54">
        <v>9.7986259460449201</v>
      </c>
      <c r="AC87" s="54">
        <v>18.3812255859375</v>
      </c>
      <c r="AD87" s="54">
        <v>18.401898384094199</v>
      </c>
      <c r="AE87" s="54">
        <v>15.925808906555201</v>
      </c>
      <c r="AF87" s="54">
        <v>18.4120979309082</v>
      </c>
      <c r="AG87" s="54">
        <v>22.756017684936499</v>
      </c>
      <c r="AH87" s="54">
        <v>29.3014059066772</v>
      </c>
      <c r="AI87" s="54">
        <v>28.658349990844702</v>
      </c>
      <c r="AJ87" s="54">
        <v>31.793210029602101</v>
      </c>
      <c r="AK87" s="54">
        <v>26.1129665374756</v>
      </c>
      <c r="AL87" s="54">
        <v>32.0384168624878</v>
      </c>
      <c r="AM87" s="53"/>
    </row>
    <row r="88" spans="10:39" x14ac:dyDescent="0.25">
      <c r="J88" s="43"/>
      <c r="K88" s="38"/>
      <c r="L88" s="38"/>
      <c r="M88" s="38"/>
      <c r="Y88" s="38"/>
      <c r="Z88" s="38"/>
      <c r="AA88" s="53">
        <v>84</v>
      </c>
      <c r="AB88" s="54">
        <v>15.1534762382507</v>
      </c>
      <c r="AC88" s="54">
        <v>9.3022851943969709</v>
      </c>
      <c r="AD88" s="54">
        <v>17.0206408500671</v>
      </c>
      <c r="AE88" s="54">
        <v>17.131787300109899</v>
      </c>
      <c r="AF88" s="54">
        <v>14.9398136138916</v>
      </c>
      <c r="AG88" s="54">
        <v>17.2180128097534</v>
      </c>
      <c r="AH88" s="54">
        <v>21.020973205566399</v>
      </c>
      <c r="AI88" s="54">
        <v>27.356756210327099</v>
      </c>
      <c r="AJ88" s="54">
        <v>26.792855262756301</v>
      </c>
      <c r="AK88" s="54">
        <v>29.801513671875</v>
      </c>
      <c r="AL88" s="54">
        <v>24.6949062347412</v>
      </c>
      <c r="AM88" s="53"/>
    </row>
    <row r="89" spans="10:39" x14ac:dyDescent="0.25">
      <c r="J89" s="43"/>
      <c r="K89" s="38"/>
      <c r="L89" s="38"/>
      <c r="M89" s="38"/>
      <c r="Y89" s="38"/>
      <c r="Z89" s="38"/>
      <c r="AA89" s="53">
        <v>85</v>
      </c>
      <c r="AB89" s="54">
        <v>10.525940418243399</v>
      </c>
      <c r="AC89" s="54">
        <v>13.8237085342407</v>
      </c>
      <c r="AD89" s="54">
        <v>8.6821322441101092</v>
      </c>
      <c r="AE89" s="54">
        <v>15.541666507720899</v>
      </c>
      <c r="AF89" s="54">
        <v>15.729311943054199</v>
      </c>
      <c r="AG89" s="54">
        <v>13.8294186592102</v>
      </c>
      <c r="AH89" s="54">
        <v>15.883097171783399</v>
      </c>
      <c r="AI89" s="54">
        <v>19.171288490295399</v>
      </c>
      <c r="AJ89" s="54">
        <v>25.224647521972699</v>
      </c>
      <c r="AK89" s="54">
        <v>24.755717277526902</v>
      </c>
      <c r="AL89" s="54">
        <v>27.6108865737915</v>
      </c>
      <c r="AM89" s="53"/>
    </row>
    <row r="90" spans="10:39" x14ac:dyDescent="0.25">
      <c r="J90" s="43"/>
      <c r="K90" s="38"/>
      <c r="L90" s="38"/>
      <c r="M90" s="38"/>
      <c r="Y90" s="38"/>
      <c r="Z90" s="38"/>
      <c r="AA90" s="53">
        <v>86</v>
      </c>
      <c r="AB90" s="54">
        <v>8.4693174362182599</v>
      </c>
      <c r="AC90" s="54">
        <v>9.6401000022888201</v>
      </c>
      <c r="AD90" s="54">
        <v>12.5312747955322</v>
      </c>
      <c r="AE90" s="54">
        <v>8.0274772644043004</v>
      </c>
      <c r="AF90" s="54">
        <v>14.1013507843018</v>
      </c>
      <c r="AG90" s="54">
        <v>14.336651802063001</v>
      </c>
      <c r="AH90" s="54">
        <v>12.7261834144592</v>
      </c>
      <c r="AI90" s="54">
        <v>14.5398302078247</v>
      </c>
      <c r="AJ90" s="54">
        <v>17.362190246581999</v>
      </c>
      <c r="AK90" s="54">
        <v>23.1172952651978</v>
      </c>
      <c r="AL90" s="54">
        <v>22.717309951782202</v>
      </c>
      <c r="AM90" s="53"/>
    </row>
    <row r="91" spans="10:39" x14ac:dyDescent="0.25">
      <c r="J91" s="43"/>
      <c r="K91" s="38"/>
      <c r="L91" s="38"/>
      <c r="M91" s="38"/>
      <c r="Y91" s="38"/>
      <c r="Z91" s="38"/>
      <c r="AA91" s="53">
        <v>87</v>
      </c>
      <c r="AB91" s="54">
        <v>6.8753621578216597</v>
      </c>
      <c r="AC91" s="54">
        <v>7.5490396022796604</v>
      </c>
      <c r="AD91" s="54">
        <v>8.75836229324341</v>
      </c>
      <c r="AE91" s="54">
        <v>11.2468719482422</v>
      </c>
      <c r="AF91" s="54">
        <v>7.3739213943481401</v>
      </c>
      <c r="AG91" s="54">
        <v>12.663052558898899</v>
      </c>
      <c r="AH91" s="54">
        <v>12.9496974945068</v>
      </c>
      <c r="AI91" s="54">
        <v>11.6029558181763</v>
      </c>
      <c r="AJ91" s="54">
        <v>13.174428462982201</v>
      </c>
      <c r="AK91" s="54">
        <v>15.5630559921265</v>
      </c>
      <c r="AL91" s="54">
        <v>20.990174293518098</v>
      </c>
      <c r="AM91" s="53"/>
    </row>
    <row r="92" spans="10:39" x14ac:dyDescent="0.25">
      <c r="J92" s="43"/>
      <c r="K92" s="38"/>
      <c r="L92" s="38"/>
      <c r="M92" s="38"/>
      <c r="Y92" s="38"/>
      <c r="Z92" s="38"/>
      <c r="AA92" s="53">
        <v>88</v>
      </c>
      <c r="AB92" s="54">
        <v>7.6008261442184404</v>
      </c>
      <c r="AC92" s="54">
        <v>6.2168893814086896</v>
      </c>
      <c r="AD92" s="54">
        <v>6.7530748844146702</v>
      </c>
      <c r="AE92" s="54">
        <v>7.9329111576080296</v>
      </c>
      <c r="AF92" s="54">
        <v>10.0451331138611</v>
      </c>
      <c r="AG92" s="54">
        <v>6.7685518264770499</v>
      </c>
      <c r="AH92" s="54">
        <v>11.3278212547302</v>
      </c>
      <c r="AI92" s="54">
        <v>11.665596008300801</v>
      </c>
      <c r="AJ92" s="54">
        <v>10.5289194583893</v>
      </c>
      <c r="AK92" s="54">
        <v>11.894388675689701</v>
      </c>
      <c r="AL92" s="54">
        <v>13.893802642822299</v>
      </c>
      <c r="AM92" s="53"/>
    </row>
    <row r="93" spans="10:39" x14ac:dyDescent="0.25">
      <c r="AA93" s="53">
        <v>89</v>
      </c>
      <c r="AB93" s="54">
        <v>4.6777040958404497</v>
      </c>
      <c r="AC93" s="54">
        <v>6.7448475360870397</v>
      </c>
      <c r="AD93" s="54">
        <v>5.5394098758697501</v>
      </c>
      <c r="AE93" s="54">
        <v>5.9890117645263699</v>
      </c>
      <c r="AF93" s="54">
        <v>7.0724782943725604</v>
      </c>
      <c r="AG93" s="54">
        <v>8.8295671939849907</v>
      </c>
      <c r="AH93" s="54">
        <v>6.1276366710662797</v>
      </c>
      <c r="AI93" s="54">
        <v>9.98022413253784</v>
      </c>
      <c r="AJ93" s="54">
        <v>10.3860850334167</v>
      </c>
      <c r="AK93" s="54">
        <v>9.3988487720489502</v>
      </c>
      <c r="AL93" s="54">
        <v>10.5952687263489</v>
      </c>
      <c r="AM93" s="53"/>
    </row>
    <row r="94" spans="10:39" x14ac:dyDescent="0.25">
      <c r="AA94" s="53">
        <v>90</v>
      </c>
      <c r="AB94" s="54">
        <v>3.9246443510055502</v>
      </c>
      <c r="AC94" s="54">
        <v>4.1332405805587804</v>
      </c>
      <c r="AD94" s="54">
        <v>5.8945089578628496</v>
      </c>
      <c r="AE94" s="54">
        <v>4.84954738616943</v>
      </c>
      <c r="AF94" s="54">
        <v>5.2303519248962402</v>
      </c>
      <c r="AG94" s="54">
        <v>6.2020428180694598</v>
      </c>
      <c r="AH94" s="54">
        <v>7.6481170654296902</v>
      </c>
      <c r="AI94" s="54">
        <v>5.4484522342681903</v>
      </c>
      <c r="AJ94" s="54">
        <v>8.6552348136901909</v>
      </c>
      <c r="AK94" s="54">
        <v>9.0985741615295392</v>
      </c>
      <c r="AL94" s="54">
        <v>8.2734580039977992</v>
      </c>
      <c r="AM94" s="53"/>
    </row>
    <row r="95" spans="10:39" x14ac:dyDescent="0.25">
      <c r="AA95" s="53">
        <v>91</v>
      </c>
      <c r="AB95" s="54">
        <v>0.80707275867462203</v>
      </c>
      <c r="AC95" s="54">
        <v>3.3928453922271702</v>
      </c>
      <c r="AD95" s="54">
        <v>3.54071044921875</v>
      </c>
      <c r="AE95" s="54">
        <v>5.0515897274017298</v>
      </c>
      <c r="AF95" s="54">
        <v>4.1314954757690403</v>
      </c>
      <c r="AG95" s="54">
        <v>4.4200966358184797</v>
      </c>
      <c r="AH95" s="54">
        <v>5.3122868537902797</v>
      </c>
      <c r="AI95" s="54">
        <v>6.4817810058593803</v>
      </c>
      <c r="AJ95" s="54">
        <v>4.7208325862884504</v>
      </c>
      <c r="AK95" s="54">
        <v>7.3383424282074001</v>
      </c>
      <c r="AL95" s="54">
        <v>7.7776341438293501</v>
      </c>
      <c r="AM95" s="53"/>
    </row>
    <row r="96" spans="10:39" x14ac:dyDescent="0.25">
      <c r="AA96" s="53">
        <v>92</v>
      </c>
      <c r="AB96" s="54">
        <v>4.6304211020469701</v>
      </c>
      <c r="AC96" s="54">
        <v>0.75317156314849898</v>
      </c>
      <c r="AD96" s="54">
        <v>2.9239097833633401</v>
      </c>
      <c r="AE96" s="54">
        <v>3.01675260066986</v>
      </c>
      <c r="AF96" s="54">
        <v>4.3393735885620099</v>
      </c>
      <c r="AG96" s="54">
        <v>3.5088971853256199</v>
      </c>
      <c r="AH96" s="54">
        <v>3.7069506645202601</v>
      </c>
      <c r="AI96" s="54">
        <v>4.5421030521392796</v>
      </c>
      <c r="AJ96" s="54">
        <v>5.4792666435241699</v>
      </c>
      <c r="AK96" s="54">
        <v>4.0667344331741297</v>
      </c>
      <c r="AL96" s="54">
        <v>6.20694828033447</v>
      </c>
      <c r="AM96" s="53"/>
    </row>
    <row r="97" spans="27:39" x14ac:dyDescent="0.25">
      <c r="AA97" s="53">
        <v>93</v>
      </c>
      <c r="AB97" s="54">
        <v>1.7992935627698901</v>
      </c>
      <c r="AC97" s="54">
        <v>3.9302965998649602</v>
      </c>
      <c r="AD97" s="54">
        <v>0.68950629234313998</v>
      </c>
      <c r="AE97" s="54">
        <v>2.50697934627533</v>
      </c>
      <c r="AF97" s="54">
        <v>2.5591611862182599</v>
      </c>
      <c r="AG97" s="54">
        <v>3.70322608947754</v>
      </c>
      <c r="AH97" s="54">
        <v>2.9725255966186501</v>
      </c>
      <c r="AI97" s="54">
        <v>3.10366630554199</v>
      </c>
      <c r="AJ97" s="54">
        <v>3.86278283596039</v>
      </c>
      <c r="AK97" s="54">
        <v>4.60828673839569</v>
      </c>
      <c r="AL97" s="54">
        <v>3.4833889007568399</v>
      </c>
      <c r="AM97" s="53"/>
    </row>
    <row r="98" spans="27:39" x14ac:dyDescent="0.25">
      <c r="AA98" s="53">
        <v>94</v>
      </c>
      <c r="AB98" s="54">
        <v>2.3064208030700701</v>
      </c>
      <c r="AC98" s="54">
        <v>1.5633900463581101</v>
      </c>
      <c r="AD98" s="54">
        <v>3.26927673816681</v>
      </c>
      <c r="AE98" s="54">
        <v>0.60722261667251598</v>
      </c>
      <c r="AF98" s="54">
        <v>2.1019080877304099</v>
      </c>
      <c r="AG98" s="54">
        <v>2.1266840696334799</v>
      </c>
      <c r="AH98" s="54">
        <v>3.09729087352753</v>
      </c>
      <c r="AI98" s="54">
        <v>2.4685324430465698</v>
      </c>
      <c r="AJ98" s="54">
        <v>2.55677390098572</v>
      </c>
      <c r="AK98" s="54">
        <v>3.22227907180786</v>
      </c>
      <c r="AL98" s="54">
        <v>3.80695629119873</v>
      </c>
      <c r="AM98" s="53"/>
    </row>
    <row r="99" spans="27:39" x14ac:dyDescent="0.25">
      <c r="AA99" s="53">
        <v>95</v>
      </c>
      <c r="AB99" s="54">
        <v>0</v>
      </c>
      <c r="AC99" s="54">
        <v>1.7596386075019801</v>
      </c>
      <c r="AD99" s="54">
        <v>1.2492368221282999</v>
      </c>
      <c r="AE99" s="54">
        <v>2.6007817387580898</v>
      </c>
      <c r="AF99" s="54">
        <v>0.46026560664176902</v>
      </c>
      <c r="AG99" s="54">
        <v>1.6625441312789899</v>
      </c>
      <c r="AH99" s="54">
        <v>1.67465215921402</v>
      </c>
      <c r="AI99" s="54">
        <v>2.4728783965110801</v>
      </c>
      <c r="AJ99" s="54">
        <v>1.9532271623611499</v>
      </c>
      <c r="AK99" s="54">
        <v>2.0171954035758999</v>
      </c>
      <c r="AL99" s="54">
        <v>2.57566583156586</v>
      </c>
      <c r="AM99" s="53"/>
    </row>
    <row r="100" spans="27:39" x14ac:dyDescent="0.25">
      <c r="AA100" s="53">
        <v>96</v>
      </c>
      <c r="AB100" s="54">
        <v>1.36870872974396</v>
      </c>
      <c r="AC100" s="54">
        <v>0</v>
      </c>
      <c r="AD100" s="54">
        <v>1.31618100404739</v>
      </c>
      <c r="AE100" s="54">
        <v>0.97678200900554701</v>
      </c>
      <c r="AF100" s="54">
        <v>2.0223218500614202</v>
      </c>
      <c r="AG100" s="54">
        <v>0.33923023939132702</v>
      </c>
      <c r="AH100" s="54">
        <v>1.2855612635612499</v>
      </c>
      <c r="AI100" s="54">
        <v>1.2904746532440201</v>
      </c>
      <c r="AJ100" s="54">
        <v>1.9303282499313399</v>
      </c>
      <c r="AK100" s="54">
        <v>1.5124654173851</v>
      </c>
      <c r="AL100" s="54">
        <v>1.5598158836364699</v>
      </c>
      <c r="AM100" s="53"/>
    </row>
    <row r="101" spans="27:39" x14ac:dyDescent="0.25">
      <c r="AA101" s="53">
        <v>97</v>
      </c>
      <c r="AB101" s="54">
        <v>0.76271259784698497</v>
      </c>
      <c r="AC101" s="54">
        <v>1.00827765464783</v>
      </c>
      <c r="AD101" s="54">
        <v>0</v>
      </c>
      <c r="AE101" s="54">
        <v>0.96266219019889798</v>
      </c>
      <c r="AF101" s="54">
        <v>0.74786021560430505</v>
      </c>
      <c r="AG101" s="54">
        <v>1.5379592776298501</v>
      </c>
      <c r="AH101" s="54">
        <v>0.24396967887878401</v>
      </c>
      <c r="AI101" s="54">
        <v>0.97340741753578197</v>
      </c>
      <c r="AJ101" s="54">
        <v>0.97318610548973095</v>
      </c>
      <c r="AK101" s="54">
        <v>1.47391533851624</v>
      </c>
      <c r="AL101" s="54">
        <v>1.1480609774589501</v>
      </c>
      <c r="AM101" s="53"/>
    </row>
    <row r="102" spans="27:39" x14ac:dyDescent="0.25">
      <c r="AA102" s="53">
        <v>98</v>
      </c>
      <c r="AB102" s="54">
        <v>0</v>
      </c>
      <c r="AC102" s="54">
        <v>0.56927144527435303</v>
      </c>
      <c r="AD102" s="54">
        <v>0.72632282972335804</v>
      </c>
      <c r="AE102" s="54">
        <v>0</v>
      </c>
      <c r="AF102" s="54">
        <v>0.68698179721832298</v>
      </c>
      <c r="AG102" s="54">
        <v>0.56081738322973296</v>
      </c>
      <c r="AH102" s="54">
        <v>1.1477463245391799</v>
      </c>
      <c r="AI102" s="54">
        <v>0.17123112082481401</v>
      </c>
      <c r="AJ102" s="54">
        <v>0.72303271293640103</v>
      </c>
      <c r="AK102" s="54">
        <v>0.71919047832489003</v>
      </c>
      <c r="AL102" s="54">
        <v>1.1048535406589499</v>
      </c>
      <c r="AM102" s="53"/>
    </row>
    <row r="103" spans="27:39" x14ac:dyDescent="0.25">
      <c r="AA103" s="53">
        <v>99</v>
      </c>
      <c r="AB103" s="54">
        <v>0</v>
      </c>
      <c r="AC103" s="54">
        <v>0</v>
      </c>
      <c r="AD103" s="54">
        <v>0.421363055706024</v>
      </c>
      <c r="AE103" s="54">
        <v>0.522193104028702</v>
      </c>
      <c r="AF103" s="54">
        <v>0</v>
      </c>
      <c r="AG103" s="54">
        <v>0.49947813153266901</v>
      </c>
      <c r="AH103" s="54">
        <v>0.41836693137884101</v>
      </c>
      <c r="AI103" s="54">
        <v>0.85321861505508401</v>
      </c>
      <c r="AJ103" s="54">
        <v>0.12252862006425901</v>
      </c>
      <c r="AK103" s="54">
        <v>0.53314116597175598</v>
      </c>
      <c r="AL103" s="54">
        <v>0.52799309790134397</v>
      </c>
      <c r="AM103" s="53"/>
    </row>
    <row r="104" spans="27:39" x14ac:dyDescent="0.25"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 t="s">
        <v>44</v>
      </c>
    </row>
    <row r="105" spans="27:39" x14ac:dyDescent="0.25"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104"/>
  <sheetViews>
    <sheetView topLeftCell="A49" workbookViewId="0">
      <selection activeCell="C4" sqref="C4:M4"/>
    </sheetView>
  </sheetViews>
  <sheetFormatPr baseColWidth="10" defaultColWidth="8.7109375" defaultRowHeight="15" x14ac:dyDescent="0.25"/>
  <cols>
    <col min="2" max="2" width="12.85546875" customWidth="1"/>
  </cols>
  <sheetData>
    <row r="2" spans="2:39" x14ac:dyDescent="0.25">
      <c r="B2" s="55" t="s">
        <v>3</v>
      </c>
      <c r="C2" t="s">
        <v>46</v>
      </c>
    </row>
    <row r="3" spans="2:39" x14ac:dyDescent="0.25">
      <c r="AA3" s="53" t="s">
        <v>43</v>
      </c>
      <c r="AB3" s="53">
        <v>2019</v>
      </c>
      <c r="AC3" s="53">
        <v>2020</v>
      </c>
      <c r="AD3" s="53">
        <v>2021</v>
      </c>
      <c r="AE3" s="53">
        <v>2022</v>
      </c>
      <c r="AF3" s="53">
        <v>2023</v>
      </c>
      <c r="AG3" s="53">
        <v>2024</v>
      </c>
      <c r="AH3" s="53">
        <v>2025</v>
      </c>
      <c r="AI3" s="53">
        <v>2026</v>
      </c>
      <c r="AJ3" s="53">
        <v>2027</v>
      </c>
      <c r="AK3" s="53">
        <v>2028</v>
      </c>
      <c r="AL3" s="53">
        <v>2029</v>
      </c>
      <c r="AM3" s="53"/>
    </row>
    <row r="4" spans="2:39" x14ac:dyDescent="0.25">
      <c r="B4" s="33"/>
      <c r="C4" s="61" t="s">
        <v>18</v>
      </c>
      <c r="D4" s="61" t="s">
        <v>19</v>
      </c>
      <c r="E4" s="61" t="s">
        <v>20</v>
      </c>
      <c r="F4" s="61" t="s">
        <v>21</v>
      </c>
      <c r="G4" s="61" t="s">
        <v>22</v>
      </c>
      <c r="H4" s="61" t="s">
        <v>37</v>
      </c>
      <c r="I4" s="61" t="s">
        <v>38</v>
      </c>
      <c r="J4" s="61" t="s">
        <v>39</v>
      </c>
      <c r="K4" s="61" t="s">
        <v>40</v>
      </c>
      <c r="L4" s="61" t="s">
        <v>41</v>
      </c>
      <c r="M4" s="61" t="s">
        <v>42</v>
      </c>
      <c r="N4" s="33"/>
      <c r="O4" s="48"/>
      <c r="P4" s="48" t="str">
        <f>C4</f>
        <v>2019</v>
      </c>
      <c r="Q4" s="48" t="str">
        <f t="shared" ref="Q4:Z4" si="0">D4</f>
        <v>2020</v>
      </c>
      <c r="R4" s="48" t="str">
        <f t="shared" si="0"/>
        <v>2021</v>
      </c>
      <c r="S4" s="48" t="str">
        <f t="shared" si="0"/>
        <v>2022</v>
      </c>
      <c r="T4" s="48" t="str">
        <f t="shared" si="0"/>
        <v>2023</v>
      </c>
      <c r="U4" s="48" t="str">
        <f t="shared" si="0"/>
        <v>2024</v>
      </c>
      <c r="V4" s="48" t="str">
        <f t="shared" si="0"/>
        <v>2025</v>
      </c>
      <c r="W4" s="48" t="str">
        <f t="shared" si="0"/>
        <v>2026</v>
      </c>
      <c r="X4" s="48" t="str">
        <f t="shared" si="0"/>
        <v>2027</v>
      </c>
      <c r="Y4" s="48" t="str">
        <f t="shared" si="0"/>
        <v>2028</v>
      </c>
      <c r="Z4" s="48" t="str">
        <f t="shared" si="0"/>
        <v>2029</v>
      </c>
      <c r="AA4" s="53">
        <v>0</v>
      </c>
      <c r="AB4" s="54">
        <v>59.812343597412102</v>
      </c>
      <c r="AC4" s="54">
        <v>61.328678131103501</v>
      </c>
      <c r="AD4" s="54">
        <v>62.821275711059599</v>
      </c>
      <c r="AE4" s="54">
        <v>64.347286224365206</v>
      </c>
      <c r="AF4" s="54">
        <v>65.871391296386705</v>
      </c>
      <c r="AG4" s="54">
        <v>67.335830688476605</v>
      </c>
      <c r="AH4" s="54">
        <v>68.730796813964801</v>
      </c>
      <c r="AI4" s="54">
        <v>70.037647247314496</v>
      </c>
      <c r="AJ4" s="54">
        <v>71.2838325500488</v>
      </c>
      <c r="AK4" s="54">
        <v>72.4256591796875</v>
      </c>
      <c r="AL4" s="54">
        <v>73.5002250671387</v>
      </c>
      <c r="AM4" s="53"/>
    </row>
    <row r="5" spans="2:39" x14ac:dyDescent="0.25">
      <c r="B5" s="34" t="s">
        <v>23</v>
      </c>
      <c r="C5" s="57">
        <f>AB4+AB5</f>
        <v>116.3555145263672</v>
      </c>
      <c r="D5" s="57">
        <f t="shared" ref="D5:M5" si="1">AC4+AC5</f>
        <v>120.8614883422851</v>
      </c>
      <c r="E5" s="57">
        <f t="shared" si="1"/>
        <v>123.84952354431161</v>
      </c>
      <c r="F5" s="57">
        <f t="shared" si="1"/>
        <v>126.84114646911621</v>
      </c>
      <c r="G5" s="57">
        <f t="shared" si="1"/>
        <v>129.88091468811029</v>
      </c>
      <c r="H5" s="57">
        <f t="shared" si="1"/>
        <v>132.8449325561524</v>
      </c>
      <c r="I5" s="57">
        <f t="shared" si="1"/>
        <v>135.67076110839838</v>
      </c>
      <c r="J5" s="57">
        <f t="shared" si="1"/>
        <v>138.33760452270508</v>
      </c>
      <c r="K5" s="57">
        <f t="shared" si="1"/>
        <v>140.84632873535151</v>
      </c>
      <c r="L5" s="57">
        <f t="shared" si="1"/>
        <v>143.1823844909668</v>
      </c>
      <c r="M5" s="57">
        <f t="shared" si="1"/>
        <v>145.3476257324219</v>
      </c>
      <c r="N5" s="47"/>
      <c r="O5" s="49" t="s">
        <v>23</v>
      </c>
      <c r="P5" s="50">
        <f>C5/$C$5*100</f>
        <v>100</v>
      </c>
      <c r="Q5" s="50">
        <f t="shared" ref="Q5:Y5" si="2">D5/$C$5*100</f>
        <v>103.87259154347757</v>
      </c>
      <c r="R5" s="50">
        <f t="shared" si="2"/>
        <v>106.4406135355503</v>
      </c>
      <c r="S5" s="50">
        <f t="shared" si="2"/>
        <v>109.01171894209867</v>
      </c>
      <c r="T5" s="50">
        <f t="shared" si="2"/>
        <v>111.62420209888558</v>
      </c>
      <c r="U5" s="50">
        <f t="shared" si="2"/>
        <v>114.17158275386127</v>
      </c>
      <c r="V5" s="50">
        <f t="shared" si="2"/>
        <v>116.60019867614797</v>
      </c>
      <c r="W5" s="50">
        <f t="shared" si="2"/>
        <v>118.8921772086329</v>
      </c>
      <c r="X5" s="50">
        <f t="shared" si="2"/>
        <v>121.04826256724985</v>
      </c>
      <c r="Y5" s="50">
        <f t="shared" si="2"/>
        <v>123.05595061291261</v>
      </c>
      <c r="Z5" s="50">
        <f>M5/$C$5*100</f>
        <v>124.9168346889866</v>
      </c>
      <c r="AA5" s="53">
        <v>1</v>
      </c>
      <c r="AB5" s="54">
        <v>56.543170928955099</v>
      </c>
      <c r="AC5" s="54">
        <v>59.532810211181598</v>
      </c>
      <c r="AD5" s="54">
        <v>61.028247833252003</v>
      </c>
      <c r="AE5" s="54">
        <v>62.493860244750998</v>
      </c>
      <c r="AF5" s="54">
        <v>64.009523391723604</v>
      </c>
      <c r="AG5" s="54">
        <v>65.509101867675795</v>
      </c>
      <c r="AH5" s="54">
        <v>66.939964294433594</v>
      </c>
      <c r="AI5" s="54">
        <v>68.299957275390597</v>
      </c>
      <c r="AJ5" s="54">
        <v>69.562496185302706</v>
      </c>
      <c r="AK5" s="54">
        <v>70.756725311279297</v>
      </c>
      <c r="AL5" s="54">
        <v>71.847400665283203</v>
      </c>
      <c r="AM5" s="53"/>
    </row>
    <row r="6" spans="2:39" x14ac:dyDescent="0.25">
      <c r="B6" s="34" t="s">
        <v>24</v>
      </c>
      <c r="C6" s="57">
        <f>AB6+AB7+AB8+AB9</f>
        <v>210.79924011230469</v>
      </c>
      <c r="D6" s="57">
        <f t="shared" ref="D6:M6" si="3">AC6+AC7+AC8+AC9</f>
        <v>217.92027664184579</v>
      </c>
      <c r="E6" s="57">
        <f t="shared" si="3"/>
        <v>224.9947013854981</v>
      </c>
      <c r="F6" s="57">
        <f t="shared" si="3"/>
        <v>231.7184200286865</v>
      </c>
      <c r="G6" s="57">
        <f t="shared" si="3"/>
        <v>237.7820472717284</v>
      </c>
      <c r="H6" s="57">
        <f t="shared" si="3"/>
        <v>246.24995422363278</v>
      </c>
      <c r="I6" s="57">
        <f t="shared" si="3"/>
        <v>252.00023269653332</v>
      </c>
      <c r="J6" s="57">
        <f t="shared" si="3"/>
        <v>257.62285041809093</v>
      </c>
      <c r="K6" s="57">
        <f t="shared" si="3"/>
        <v>263.03769493103033</v>
      </c>
      <c r="L6" s="57">
        <f t="shared" si="3"/>
        <v>268.12925720214849</v>
      </c>
      <c r="M6" s="57">
        <f t="shared" si="3"/>
        <v>272.84820556640631</v>
      </c>
      <c r="N6" s="47"/>
      <c r="O6" s="49" t="s">
        <v>24</v>
      </c>
      <c r="P6" s="50">
        <f>C6/$C$6*100</f>
        <v>100</v>
      </c>
      <c r="Q6" s="50">
        <f t="shared" ref="Q6:Z6" si="4">D6/$C$6*100</f>
        <v>103.37811299782074</v>
      </c>
      <c r="R6" s="50">
        <f t="shared" si="4"/>
        <v>106.73411406304439</v>
      </c>
      <c r="S6" s="50">
        <f t="shared" si="4"/>
        <v>109.92374541067463</v>
      </c>
      <c r="T6" s="50">
        <f t="shared" si="4"/>
        <v>112.80023929168266</v>
      </c>
      <c r="U6" s="50">
        <f t="shared" si="4"/>
        <v>116.81728743065749</v>
      </c>
      <c r="V6" s="50">
        <f t="shared" si="4"/>
        <v>119.54513335165655</v>
      </c>
      <c r="W6" s="50">
        <f t="shared" si="4"/>
        <v>122.21241892562831</v>
      </c>
      <c r="X6" s="50">
        <f t="shared" si="4"/>
        <v>124.781140003586</v>
      </c>
      <c r="Y6" s="50">
        <f t="shared" si="4"/>
        <v>127.19650083145501</v>
      </c>
      <c r="Z6" s="50">
        <f t="shared" si="4"/>
        <v>129.43509920673557</v>
      </c>
      <c r="AA6" s="53">
        <v>2</v>
      </c>
      <c r="AB6" s="54">
        <v>54.2733478546143</v>
      </c>
      <c r="AC6" s="54">
        <v>56.265861511230497</v>
      </c>
      <c r="AD6" s="54">
        <v>59.810367584228501</v>
      </c>
      <c r="AE6" s="54">
        <v>61.2854194641113</v>
      </c>
      <c r="AF6" s="54">
        <v>62.749090194702099</v>
      </c>
      <c r="AG6" s="54">
        <v>64.244524002075195</v>
      </c>
      <c r="AH6" s="54">
        <v>65.712318420410199</v>
      </c>
      <c r="AI6" s="54">
        <v>67.110118865966797</v>
      </c>
      <c r="AJ6" s="54">
        <v>68.424606323242202</v>
      </c>
      <c r="AK6" s="54">
        <v>69.638038635253906</v>
      </c>
      <c r="AL6" s="54">
        <v>70.7806396484375</v>
      </c>
      <c r="AM6" s="53"/>
    </row>
    <row r="7" spans="2:39" x14ac:dyDescent="0.25">
      <c r="B7" s="34" t="s">
        <v>25</v>
      </c>
      <c r="C7" s="57">
        <f>AB10+AB11+AB12+AB13+AB14+AB15+AB16+AB17+AB18+AB19</f>
        <v>531.26302814483631</v>
      </c>
      <c r="D7" s="57">
        <f t="shared" ref="D7:M7" si="5">AC10+AC11+AC12+AC13+AC14+AC15+AC16+AC17+AC18+AC19</f>
        <v>536.33550453186024</v>
      </c>
      <c r="E7" s="57">
        <f t="shared" si="5"/>
        <v>550.06517028808594</v>
      </c>
      <c r="F7" s="57">
        <f t="shared" si="5"/>
        <v>553.63879585266113</v>
      </c>
      <c r="G7" s="57">
        <f t="shared" si="5"/>
        <v>565.520082473755</v>
      </c>
      <c r="H7" s="57">
        <f t="shared" si="5"/>
        <v>570.96040153503418</v>
      </c>
      <c r="I7" s="57">
        <f t="shared" si="5"/>
        <v>574.06025123596203</v>
      </c>
      <c r="J7" s="57">
        <f t="shared" si="5"/>
        <v>577.89214515686035</v>
      </c>
      <c r="K7" s="57">
        <f t="shared" si="5"/>
        <v>589.54141998291016</v>
      </c>
      <c r="L7" s="57">
        <f t="shared" si="5"/>
        <v>590.53348350524914</v>
      </c>
      <c r="M7" s="57">
        <f t="shared" si="5"/>
        <v>604.6469898223877</v>
      </c>
      <c r="N7" s="47"/>
      <c r="O7" s="49" t="s">
        <v>25</v>
      </c>
      <c r="P7" s="50">
        <f>C7/$C$7*100</f>
        <v>100</v>
      </c>
      <c r="Q7" s="50">
        <f t="shared" ref="Q7:Z7" si="6">D7/$C$7*100</f>
        <v>100.95479566962094</v>
      </c>
      <c r="R7" s="50">
        <f t="shared" si="6"/>
        <v>103.53913996404125</v>
      </c>
      <c r="S7" s="50">
        <f t="shared" si="6"/>
        <v>104.21180592708677</v>
      </c>
      <c r="T7" s="50">
        <f t="shared" si="6"/>
        <v>106.44822856364462</v>
      </c>
      <c r="U7" s="50">
        <f t="shared" si="6"/>
        <v>107.47226350924902</v>
      </c>
      <c r="V7" s="50">
        <f t="shared" si="6"/>
        <v>108.05575032024591</v>
      </c>
      <c r="W7" s="50">
        <f t="shared" si="6"/>
        <v>108.77703031111581</v>
      </c>
      <c r="X7" s="50">
        <f t="shared" si="6"/>
        <v>110.96978121018157</v>
      </c>
      <c r="Y7" s="50">
        <f t="shared" si="6"/>
        <v>111.1565179996403</v>
      </c>
      <c r="Z7" s="50">
        <f t="shared" si="6"/>
        <v>113.81311286309671</v>
      </c>
      <c r="AA7" s="53">
        <v>3</v>
      </c>
      <c r="AB7" s="54">
        <v>53.9308052062988</v>
      </c>
      <c r="AC7" s="54">
        <v>55.199623107910199</v>
      </c>
      <c r="AD7" s="54">
        <v>55.7929077148438</v>
      </c>
      <c r="AE7" s="54">
        <v>59.666368484497099</v>
      </c>
      <c r="AF7" s="54">
        <v>61.136888504028299</v>
      </c>
      <c r="AG7" s="54">
        <v>62.5808296203613</v>
      </c>
      <c r="AH7" s="54">
        <v>64.042699813842802</v>
      </c>
      <c r="AI7" s="54">
        <v>65.473793029785199</v>
      </c>
      <c r="AJ7" s="54">
        <v>66.823534011840806</v>
      </c>
      <c r="AK7" s="54">
        <v>68.084754943847699</v>
      </c>
      <c r="AL7" s="54">
        <v>69.2414360046387</v>
      </c>
      <c r="AM7" s="53"/>
    </row>
    <row r="8" spans="2:39" x14ac:dyDescent="0.25">
      <c r="B8" s="34" t="s">
        <v>26</v>
      </c>
      <c r="C8" s="57">
        <f>AB20+AB21+AB22+AB23+AB24+AB25+AB26</f>
        <v>537.69359397888184</v>
      </c>
      <c r="D8" s="57">
        <f t="shared" ref="D8:M8" si="7">AC20+AC21+AC22+AC23+AC24+AC25+AC26</f>
        <v>552.21364212036121</v>
      </c>
      <c r="E8" s="57">
        <f t="shared" si="7"/>
        <v>555.55243492126476</v>
      </c>
      <c r="F8" s="57">
        <f t="shared" si="7"/>
        <v>569.6696338653561</v>
      </c>
      <c r="G8" s="57">
        <f t="shared" si="7"/>
        <v>572.28546905517658</v>
      </c>
      <c r="H8" s="57">
        <f t="shared" si="7"/>
        <v>580.14234924316418</v>
      </c>
      <c r="I8" s="57">
        <f t="shared" si="7"/>
        <v>590.86667633056732</v>
      </c>
      <c r="J8" s="57">
        <f t="shared" si="7"/>
        <v>600.42201614379906</v>
      </c>
      <c r="K8" s="57">
        <f t="shared" si="7"/>
        <v>603.73274230957088</v>
      </c>
      <c r="L8" s="57">
        <f t="shared" si="7"/>
        <v>619.50171279907215</v>
      </c>
      <c r="M8" s="57">
        <f t="shared" si="7"/>
        <v>620.04568099975609</v>
      </c>
      <c r="N8" s="47"/>
      <c r="O8" s="49" t="s">
        <v>26</v>
      </c>
      <c r="P8" s="50">
        <f>C8/$C$8*100</f>
        <v>100</v>
      </c>
      <c r="Q8" s="50">
        <f t="shared" ref="Q8:Z8" si="8">D8/$C$8*100</f>
        <v>102.70043167783204</v>
      </c>
      <c r="R8" s="50">
        <f t="shared" si="8"/>
        <v>103.3213787819619</v>
      </c>
      <c r="S8" s="50">
        <f t="shared" si="8"/>
        <v>105.94688875682053</v>
      </c>
      <c r="T8" s="50">
        <f t="shared" si="8"/>
        <v>106.43338054677538</v>
      </c>
      <c r="U8" s="50">
        <f t="shared" si="8"/>
        <v>107.89459940375438</v>
      </c>
      <c r="V8" s="50">
        <f t="shared" si="8"/>
        <v>109.8891046772958</v>
      </c>
      <c r="W8" s="50">
        <f t="shared" si="8"/>
        <v>111.66620225112463</v>
      </c>
      <c r="X8" s="50">
        <f t="shared" si="8"/>
        <v>112.28192953574276</v>
      </c>
      <c r="Y8" s="50">
        <f t="shared" si="8"/>
        <v>115.21463520047132</v>
      </c>
      <c r="Z8" s="50">
        <f t="shared" si="8"/>
        <v>115.31580214885517</v>
      </c>
      <c r="AA8" s="53">
        <v>4</v>
      </c>
      <c r="AB8" s="54">
        <v>52.341274261474602</v>
      </c>
      <c r="AC8" s="54">
        <v>53.907039642333999</v>
      </c>
      <c r="AD8" s="54">
        <v>55.4600830078125</v>
      </c>
      <c r="AE8" s="54">
        <v>55.105136871337898</v>
      </c>
      <c r="AF8" s="54">
        <v>59.151914596557603</v>
      </c>
      <c r="AG8" s="54">
        <v>60.595493316650398</v>
      </c>
      <c r="AH8" s="54">
        <v>62.002744674682603</v>
      </c>
      <c r="AI8" s="54">
        <v>63.422195434570298</v>
      </c>
      <c r="AJ8" s="54">
        <v>64.799148559570298</v>
      </c>
      <c r="AK8" s="54">
        <v>66.090335845947294</v>
      </c>
      <c r="AL8" s="54">
        <v>67.283592224121094</v>
      </c>
      <c r="AM8" s="53"/>
    </row>
    <row r="9" spans="2:39" x14ac:dyDescent="0.25">
      <c r="B9" s="34" t="s">
        <v>27</v>
      </c>
      <c r="C9" s="57">
        <f>AB27+AB28+AB29+AB30+AB31+AB32+AB33+AB34+AB35+AB36+AB37+AB38+AB39+AB40+AB41+AB42+AB43+AB44+AB45+AB46+AB47+AB48+AB49+AB50+AB51+AB52+AB53+AB54+AB55+AB56+AB57+AB58+AB59+AB60+AB61+AB62+AB63+AB64+AB65+AB66+AB67+AB68+AB69+AB70</f>
        <v>3047.9381885528564</v>
      </c>
      <c r="D9" s="57">
        <f t="shared" ref="D9:M9" si="9">AC27+AC28+AC29+AC30+AC31+AC32+AC33+AC34+AC35+AC36+AC37+AC38+AC39+AC40+AC41+AC42+AC43+AC44+AC45+AC46+AC47+AC48+AC49+AC50+AC51+AC52+AC53+AC54+AC55+AC56+AC57+AC58+AC59+AC60+AC61+AC62+AC63+AC64+AC65+AC66+AC67+AC68+AC69+AC70</f>
        <v>3099.5925216674809</v>
      </c>
      <c r="E9" s="57">
        <f t="shared" si="9"/>
        <v>3137.6454830169678</v>
      </c>
      <c r="F9" s="57">
        <f t="shared" si="9"/>
        <v>3188.6680774688721</v>
      </c>
      <c r="G9" s="57">
        <f t="shared" si="9"/>
        <v>3238.6197204589844</v>
      </c>
      <c r="H9" s="57">
        <f t="shared" si="9"/>
        <v>3280.0615062713623</v>
      </c>
      <c r="I9" s="57">
        <f t="shared" si="9"/>
        <v>3320.438596725463</v>
      </c>
      <c r="J9" s="57">
        <f t="shared" si="9"/>
        <v>3374.9650936126704</v>
      </c>
      <c r="K9" s="57">
        <f t="shared" si="9"/>
        <v>3429.8959350585938</v>
      </c>
      <c r="L9" s="57">
        <f t="shared" si="9"/>
        <v>3476.1755981445313</v>
      </c>
      <c r="M9" s="57">
        <f t="shared" si="9"/>
        <v>3534.7458820343022</v>
      </c>
      <c r="N9" s="47"/>
      <c r="O9" s="49" t="s">
        <v>27</v>
      </c>
      <c r="P9" s="50">
        <f>C9/$C$9*100</f>
        <v>100</v>
      </c>
      <c r="Q9" s="50">
        <f t="shared" ref="Q9:Z9" si="10">D9/$C$9*100</f>
        <v>101.69473033635074</v>
      </c>
      <c r="R9" s="50">
        <f t="shared" si="10"/>
        <v>102.94321239193842</v>
      </c>
      <c r="S9" s="50">
        <f t="shared" si="10"/>
        <v>104.61721597388541</v>
      </c>
      <c r="T9" s="50">
        <f t="shared" si="10"/>
        <v>106.256082640464</v>
      </c>
      <c r="U9" s="50">
        <f t="shared" si="10"/>
        <v>107.61574885574423</v>
      </c>
      <c r="V9" s="50">
        <f t="shared" si="10"/>
        <v>108.94048341255858</v>
      </c>
      <c r="W9" s="50">
        <f t="shared" si="10"/>
        <v>110.72944675479408</v>
      </c>
      <c r="X9" s="50">
        <f t="shared" si="10"/>
        <v>112.53167626365443</v>
      </c>
      <c r="Y9" s="50">
        <f t="shared" si="10"/>
        <v>114.05006870546148</v>
      </c>
      <c r="Z9" s="50">
        <f t="shared" si="10"/>
        <v>115.97170491546547</v>
      </c>
      <c r="AA9" s="53">
        <v>5</v>
      </c>
      <c r="AB9" s="54">
        <v>50.253812789916999</v>
      </c>
      <c r="AC9" s="54">
        <v>52.547752380371101</v>
      </c>
      <c r="AD9" s="54">
        <v>53.931343078613303</v>
      </c>
      <c r="AE9" s="54">
        <v>55.661495208740199</v>
      </c>
      <c r="AF9" s="54">
        <v>54.744153976440401</v>
      </c>
      <c r="AG9" s="54">
        <v>58.829107284545898</v>
      </c>
      <c r="AH9" s="54">
        <v>60.242469787597699</v>
      </c>
      <c r="AI9" s="54">
        <v>61.616743087768597</v>
      </c>
      <c r="AJ9" s="54">
        <v>62.990406036377003</v>
      </c>
      <c r="AK9" s="54">
        <v>64.316127777099595</v>
      </c>
      <c r="AL9" s="54">
        <v>65.542537689208999</v>
      </c>
      <c r="AM9" s="53"/>
    </row>
    <row r="10" spans="2:39" x14ac:dyDescent="0.25">
      <c r="B10" s="35" t="s">
        <v>28</v>
      </c>
      <c r="C10" s="57">
        <f>C5+C6+C7+AB20+AB21</f>
        <v>998.30984973907459</v>
      </c>
      <c r="D10" s="57">
        <f t="shared" ref="D10:M10" si="11">D5+D6+D7+AC20+AC21</f>
        <v>1007.1971645355223</v>
      </c>
      <c r="E10" s="57">
        <f t="shared" si="11"/>
        <v>1015.665309906006</v>
      </c>
      <c r="F10" s="57">
        <f t="shared" si="11"/>
        <v>1032.6424903869629</v>
      </c>
      <c r="G10" s="57">
        <f t="shared" si="11"/>
        <v>1056.2494659423828</v>
      </c>
      <c r="H10" s="57">
        <f t="shared" si="11"/>
        <v>1072.2727909088135</v>
      </c>
      <c r="I10" s="57">
        <f t="shared" si="11"/>
        <v>1094.2522182464602</v>
      </c>
      <c r="J10" s="57">
        <f t="shared" si="11"/>
        <v>1112.5882873535156</v>
      </c>
      <c r="K10" s="57">
        <f t="shared" si="11"/>
        <v>1126.1328639984131</v>
      </c>
      <c r="L10" s="57">
        <f t="shared" si="11"/>
        <v>1140.9264430999758</v>
      </c>
      <c r="M10" s="57">
        <f t="shared" si="11"/>
        <v>1160.8706455230713</v>
      </c>
      <c r="O10" s="49" t="s">
        <v>28</v>
      </c>
      <c r="P10" s="50">
        <f>C10/$C$10*100</f>
        <v>100</v>
      </c>
      <c r="Q10" s="50">
        <f t="shared" ref="Q10:Z10" si="12">D10/$C$10*100</f>
        <v>100.89023611244249</v>
      </c>
      <c r="R10" s="50">
        <f t="shared" si="12"/>
        <v>101.73848431641414</v>
      </c>
      <c r="S10" s="50">
        <f t="shared" si="12"/>
        <v>103.43907662103722</v>
      </c>
      <c r="T10" s="50">
        <f t="shared" si="12"/>
        <v>105.80377086517294</v>
      </c>
      <c r="U10" s="50">
        <f t="shared" si="12"/>
        <v>107.40881612948829</v>
      </c>
      <c r="V10" s="50">
        <f t="shared" si="12"/>
        <v>109.61048000602838</v>
      </c>
      <c r="W10" s="50">
        <f t="shared" si="12"/>
        <v>111.44719123469629</v>
      </c>
      <c r="X10" s="50">
        <f t="shared" si="12"/>
        <v>112.80394201186607</v>
      </c>
      <c r="Y10" s="50">
        <f t="shared" si="12"/>
        <v>114.28580449228028</v>
      </c>
      <c r="Z10" s="50">
        <f t="shared" si="12"/>
        <v>116.28360131140494</v>
      </c>
      <c r="AA10" s="53">
        <v>6</v>
      </c>
      <c r="AB10" s="54">
        <v>42.411757469177203</v>
      </c>
      <c r="AC10" s="54">
        <v>50.978227615356403</v>
      </c>
      <c r="AD10" s="54">
        <v>52.800411224365199</v>
      </c>
      <c r="AE10" s="54">
        <v>54.0556125640869</v>
      </c>
      <c r="AF10" s="54">
        <v>55.910617828369098</v>
      </c>
      <c r="AG10" s="54">
        <v>54.637170791625998</v>
      </c>
      <c r="AH10" s="54">
        <v>58.706352233886697</v>
      </c>
      <c r="AI10" s="54">
        <v>60.093914031982401</v>
      </c>
      <c r="AJ10" s="54">
        <v>61.433383941650398</v>
      </c>
      <c r="AK10" s="54">
        <v>62.764839172363303</v>
      </c>
      <c r="AL10" s="54">
        <v>64.029994964599595</v>
      </c>
      <c r="AM10" s="53"/>
    </row>
    <row r="11" spans="2:39" x14ac:dyDescent="0.25">
      <c r="B11" s="35" t="s">
        <v>29</v>
      </c>
      <c r="C11" s="57">
        <f>AB22+AB23+AB24+AB25+AB26+AB27+AB28+AB28+AB28+AB28+AB28+AB28+AB29+AB30+AB31+AB32+AB33+AB34+AB35+AB36+AB37+AB38+AB39+AB40+AB41+AB42+AB43+AB44+AB45+AB46+AB47+AB48+AB49+AB50+AB51+AB52+AB53</f>
        <v>2834.7369308471675</v>
      </c>
      <c r="D11" s="57">
        <f t="shared" ref="D11:M11" si="13">AC22+AC23+AC24+AC25+AC26+AC27+AC28+AC28+AC28+AC28+AC28+AC28+AC29+AC30+AC31+AC32+AC33+AC34+AC35+AC36+AC37+AC38+AC39+AC40+AC41+AC42+AC43+AC44+AC45+AC46+AC47+AC48+AC49+AC50+AC51+AC52+AC53</f>
        <v>2909.5120258331308</v>
      </c>
      <c r="E11" s="57">
        <f t="shared" si="13"/>
        <v>2945.5005550384517</v>
      </c>
      <c r="F11" s="57">
        <f t="shared" si="13"/>
        <v>3010.4217281341548</v>
      </c>
      <c r="G11" s="57">
        <f t="shared" si="13"/>
        <v>3040.6640033721919</v>
      </c>
      <c r="H11" s="57">
        <f t="shared" si="13"/>
        <v>3108.4755973815895</v>
      </c>
      <c r="I11" s="57">
        <f t="shared" si="13"/>
        <v>3150.1738967895499</v>
      </c>
      <c r="J11" s="57">
        <f t="shared" si="13"/>
        <v>3210.2740039825426</v>
      </c>
      <c r="K11" s="57">
        <f t="shared" si="13"/>
        <v>3273.0879516601581</v>
      </c>
      <c r="L11" s="57">
        <f t="shared" si="13"/>
        <v>3323.3938865661607</v>
      </c>
      <c r="M11" s="57">
        <f t="shared" si="13"/>
        <v>3363.2593803405771</v>
      </c>
      <c r="O11" s="49" t="s">
        <v>29</v>
      </c>
      <c r="P11" s="50">
        <f>C11/$C$11*100</f>
        <v>100</v>
      </c>
      <c r="Q11" s="50">
        <f t="shared" ref="Q11:Z11" si="14">D11/$C$11*100</f>
        <v>102.63781425966808</v>
      </c>
      <c r="R11" s="50">
        <f t="shared" si="14"/>
        <v>103.90736872215449</v>
      </c>
      <c r="S11" s="50">
        <f t="shared" si="14"/>
        <v>106.19756970656475</v>
      </c>
      <c r="T11" s="50">
        <f t="shared" si="14"/>
        <v>107.26441562475016</v>
      </c>
      <c r="U11" s="50">
        <f t="shared" si="14"/>
        <v>109.65658095309092</v>
      </c>
      <c r="V11" s="50">
        <f t="shared" si="14"/>
        <v>111.12755693517258</v>
      </c>
      <c r="W11" s="50">
        <f t="shared" si="14"/>
        <v>113.24768690345968</v>
      </c>
      <c r="X11" s="50">
        <f t="shared" si="14"/>
        <v>115.46355205108887</v>
      </c>
      <c r="Y11" s="50">
        <f t="shared" si="14"/>
        <v>117.23817650948503</v>
      </c>
      <c r="Z11" s="50">
        <f t="shared" si="14"/>
        <v>118.64449726329489</v>
      </c>
      <c r="AA11" s="53">
        <v>7</v>
      </c>
      <c r="AB11" s="54">
        <v>68.368297576904297</v>
      </c>
      <c r="AC11" s="54">
        <v>44.103816986083999</v>
      </c>
      <c r="AD11" s="54">
        <v>51.448690414428697</v>
      </c>
      <c r="AE11" s="54">
        <v>52.941566467285199</v>
      </c>
      <c r="AF11" s="54">
        <v>54.1312065124512</v>
      </c>
      <c r="AG11" s="54">
        <v>56.056770324707003</v>
      </c>
      <c r="AH11" s="54">
        <v>54.531623840332003</v>
      </c>
      <c r="AI11" s="54">
        <v>58.5750732421875</v>
      </c>
      <c r="AJ11" s="54">
        <v>59.933876037597699</v>
      </c>
      <c r="AK11" s="54">
        <v>61.239542007446303</v>
      </c>
      <c r="AL11" s="54">
        <v>62.514999389648402</v>
      </c>
      <c r="AM11" s="53"/>
    </row>
    <row r="12" spans="2:39" x14ac:dyDescent="0.25">
      <c r="B12" s="35" t="s">
        <v>30</v>
      </c>
      <c r="C12" s="57">
        <f>AB54+AB55+AB56+AB57+AB58+AB59+AB60+AB60+AB61+AB62+AB63+AB64+AB65+AB66+AB67+AB68+AB69+AB70</f>
        <v>1179.5715675354004</v>
      </c>
      <c r="D12" s="57">
        <f t="shared" ref="D12:M12" si="15">AC54+AC55+AC56+AC57+AC58+AC59+AC60+AC60+AC61+AC62+AC63+AC64+AC65+AC66+AC67+AC68+AC69+AC70</f>
        <v>1208.8876399993894</v>
      </c>
      <c r="E12" s="57">
        <f t="shared" si="15"/>
        <v>1208.3645782470703</v>
      </c>
      <c r="F12" s="57">
        <f t="shared" si="15"/>
        <v>1227.7634811401367</v>
      </c>
      <c r="G12" s="57">
        <f t="shared" si="15"/>
        <v>1248.3831462860107</v>
      </c>
      <c r="H12" s="57">
        <f t="shared" si="15"/>
        <v>1249.8113346099856</v>
      </c>
      <c r="I12" s="57">
        <f t="shared" si="15"/>
        <v>1254.1358509063718</v>
      </c>
      <c r="J12" s="57">
        <f t="shared" si="15"/>
        <v>1269.2858963012698</v>
      </c>
      <c r="K12" s="57">
        <f t="shared" si="15"/>
        <v>1288.3420944213867</v>
      </c>
      <c r="L12" s="57">
        <f t="shared" si="15"/>
        <v>1285.8350944519041</v>
      </c>
      <c r="M12" s="57">
        <f t="shared" si="15"/>
        <v>1317.684358596802</v>
      </c>
      <c r="O12" s="49" t="s">
        <v>30</v>
      </c>
      <c r="P12" s="50">
        <f>C12/$C$12*100</f>
        <v>100</v>
      </c>
      <c r="Q12" s="50">
        <f t="shared" ref="Q12:Z12" si="16">D12/$C$12*100</f>
        <v>102.48531528487432</v>
      </c>
      <c r="R12" s="50">
        <f t="shared" si="16"/>
        <v>102.44097191761159</v>
      </c>
      <c r="S12" s="50">
        <f t="shared" si="16"/>
        <v>104.08554384753683</v>
      </c>
      <c r="T12" s="50">
        <f t="shared" si="16"/>
        <v>105.83360778137315</v>
      </c>
      <c r="U12" s="50">
        <f t="shared" si="16"/>
        <v>105.95468465057567</v>
      </c>
      <c r="V12" s="50">
        <f t="shared" si="16"/>
        <v>106.32130219336892</v>
      </c>
      <c r="W12" s="50">
        <f t="shared" si="16"/>
        <v>107.60567067187952</v>
      </c>
      <c r="X12" s="50">
        <f t="shared" si="16"/>
        <v>109.2211892758022</v>
      </c>
      <c r="Y12" s="50">
        <f t="shared" si="16"/>
        <v>109.00865448448633</v>
      </c>
      <c r="Z12" s="50">
        <f t="shared" si="16"/>
        <v>111.70872500343279</v>
      </c>
      <c r="AA12" s="53">
        <v>8</v>
      </c>
      <c r="AB12" s="54">
        <v>46.541223526000998</v>
      </c>
      <c r="AC12" s="54">
        <v>67.290401458740206</v>
      </c>
      <c r="AD12" s="54">
        <v>45.514808654785199</v>
      </c>
      <c r="AE12" s="54">
        <v>51.954631805419901</v>
      </c>
      <c r="AF12" s="54">
        <v>53.235105514526403</v>
      </c>
      <c r="AG12" s="54">
        <v>54.382749557495103</v>
      </c>
      <c r="AH12" s="54">
        <v>56.3389186859131</v>
      </c>
      <c r="AI12" s="54">
        <v>54.642223358154297</v>
      </c>
      <c r="AJ12" s="54">
        <v>58.658086776733398</v>
      </c>
      <c r="AK12" s="54">
        <v>59.991310119628899</v>
      </c>
      <c r="AL12" s="54">
        <v>61.252992630004897</v>
      </c>
      <c r="AM12" s="53"/>
    </row>
    <row r="13" spans="2:39" x14ac:dyDescent="0.25">
      <c r="B13" s="34" t="s">
        <v>31</v>
      </c>
      <c r="C13" s="57">
        <f>AB71+AB72+AB73+AB74+AB75+AB76+AB77+AB78+AB79+AB80+AB81+AB82+AB83</f>
        <v>714.02457904815662</v>
      </c>
      <c r="D13" s="57">
        <f t="shared" ref="D13:M13" si="17">AC71+AC72+AC73+AC74+AC75+AC76+AC77+AC78+AC79+AC80+AC81+AC82+AC83</f>
        <v>725.39616298675537</v>
      </c>
      <c r="E13" s="57">
        <f t="shared" si="17"/>
        <v>757.88994216918957</v>
      </c>
      <c r="F13" s="57">
        <f t="shared" si="17"/>
        <v>764.00438690185524</v>
      </c>
      <c r="G13" s="57">
        <f t="shared" si="17"/>
        <v>771.73387908935536</v>
      </c>
      <c r="H13" s="57">
        <f t="shared" si="17"/>
        <v>788.53166198730457</v>
      </c>
      <c r="I13" s="57">
        <f t="shared" si="17"/>
        <v>797.72431373596191</v>
      </c>
      <c r="J13" s="57">
        <f t="shared" si="17"/>
        <v>796.78573989868164</v>
      </c>
      <c r="K13" s="57">
        <f t="shared" si="17"/>
        <v>787.14444923400879</v>
      </c>
      <c r="L13" s="57">
        <f t="shared" si="17"/>
        <v>798.04891967773449</v>
      </c>
      <c r="M13" s="57">
        <f t="shared" si="17"/>
        <v>792.76626968383789</v>
      </c>
      <c r="O13" s="49" t="s">
        <v>31</v>
      </c>
      <c r="P13" s="50">
        <f>C13/$C$13*100</f>
        <v>100</v>
      </c>
      <c r="Q13" s="50">
        <f t="shared" ref="Q13:Z13" si="18">D13/$C$13*100</f>
        <v>101.59260399043374</v>
      </c>
      <c r="R13" s="50">
        <f t="shared" si="18"/>
        <v>106.14339679727951</v>
      </c>
      <c r="S13" s="50">
        <f t="shared" si="18"/>
        <v>106.99973212691434</v>
      </c>
      <c r="T13" s="50">
        <f t="shared" si="18"/>
        <v>108.0822567926344</v>
      </c>
      <c r="U13" s="50">
        <f t="shared" si="18"/>
        <v>110.43480646541201</v>
      </c>
      <c r="V13" s="50">
        <f t="shared" si="18"/>
        <v>111.72224838525626</v>
      </c>
      <c r="W13" s="50">
        <f t="shared" si="18"/>
        <v>111.59079999190662</v>
      </c>
      <c r="X13" s="50">
        <f t="shared" si="18"/>
        <v>110.24052565295806</v>
      </c>
      <c r="Y13" s="50">
        <f t="shared" si="18"/>
        <v>111.76770983732634</v>
      </c>
      <c r="Z13" s="50">
        <f t="shared" si="18"/>
        <v>111.02786836002892</v>
      </c>
      <c r="AA13" s="53">
        <v>9</v>
      </c>
      <c r="AB13" s="54">
        <v>61.2783298492432</v>
      </c>
      <c r="AC13" s="54">
        <v>47.584070205688498</v>
      </c>
      <c r="AD13" s="54">
        <v>66.414340972900405</v>
      </c>
      <c r="AE13" s="54">
        <v>46.700389862060497</v>
      </c>
      <c r="AF13" s="54">
        <v>52.423353195190401</v>
      </c>
      <c r="AG13" s="54">
        <v>53.538894653320298</v>
      </c>
      <c r="AH13" s="54">
        <v>54.650848388671903</v>
      </c>
      <c r="AI13" s="54">
        <v>56.627410888671903</v>
      </c>
      <c r="AJ13" s="54">
        <v>54.7886772155762</v>
      </c>
      <c r="AK13" s="54">
        <v>58.773233413696303</v>
      </c>
      <c r="AL13" s="54">
        <v>60.0650634765625</v>
      </c>
      <c r="AM13" s="53"/>
    </row>
    <row r="14" spans="2:39" x14ac:dyDescent="0.25">
      <c r="B14" s="34" t="s">
        <v>32</v>
      </c>
      <c r="C14" s="57">
        <f>AB84+AB85+AB86+AB87+AB88+AB89+AB90+AB91+AB92+AB93</f>
        <v>254.17322921752927</v>
      </c>
      <c r="D14" s="57">
        <f t="shared" ref="D14:M14" si="19">AC84+AC85+AC86+AC87+AC88+AC89+AC90+AC91+AC92+AC93</f>
        <v>257.38166046142589</v>
      </c>
      <c r="E14" s="57">
        <f t="shared" si="19"/>
        <v>251.11669635772711</v>
      </c>
      <c r="F14" s="57">
        <f t="shared" si="19"/>
        <v>264.05916357040411</v>
      </c>
      <c r="G14" s="57">
        <f t="shared" si="19"/>
        <v>283.01842975616472</v>
      </c>
      <c r="H14" s="57">
        <f t="shared" si="19"/>
        <v>294.11790609359758</v>
      </c>
      <c r="I14" s="57">
        <f t="shared" si="19"/>
        <v>319.6940078735351</v>
      </c>
      <c r="J14" s="57">
        <f t="shared" si="19"/>
        <v>336.72386550903303</v>
      </c>
      <c r="K14" s="57">
        <f t="shared" si="19"/>
        <v>366.26755332946789</v>
      </c>
      <c r="L14" s="57">
        <f t="shared" si="19"/>
        <v>377.8919558525086</v>
      </c>
      <c r="M14" s="57">
        <f t="shared" si="19"/>
        <v>394.88039684295649</v>
      </c>
      <c r="O14" s="49" t="s">
        <v>32</v>
      </c>
      <c r="P14" s="50">
        <f>C14/$C$14*100</f>
        <v>100</v>
      </c>
      <c r="Q14" s="50">
        <f t="shared" ref="Q14:Z14" si="20">D14/$C$14*100</f>
        <v>101.26230101170519</v>
      </c>
      <c r="R14" s="50">
        <f t="shared" si="20"/>
        <v>98.79746074391403</v>
      </c>
      <c r="S14" s="50">
        <f t="shared" si="20"/>
        <v>103.88944751707669</v>
      </c>
      <c r="T14" s="50">
        <f t="shared" si="20"/>
        <v>111.34863833907104</v>
      </c>
      <c r="U14" s="50">
        <f t="shared" si="20"/>
        <v>115.71553266999746</v>
      </c>
      <c r="V14" s="50">
        <f t="shared" si="20"/>
        <v>125.7780014274954</v>
      </c>
      <c r="W14" s="50">
        <f t="shared" si="20"/>
        <v>132.47810028838811</v>
      </c>
      <c r="X14" s="50">
        <f t="shared" si="20"/>
        <v>144.10154620021169</v>
      </c>
      <c r="Y14" s="50">
        <f t="shared" si="20"/>
        <v>148.67496353406167</v>
      </c>
      <c r="Z14" s="50">
        <f t="shared" si="20"/>
        <v>155.35876774221794</v>
      </c>
      <c r="AA14" s="53">
        <v>10</v>
      </c>
      <c r="AB14" s="54">
        <v>56.651353836059599</v>
      </c>
      <c r="AC14" s="54">
        <v>60.940069198608398</v>
      </c>
      <c r="AD14" s="54">
        <v>48.824232101440401</v>
      </c>
      <c r="AE14" s="54">
        <v>66.079723358154297</v>
      </c>
      <c r="AF14" s="54">
        <v>48.1129341125488</v>
      </c>
      <c r="AG14" s="54">
        <v>53.209253311157198</v>
      </c>
      <c r="AH14" s="54">
        <v>54.226974487304702</v>
      </c>
      <c r="AI14" s="54">
        <v>55.300722122192397</v>
      </c>
      <c r="AJ14" s="54">
        <v>57.304004669189503</v>
      </c>
      <c r="AK14" s="54">
        <v>55.350416183471701</v>
      </c>
      <c r="AL14" s="54">
        <v>59.293155670166001</v>
      </c>
      <c r="AM14" s="53"/>
    </row>
    <row r="15" spans="2:39" x14ac:dyDescent="0.25">
      <c r="B15" s="34" t="s">
        <v>33</v>
      </c>
      <c r="C15" s="57">
        <f>AB94+AB95+AB96+AB97+AB98+AB99+AB100+AB101+AB102+AB103</f>
        <v>56.945276508107703</v>
      </c>
      <c r="D15" s="57">
        <f t="shared" ref="D15:M15" si="21">AC94+AC95+AC96+AC97+AC98+AC99+AC100+AC101+AC102+AC103</f>
        <v>58.146602617576725</v>
      </c>
      <c r="E15" s="57">
        <f t="shared" si="21"/>
        <v>64.534580063074898</v>
      </c>
      <c r="F15" s="57">
        <f t="shared" si="21"/>
        <v>64.530145049095154</v>
      </c>
      <c r="G15" s="57">
        <f t="shared" si="21"/>
        <v>62.976099766790888</v>
      </c>
      <c r="H15" s="57">
        <f t="shared" si="21"/>
        <v>67.270782329142051</v>
      </c>
      <c r="I15" s="57">
        <f t="shared" si="21"/>
        <v>67.855692118406225</v>
      </c>
      <c r="J15" s="57">
        <f t="shared" si="21"/>
        <v>72.903933793306308</v>
      </c>
      <c r="K15" s="57">
        <f t="shared" si="21"/>
        <v>72.307569861412006</v>
      </c>
      <c r="L15" s="57">
        <f t="shared" si="21"/>
        <v>76.011181533336668</v>
      </c>
      <c r="M15" s="57">
        <f t="shared" si="21"/>
        <v>78.526286393404021</v>
      </c>
      <c r="O15" s="49" t="s">
        <v>33</v>
      </c>
      <c r="P15" s="50">
        <f>C15/$C$15*100</f>
        <v>100</v>
      </c>
      <c r="Q15" s="50">
        <f t="shared" ref="Q15:Z15" si="22">D15/$C$15*100</f>
        <v>102.10961502539719</v>
      </c>
      <c r="R15" s="50">
        <f t="shared" si="22"/>
        <v>113.32736272496042</v>
      </c>
      <c r="S15" s="50">
        <f t="shared" si="22"/>
        <v>113.31957452152777</v>
      </c>
      <c r="T15" s="50">
        <f t="shared" si="22"/>
        <v>110.59055926758829</v>
      </c>
      <c r="U15" s="50">
        <f t="shared" si="22"/>
        <v>118.13233064126791</v>
      </c>
      <c r="V15" s="50">
        <f t="shared" si="22"/>
        <v>119.15947428711691</v>
      </c>
      <c r="W15" s="50">
        <f t="shared" si="22"/>
        <v>128.02454964447571</v>
      </c>
      <c r="X15" s="50">
        <f t="shared" si="22"/>
        <v>126.97729170059797</v>
      </c>
      <c r="Y15" s="50">
        <f t="shared" si="22"/>
        <v>133.48110009179499</v>
      </c>
      <c r="Z15" s="50">
        <f t="shared" si="22"/>
        <v>137.89780506592794</v>
      </c>
      <c r="AA15" s="53">
        <v>11</v>
      </c>
      <c r="AB15" s="54">
        <v>50.3068141937256</v>
      </c>
      <c r="AC15" s="54">
        <v>57.538042068481403</v>
      </c>
      <c r="AD15" s="54">
        <v>60.9222507476807</v>
      </c>
      <c r="AE15" s="54">
        <v>50.128871917724602</v>
      </c>
      <c r="AF15" s="54">
        <v>66.103336334228501</v>
      </c>
      <c r="AG15" s="54">
        <v>49.555486679077099</v>
      </c>
      <c r="AH15" s="54">
        <v>54.166461944580099</v>
      </c>
      <c r="AI15" s="54">
        <v>55.091140747070298</v>
      </c>
      <c r="AJ15" s="54">
        <v>56.1308498382568</v>
      </c>
      <c r="AK15" s="54">
        <v>58.159175872802699</v>
      </c>
      <c r="AL15" s="54">
        <v>56.099288940429702</v>
      </c>
      <c r="AM15" s="53"/>
    </row>
    <row r="16" spans="2:39" x14ac:dyDescent="0.25">
      <c r="B16" s="56" t="s">
        <v>34</v>
      </c>
      <c r="C16" s="57">
        <f>C5+C6+C7+C8+C9+C13+C14+C15</f>
        <v>5469.1926500890404</v>
      </c>
      <c r="D16" s="57">
        <f t="shared" ref="D16:M16" si="23">D5+D6+D7+D8+D9+D13+D14+D15</f>
        <v>5567.8478593695909</v>
      </c>
      <c r="E16" s="57">
        <f t="shared" si="23"/>
        <v>5665.6485317461193</v>
      </c>
      <c r="F16" s="57">
        <f t="shared" si="23"/>
        <v>5763.1297692060471</v>
      </c>
      <c r="G16" s="57">
        <f t="shared" si="23"/>
        <v>5861.8166425600657</v>
      </c>
      <c r="H16" s="57">
        <f t="shared" si="23"/>
        <v>5960.1794942393899</v>
      </c>
      <c r="I16" s="57">
        <f t="shared" si="23"/>
        <v>6058.3105318248272</v>
      </c>
      <c r="J16" s="57">
        <f t="shared" si="23"/>
        <v>6155.6532490551472</v>
      </c>
      <c r="K16" s="57">
        <f t="shared" si="23"/>
        <v>6252.7736934423447</v>
      </c>
      <c r="L16" s="57">
        <f t="shared" si="23"/>
        <v>6349.4744932055473</v>
      </c>
      <c r="M16" s="57">
        <f t="shared" si="23"/>
        <v>6443.8073370754728</v>
      </c>
      <c r="N16" s="36"/>
      <c r="O16" s="51"/>
      <c r="P16" s="50">
        <f>C16/$C$16*100</f>
        <v>100</v>
      </c>
      <c r="Q16" s="50">
        <f t="shared" ref="Q16:Z16" si="24">D16/$C$16*100</f>
        <v>101.80383496417784</v>
      </c>
      <c r="R16" s="50">
        <f t="shared" si="24"/>
        <v>103.59204537536048</v>
      </c>
      <c r="S16" s="50">
        <f t="shared" si="24"/>
        <v>105.37441516367541</v>
      </c>
      <c r="T16" s="50">
        <f t="shared" si="24"/>
        <v>107.17882908119232</v>
      </c>
      <c r="U16" s="50">
        <f t="shared" si="24"/>
        <v>108.97731851048174</v>
      </c>
      <c r="V16" s="50">
        <f t="shared" si="24"/>
        <v>110.77156939655792</v>
      </c>
      <c r="W16" s="50">
        <f t="shared" si="24"/>
        <v>112.55140644853552</v>
      </c>
      <c r="X16" s="50">
        <f t="shared" si="24"/>
        <v>114.32717941176469</v>
      </c>
      <c r="Y16" s="50">
        <f t="shared" si="24"/>
        <v>116.09527949435416</v>
      </c>
      <c r="Z16" s="50">
        <f t="shared" si="24"/>
        <v>117.82008331651228</v>
      </c>
      <c r="AA16" s="53">
        <v>12</v>
      </c>
      <c r="AB16" s="54">
        <v>45.674066543579102</v>
      </c>
      <c r="AC16" s="54">
        <v>51.869560241699197</v>
      </c>
      <c r="AD16" s="54">
        <v>58.807895660400398</v>
      </c>
      <c r="AE16" s="54">
        <v>61.450859069824197</v>
      </c>
      <c r="AF16" s="54">
        <v>51.780450820922901</v>
      </c>
      <c r="AG16" s="54">
        <v>66.711711883544893</v>
      </c>
      <c r="AH16" s="54">
        <v>51.3255710601807</v>
      </c>
      <c r="AI16" s="54">
        <v>55.574174880981403</v>
      </c>
      <c r="AJ16" s="54">
        <v>56.402896881103501</v>
      </c>
      <c r="AK16" s="54">
        <v>57.421852111816399</v>
      </c>
      <c r="AL16" s="54">
        <v>59.4671955108643</v>
      </c>
      <c r="AM16" s="53"/>
    </row>
    <row r="17" spans="2:39" x14ac:dyDescent="0.25">
      <c r="D17" s="9"/>
      <c r="E17" s="9"/>
      <c r="F17" s="9"/>
      <c r="G17" s="9"/>
      <c r="H17" s="9"/>
      <c r="I17" s="9"/>
      <c r="J17" s="37"/>
      <c r="K17" s="37"/>
      <c r="L17" s="37"/>
      <c r="M17" s="37"/>
      <c r="N17" s="36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2"/>
      <c r="Z17" s="52"/>
      <c r="AA17" s="53">
        <v>13</v>
      </c>
      <c r="AB17" s="54">
        <v>56.555009841918903</v>
      </c>
      <c r="AC17" s="54">
        <v>48.076023101806598</v>
      </c>
      <c r="AD17" s="54">
        <v>53.834699630737298</v>
      </c>
      <c r="AE17" s="54">
        <v>60.537143707275398</v>
      </c>
      <c r="AF17" s="54">
        <v>62.5552787780762</v>
      </c>
      <c r="AG17" s="54">
        <v>53.8541965484619</v>
      </c>
      <c r="AH17" s="54">
        <v>67.906417846679702</v>
      </c>
      <c r="AI17" s="54">
        <v>53.520261764526403</v>
      </c>
      <c r="AJ17" s="54">
        <v>57.487033843994098</v>
      </c>
      <c r="AK17" s="54">
        <v>58.2149753570557</v>
      </c>
      <c r="AL17" s="54">
        <v>59.211034774780302</v>
      </c>
      <c r="AM17" s="53"/>
    </row>
    <row r="18" spans="2:39" x14ac:dyDescent="0.25">
      <c r="B18" s="56" t="s">
        <v>35</v>
      </c>
      <c r="D18" s="9">
        <f>D16-C16</f>
        <v>98.65520928055048</v>
      </c>
      <c r="E18" s="9">
        <f>E16-D16</f>
        <v>97.800672376528382</v>
      </c>
      <c r="F18" s="9">
        <f t="shared" ref="F18:M18" si="25">F16-E16</f>
        <v>97.481237459927797</v>
      </c>
      <c r="G18" s="9">
        <f t="shared" si="25"/>
        <v>98.686873354018644</v>
      </c>
      <c r="H18" s="9">
        <f t="shared" si="25"/>
        <v>98.362851679324194</v>
      </c>
      <c r="I18" s="9">
        <f>I16-H16</f>
        <v>98.131037585437298</v>
      </c>
      <c r="J18" s="37">
        <f t="shared" si="25"/>
        <v>97.342717230319977</v>
      </c>
      <c r="K18" s="37">
        <f>K16-J16</f>
        <v>97.120444387197495</v>
      </c>
      <c r="L18" s="37">
        <f t="shared" si="25"/>
        <v>96.700799763202667</v>
      </c>
      <c r="M18" s="37">
        <f t="shared" si="25"/>
        <v>94.332843869925455</v>
      </c>
      <c r="N18" s="36"/>
      <c r="Y18" s="38"/>
      <c r="Z18" s="38"/>
      <c r="AA18" s="53">
        <v>14</v>
      </c>
      <c r="AB18" s="54">
        <v>46.065069198608398</v>
      </c>
      <c r="AC18" s="54">
        <v>58.489444732666001</v>
      </c>
      <c r="AD18" s="54">
        <v>50.721408843994098</v>
      </c>
      <c r="AE18" s="54">
        <v>56.070362091064503</v>
      </c>
      <c r="AF18" s="54">
        <v>62.566928863525398</v>
      </c>
      <c r="AG18" s="54">
        <v>64.042856216430707</v>
      </c>
      <c r="AH18" s="54">
        <v>56.236627578735401</v>
      </c>
      <c r="AI18" s="54">
        <v>69.451816558837905</v>
      </c>
      <c r="AJ18" s="54">
        <v>56.012081146240199</v>
      </c>
      <c r="AK18" s="54">
        <v>59.7288208007813</v>
      </c>
      <c r="AL18" s="54">
        <v>60.359737396240199</v>
      </c>
      <c r="AM18" s="53"/>
    </row>
    <row r="19" spans="2:39" ht="15.75" thickBot="1" x14ac:dyDescent="0.3">
      <c r="B19" s="56" t="s">
        <v>36</v>
      </c>
      <c r="C19" s="39"/>
      <c r="D19" s="39">
        <f>D18/C16</f>
        <v>1.8038349641778358E-2</v>
      </c>
      <c r="E19" s="39">
        <f>E18/D16</f>
        <v>1.7565255884632178E-2</v>
      </c>
      <c r="F19" s="39">
        <f t="shared" ref="F19:M19" si="26">F18/E16</f>
        <v>1.7205662672810495E-2</v>
      </c>
      <c r="G19" s="39">
        <f t="shared" si="26"/>
        <v>1.7123833282625209E-2</v>
      </c>
      <c r="H19" s="39">
        <f t="shared" si="26"/>
        <v>1.6780267565033494E-2</v>
      </c>
      <c r="I19" s="39">
        <f t="shared" si="26"/>
        <v>1.6464443341057521E-2</v>
      </c>
      <c r="J19" s="40">
        <f t="shared" si="26"/>
        <v>1.6067634156250378E-2</v>
      </c>
      <c r="K19" s="40">
        <f t="shared" si="26"/>
        <v>1.5777439121039648E-2</v>
      </c>
      <c r="L19" s="40">
        <f t="shared" si="26"/>
        <v>1.5465264617623783E-2</v>
      </c>
      <c r="M19" s="40">
        <f t="shared" si="26"/>
        <v>1.4856795467226343E-2</v>
      </c>
      <c r="N19" s="41"/>
      <c r="Y19" s="38"/>
      <c r="Z19" s="38"/>
      <c r="AA19" s="53">
        <v>15</v>
      </c>
      <c r="AB19" s="54">
        <v>57.411106109619098</v>
      </c>
      <c r="AC19" s="54">
        <v>49.465848922729499</v>
      </c>
      <c r="AD19" s="54">
        <v>60.776432037353501</v>
      </c>
      <c r="AE19" s="54">
        <v>53.719635009765597</v>
      </c>
      <c r="AF19" s="54">
        <v>58.700870513916001</v>
      </c>
      <c r="AG19" s="54">
        <v>64.971311569213896</v>
      </c>
      <c r="AH19" s="54">
        <v>65.970455169677706</v>
      </c>
      <c r="AI19" s="54">
        <v>59.015407562255902</v>
      </c>
      <c r="AJ19" s="54">
        <v>71.390529632568402</v>
      </c>
      <c r="AK19" s="54">
        <v>58.889318466186502</v>
      </c>
      <c r="AL19" s="54">
        <v>62.353527069091797</v>
      </c>
      <c r="AM19" s="53"/>
    </row>
    <row r="20" spans="2:39" x14ac:dyDescent="0.25">
      <c r="C20" s="39"/>
      <c r="D20" s="39"/>
      <c r="E20" s="39"/>
      <c r="F20" s="39"/>
      <c r="G20" s="39"/>
      <c r="H20" s="39"/>
      <c r="I20" s="39"/>
      <c r="J20" s="40"/>
      <c r="K20" s="40"/>
      <c r="L20" s="40"/>
      <c r="M20" s="40"/>
      <c r="O20" s="45" t="s">
        <v>47</v>
      </c>
      <c r="Y20" s="38"/>
      <c r="Z20" s="38"/>
      <c r="AA20" s="53">
        <v>16</v>
      </c>
      <c r="AB20" s="54">
        <v>70.068279266357393</v>
      </c>
      <c r="AC20" s="54">
        <v>60.2344360351563</v>
      </c>
      <c r="AD20" s="54">
        <v>52.942113876342802</v>
      </c>
      <c r="AE20" s="54">
        <v>63.109907150268597</v>
      </c>
      <c r="AF20" s="54">
        <v>56.806137084960902</v>
      </c>
      <c r="AG20" s="54">
        <v>61.4424438476563</v>
      </c>
      <c r="AH20" s="54">
        <v>67.4480171203613</v>
      </c>
      <c r="AI20" s="54">
        <v>67.990852355957003</v>
      </c>
      <c r="AJ20" s="54">
        <v>61.910537719726598</v>
      </c>
      <c r="AK20" s="54">
        <v>73.395908355712905</v>
      </c>
      <c r="AL20" s="54">
        <v>61.869945526122997</v>
      </c>
      <c r="AM20" s="53"/>
    </row>
    <row r="21" spans="2:39" ht="15" customHeight="1" thickBot="1" x14ac:dyDescent="0.4">
      <c r="B21" s="42"/>
      <c r="C21" s="39"/>
      <c r="D21" s="39"/>
      <c r="E21" s="39"/>
      <c r="F21" s="39"/>
      <c r="G21" s="39"/>
      <c r="H21" s="39"/>
      <c r="I21" s="39"/>
      <c r="J21" s="40"/>
      <c r="K21" s="40"/>
      <c r="L21" s="40"/>
      <c r="M21" s="40"/>
      <c r="O21" s="46">
        <f>AVERAGE(D19:M19)</f>
        <v>1.6534494575007743E-2</v>
      </c>
      <c r="Y21" s="38"/>
      <c r="Z21" s="38"/>
      <c r="AA21" s="53">
        <v>17</v>
      </c>
      <c r="AB21" s="54">
        <v>69.823787689208999</v>
      </c>
      <c r="AC21" s="54">
        <v>71.845458984375</v>
      </c>
      <c r="AD21" s="54">
        <v>63.813800811767599</v>
      </c>
      <c r="AE21" s="54">
        <v>57.334220886230497</v>
      </c>
      <c r="AF21" s="54">
        <v>66.260284423828097</v>
      </c>
      <c r="AG21" s="54">
        <v>60.775058746337898</v>
      </c>
      <c r="AH21" s="54">
        <v>65.072956085205107</v>
      </c>
      <c r="AI21" s="54">
        <v>70.744834899902301</v>
      </c>
      <c r="AJ21" s="54">
        <v>70.796882629394503</v>
      </c>
      <c r="AK21" s="54">
        <v>65.685409545898395</v>
      </c>
      <c r="AL21" s="54">
        <v>76.157878875732393</v>
      </c>
      <c r="AM21" s="53"/>
    </row>
    <row r="22" spans="2:39" ht="15" customHeight="1" x14ac:dyDescent="0.35">
      <c r="B22" s="42"/>
      <c r="J22" s="43"/>
      <c r="K22" s="38"/>
      <c r="L22" s="38"/>
      <c r="M22" s="38"/>
      <c r="Y22" s="38"/>
      <c r="Z22" s="38"/>
      <c r="AA22" s="53">
        <v>18</v>
      </c>
      <c r="AB22" s="54">
        <v>62.504165649414098</v>
      </c>
      <c r="AC22" s="54">
        <v>73.965637207031307</v>
      </c>
      <c r="AD22" s="54">
        <v>76.472999572753906</v>
      </c>
      <c r="AE22" s="54">
        <v>70.2590522766113</v>
      </c>
      <c r="AF22" s="54">
        <v>64.7966117858887</v>
      </c>
      <c r="AG22" s="54">
        <v>72.4537162780762</v>
      </c>
      <c r="AH22" s="54">
        <v>67.870185852050795</v>
      </c>
      <c r="AI22" s="54">
        <v>71.840007781982393</v>
      </c>
      <c r="AJ22" s="54">
        <v>77.122566223144503</v>
      </c>
      <c r="AK22" s="54">
        <v>76.7589302062988</v>
      </c>
      <c r="AL22" s="54">
        <v>72.685558319091797</v>
      </c>
      <c r="AM22" s="53"/>
    </row>
    <row r="23" spans="2:39" x14ac:dyDescent="0.25">
      <c r="J23" s="43"/>
      <c r="K23" s="38"/>
      <c r="L23" s="38"/>
      <c r="M23" s="38"/>
      <c r="Y23" s="38"/>
      <c r="Z23" s="38"/>
      <c r="AA23" s="53">
        <v>19</v>
      </c>
      <c r="AB23" s="54">
        <v>70.145738601684599</v>
      </c>
      <c r="AC23" s="54">
        <v>72.396640777587905</v>
      </c>
      <c r="AD23" s="54">
        <v>81.728225708007798</v>
      </c>
      <c r="AE23" s="54">
        <v>84.529724121093807</v>
      </c>
      <c r="AF23" s="54">
        <v>80.2611083984375</v>
      </c>
      <c r="AG23" s="54">
        <v>75.998718261718807</v>
      </c>
      <c r="AH23" s="54">
        <v>82.354553222656307</v>
      </c>
      <c r="AI23" s="54">
        <v>78.787311553955107</v>
      </c>
      <c r="AJ23" s="54">
        <v>82.374233245849595</v>
      </c>
      <c r="AK23" s="54">
        <v>87.221206665039105</v>
      </c>
      <c r="AL23" s="54">
        <v>86.618923187255902</v>
      </c>
      <c r="AM23" s="53"/>
    </row>
    <row r="24" spans="2:39" x14ac:dyDescent="0.25">
      <c r="J24" s="43"/>
      <c r="K24" s="38"/>
      <c r="L24" s="38"/>
      <c r="M24" s="38"/>
      <c r="Y24" s="38"/>
      <c r="Z24" s="38"/>
      <c r="AA24" s="53">
        <v>20</v>
      </c>
      <c r="AB24" s="54">
        <v>75.672309875488295</v>
      </c>
      <c r="AC24" s="54">
        <v>83.408138275146499</v>
      </c>
      <c r="AD24" s="54">
        <v>84.997550964355497</v>
      </c>
      <c r="AE24" s="54">
        <v>92.475170135498004</v>
      </c>
      <c r="AF24" s="54">
        <v>95.427093505859403</v>
      </c>
      <c r="AG24" s="54">
        <v>92.865650177001996</v>
      </c>
      <c r="AH24" s="54">
        <v>89.809165954589801</v>
      </c>
      <c r="AI24" s="54">
        <v>95.026500701904297</v>
      </c>
      <c r="AJ24" s="54">
        <v>92.428791046142607</v>
      </c>
      <c r="AK24" s="54">
        <v>95.626735687255902</v>
      </c>
      <c r="AL24" s="54">
        <v>100.091743469238</v>
      </c>
      <c r="AM24" s="53"/>
    </row>
    <row r="25" spans="2:39" x14ac:dyDescent="0.25">
      <c r="J25" s="43"/>
      <c r="K25" s="38"/>
      <c r="L25" s="38"/>
      <c r="M25" s="38"/>
      <c r="Y25" s="38"/>
      <c r="Z25" s="38"/>
      <c r="AA25" s="53">
        <v>21</v>
      </c>
      <c r="AB25" s="54">
        <v>91.946506500244098</v>
      </c>
      <c r="AC25" s="54">
        <v>89.560462951660199</v>
      </c>
      <c r="AD25" s="54">
        <v>95.959724426269503</v>
      </c>
      <c r="AE25" s="54">
        <v>97.025905609130902</v>
      </c>
      <c r="AF25" s="54">
        <v>103.04566192627</v>
      </c>
      <c r="AG25" s="54">
        <v>106.04504013061501</v>
      </c>
      <c r="AH25" s="54">
        <v>104.82961273193401</v>
      </c>
      <c r="AI25" s="54">
        <v>102.813426971436</v>
      </c>
      <c r="AJ25" s="54">
        <v>107.08945465087901</v>
      </c>
      <c r="AK25" s="54">
        <v>105.302055358887</v>
      </c>
      <c r="AL25" s="54">
        <v>108.20115661621099</v>
      </c>
      <c r="AM25" s="53"/>
    </row>
    <row r="26" spans="2:39" x14ac:dyDescent="0.25">
      <c r="J26" s="43"/>
      <c r="K26" s="38"/>
      <c r="L26" s="38"/>
      <c r="M26" s="38"/>
      <c r="Y26" s="38"/>
      <c r="Z26" s="38"/>
      <c r="AA26" s="53">
        <v>22</v>
      </c>
      <c r="AB26" s="54">
        <v>97.532806396484403</v>
      </c>
      <c r="AC26" s="54">
        <v>100.802867889404</v>
      </c>
      <c r="AD26" s="54">
        <v>99.638019561767607</v>
      </c>
      <c r="AE26" s="54">
        <v>104.935653686523</v>
      </c>
      <c r="AF26" s="54">
        <v>105.688571929932</v>
      </c>
      <c r="AG26" s="54">
        <v>110.561721801758</v>
      </c>
      <c r="AH26" s="54">
        <v>113.48218536377</v>
      </c>
      <c r="AI26" s="54">
        <v>113.219081878662</v>
      </c>
      <c r="AJ26" s="54">
        <v>112.01027679443401</v>
      </c>
      <c r="AK26" s="54">
        <v>115.51146697998</v>
      </c>
      <c r="AL26" s="54">
        <v>114.420475006104</v>
      </c>
      <c r="AM26" s="53"/>
    </row>
    <row r="27" spans="2:39" x14ac:dyDescent="0.25">
      <c r="J27" s="43"/>
      <c r="K27" s="38"/>
      <c r="L27" s="38"/>
      <c r="M27" s="38"/>
      <c r="Y27" s="38"/>
      <c r="Z27" s="38"/>
      <c r="AA27" s="53">
        <v>23</v>
      </c>
      <c r="AB27" s="54">
        <v>106.24456024169901</v>
      </c>
      <c r="AC27" s="54">
        <v>102.442504882813</v>
      </c>
      <c r="AD27" s="54">
        <v>105.38974761962901</v>
      </c>
      <c r="AE27" s="54">
        <v>105.04875946044901</v>
      </c>
      <c r="AF27" s="54">
        <v>109.469131469727</v>
      </c>
      <c r="AG27" s="54">
        <v>110.042037963867</v>
      </c>
      <c r="AH27" s="54">
        <v>113.987419128418</v>
      </c>
      <c r="AI27" s="54">
        <v>116.729545593262</v>
      </c>
      <c r="AJ27" s="54">
        <v>117.07585906982401</v>
      </c>
      <c r="AK27" s="54">
        <v>116.447547912598</v>
      </c>
      <c r="AL27" s="54">
        <v>119.38136291503901</v>
      </c>
      <c r="AM27" s="53"/>
    </row>
    <row r="28" spans="2:39" x14ac:dyDescent="0.25">
      <c r="J28" s="43"/>
      <c r="K28" s="38"/>
      <c r="L28" s="38"/>
      <c r="M28" s="38"/>
      <c r="Y28" s="38"/>
      <c r="Z28" s="38"/>
      <c r="AA28" s="53">
        <v>24</v>
      </c>
      <c r="AB28" s="54">
        <v>99.562335968017607</v>
      </c>
      <c r="AC28" s="54">
        <v>104.607334136963</v>
      </c>
      <c r="AD28" s="54">
        <v>103.361515045166</v>
      </c>
      <c r="AE28" s="54">
        <v>105.961483001709</v>
      </c>
      <c r="AF28" s="54">
        <v>106.189212799072</v>
      </c>
      <c r="AG28" s="54">
        <v>109.868099212646</v>
      </c>
      <c r="AH28" s="54">
        <v>110.355628967285</v>
      </c>
      <c r="AI28" s="54">
        <v>113.57018661499001</v>
      </c>
      <c r="AJ28" s="54">
        <v>116.032337188721</v>
      </c>
      <c r="AK28" s="54">
        <v>116.73083114624001</v>
      </c>
      <c r="AL28" s="54">
        <v>116.57041168212901</v>
      </c>
      <c r="AM28" s="53"/>
    </row>
    <row r="29" spans="2:39" x14ac:dyDescent="0.25">
      <c r="J29" s="43"/>
      <c r="K29" s="38"/>
      <c r="L29" s="38"/>
      <c r="M29" s="38"/>
      <c r="Y29" s="38"/>
      <c r="Z29" s="38"/>
      <c r="AA29" s="53">
        <v>25</v>
      </c>
      <c r="AB29" s="54">
        <v>108.869331359863</v>
      </c>
      <c r="AC29" s="54">
        <v>98.590065002441406</v>
      </c>
      <c r="AD29" s="54">
        <v>102.34671401977501</v>
      </c>
      <c r="AE29" s="54">
        <v>102.414981842041</v>
      </c>
      <c r="AF29" s="54">
        <v>104.773063659668</v>
      </c>
      <c r="AG29" s="54">
        <v>105.354198455811</v>
      </c>
      <c r="AH29" s="54">
        <v>108.407821655273</v>
      </c>
      <c r="AI29" s="54">
        <v>108.88762664794901</v>
      </c>
      <c r="AJ29" s="54">
        <v>111.539680480957</v>
      </c>
      <c r="AK29" s="54">
        <v>113.74494171142599</v>
      </c>
      <c r="AL29" s="54">
        <v>114.68064117431599</v>
      </c>
      <c r="AM29" s="53"/>
    </row>
    <row r="30" spans="2:39" x14ac:dyDescent="0.25">
      <c r="J30" s="43"/>
      <c r="K30" s="38"/>
      <c r="L30" s="38"/>
      <c r="M30" s="38"/>
      <c r="Y30" s="38"/>
      <c r="Z30" s="38"/>
      <c r="AA30" s="53">
        <v>26</v>
      </c>
      <c r="AB30" s="54">
        <v>88.242935180664105</v>
      </c>
      <c r="AC30" s="54">
        <v>102.57591247558599</v>
      </c>
      <c r="AD30" s="54">
        <v>96.387332916259794</v>
      </c>
      <c r="AE30" s="54">
        <v>99.295692443847699</v>
      </c>
      <c r="AF30" s="54">
        <v>100.072959899902</v>
      </c>
      <c r="AG30" s="54">
        <v>102.204860687256</v>
      </c>
      <c r="AH30" s="54">
        <v>102.978321075439</v>
      </c>
      <c r="AI30" s="54">
        <v>105.54190826416</v>
      </c>
      <c r="AJ30" s="54">
        <v>106.01155090332</v>
      </c>
      <c r="AK30" s="54">
        <v>108.224048614502</v>
      </c>
      <c r="AL30" s="54">
        <v>110.253658294678</v>
      </c>
      <c r="AM30" s="53"/>
    </row>
    <row r="31" spans="2:39" x14ac:dyDescent="0.25">
      <c r="J31" s="43"/>
      <c r="K31" s="38"/>
      <c r="L31" s="38"/>
      <c r="M31" s="38"/>
      <c r="Y31" s="38"/>
      <c r="Z31" s="38"/>
      <c r="AA31" s="53">
        <v>27</v>
      </c>
      <c r="AB31" s="54">
        <v>95.191516876220703</v>
      </c>
      <c r="AC31" s="54">
        <v>86.6507759094238</v>
      </c>
      <c r="AD31" s="54">
        <v>97.012054443359403</v>
      </c>
      <c r="AE31" s="54">
        <v>93.342288970947294</v>
      </c>
      <c r="AF31" s="54">
        <v>95.715705871582003</v>
      </c>
      <c r="AG31" s="54">
        <v>96.827213287353501</v>
      </c>
      <c r="AH31" s="54">
        <v>98.743377685546903</v>
      </c>
      <c r="AI31" s="54">
        <v>99.625022888183594</v>
      </c>
      <c r="AJ31" s="54">
        <v>101.76737594604499</v>
      </c>
      <c r="AK31" s="54">
        <v>102.224327087402</v>
      </c>
      <c r="AL31" s="54">
        <v>104.141613006592</v>
      </c>
      <c r="AM31" s="53"/>
    </row>
    <row r="32" spans="2:39" x14ac:dyDescent="0.25">
      <c r="J32" s="43"/>
      <c r="K32" s="38"/>
      <c r="L32" s="38"/>
      <c r="M32" s="38"/>
      <c r="Y32" s="38"/>
      <c r="Z32" s="38"/>
      <c r="AA32" s="53">
        <v>28</v>
      </c>
      <c r="AB32" s="54">
        <v>85.881118774414105</v>
      </c>
      <c r="AC32" s="54">
        <v>89.742286682128906</v>
      </c>
      <c r="AD32" s="54">
        <v>84.878787994384794</v>
      </c>
      <c r="AE32" s="54">
        <v>92.601795196533203</v>
      </c>
      <c r="AF32" s="54">
        <v>90.526988983154297</v>
      </c>
      <c r="AG32" s="54">
        <v>92.538505554199205</v>
      </c>
      <c r="AH32" s="54">
        <v>93.784946441650405</v>
      </c>
      <c r="AI32" s="54">
        <v>95.525794982910199</v>
      </c>
      <c r="AJ32" s="54">
        <v>96.446350097656307</v>
      </c>
      <c r="AK32" s="54">
        <v>98.253429412841797</v>
      </c>
      <c r="AL32" s="54">
        <v>98.759860992431598</v>
      </c>
      <c r="AM32" s="53"/>
    </row>
    <row r="33" spans="10:39" x14ac:dyDescent="0.25">
      <c r="J33" s="43"/>
      <c r="K33" s="38"/>
      <c r="L33" s="38"/>
      <c r="M33" s="38"/>
      <c r="Y33" s="38"/>
      <c r="Z33" s="38"/>
      <c r="AA33" s="53">
        <v>29</v>
      </c>
      <c r="AB33" s="54">
        <v>74.637840270996094</v>
      </c>
      <c r="AC33" s="54">
        <v>83.045585632324205</v>
      </c>
      <c r="AD33" s="54">
        <v>85.568569183349595</v>
      </c>
      <c r="AE33" s="54">
        <v>82.936172485351605</v>
      </c>
      <c r="AF33" s="54">
        <v>88.913238525390597</v>
      </c>
      <c r="AG33" s="54">
        <v>87.835971832275405</v>
      </c>
      <c r="AH33" s="54">
        <v>89.585121154785199</v>
      </c>
      <c r="AI33" s="54">
        <v>90.877632141113295</v>
      </c>
      <c r="AJ33" s="54">
        <v>92.456192016601605</v>
      </c>
      <c r="AK33" s="54">
        <v>93.378135681152301</v>
      </c>
      <c r="AL33" s="54">
        <v>94.964969635009794</v>
      </c>
      <c r="AM33" s="53"/>
    </row>
    <row r="34" spans="10:39" x14ac:dyDescent="0.25">
      <c r="J34" s="43"/>
      <c r="K34" s="38"/>
      <c r="L34" s="38"/>
      <c r="M34" s="38"/>
      <c r="Y34" s="38"/>
      <c r="Z34" s="38"/>
      <c r="AA34" s="53">
        <v>30</v>
      </c>
      <c r="AB34" s="54">
        <v>71.704708099365206</v>
      </c>
      <c r="AC34" s="54">
        <v>74.5139350891113</v>
      </c>
      <c r="AD34" s="54">
        <v>80.7412300109863</v>
      </c>
      <c r="AE34" s="54">
        <v>82.373908996582003</v>
      </c>
      <c r="AF34" s="54">
        <v>81.171047210693402</v>
      </c>
      <c r="AG34" s="54">
        <v>85.955856323242202</v>
      </c>
      <c r="AH34" s="54">
        <v>85.500438690185504</v>
      </c>
      <c r="AI34" s="54">
        <v>87.070652008056598</v>
      </c>
      <c r="AJ34" s="54">
        <v>88.348945617675795</v>
      </c>
      <c r="AK34" s="54">
        <v>89.788928985595703</v>
      </c>
      <c r="AL34" s="54">
        <v>90.725582122802706</v>
      </c>
      <c r="AM34" s="53"/>
    </row>
    <row r="35" spans="10:39" x14ac:dyDescent="0.25">
      <c r="J35" s="43"/>
      <c r="K35" s="38"/>
      <c r="L35" s="38"/>
      <c r="M35" s="38"/>
      <c r="Y35" s="38"/>
      <c r="Z35" s="38"/>
      <c r="AA35" s="53">
        <v>31</v>
      </c>
      <c r="AB35" s="54">
        <v>71.185359954833999</v>
      </c>
      <c r="AC35" s="54">
        <v>70.851413726806598</v>
      </c>
      <c r="AD35" s="54">
        <v>74.061050415039105</v>
      </c>
      <c r="AE35" s="54">
        <v>78.856727600097699</v>
      </c>
      <c r="AF35" s="54">
        <v>79.9529838562012</v>
      </c>
      <c r="AG35" s="54">
        <v>79.633754730224595</v>
      </c>
      <c r="AH35" s="54">
        <v>83.587642669677706</v>
      </c>
      <c r="AI35" s="54">
        <v>83.531566619873004</v>
      </c>
      <c r="AJ35" s="54">
        <v>84.949436187744098</v>
      </c>
      <c r="AK35" s="54">
        <v>86.183280944824205</v>
      </c>
      <c r="AL35" s="54">
        <v>87.5258598327637</v>
      </c>
      <c r="AM35" s="53"/>
    </row>
    <row r="36" spans="10:39" x14ac:dyDescent="0.25">
      <c r="J36" s="43"/>
      <c r="K36" s="38"/>
      <c r="L36" s="38"/>
      <c r="M36" s="38"/>
      <c r="Y36" s="38"/>
      <c r="Z36" s="38"/>
      <c r="AA36" s="53">
        <v>32</v>
      </c>
      <c r="AB36" s="54">
        <v>61.630096435546903</v>
      </c>
      <c r="AC36" s="54">
        <v>69.7040119171143</v>
      </c>
      <c r="AD36" s="54">
        <v>70.315464019775405</v>
      </c>
      <c r="AE36" s="54">
        <v>73.741302490234403</v>
      </c>
      <c r="AF36" s="54">
        <v>77.627315521240206</v>
      </c>
      <c r="AG36" s="54">
        <v>78.381935119628906</v>
      </c>
      <c r="AH36" s="54">
        <v>78.609615325927706</v>
      </c>
      <c r="AI36" s="54">
        <v>81.988212585449205</v>
      </c>
      <c r="AJ36" s="54">
        <v>82.172782897949205</v>
      </c>
      <c r="AK36" s="54">
        <v>83.4627685546875</v>
      </c>
      <c r="AL36" s="54">
        <v>84.661445617675795</v>
      </c>
      <c r="AM36" s="53"/>
    </row>
    <row r="37" spans="10:39" x14ac:dyDescent="0.25">
      <c r="J37" s="43"/>
      <c r="K37" s="38"/>
      <c r="L37" s="38"/>
      <c r="M37" s="38"/>
      <c r="Y37" s="38"/>
      <c r="Z37" s="38"/>
      <c r="AA37" s="53">
        <v>33</v>
      </c>
      <c r="AB37" s="54">
        <v>60.195770263671903</v>
      </c>
      <c r="AC37" s="54">
        <v>63.066532135009801</v>
      </c>
      <c r="AD37" s="54">
        <v>68.9280815124512</v>
      </c>
      <c r="AE37" s="54">
        <v>70.060516357421903</v>
      </c>
      <c r="AF37" s="54">
        <v>73.613380432128906</v>
      </c>
      <c r="AG37" s="54">
        <v>76.868965148925795</v>
      </c>
      <c r="AH37" s="54">
        <v>77.400642395019503</v>
      </c>
      <c r="AI37" s="54">
        <v>77.979244232177706</v>
      </c>
      <c r="AJ37" s="54">
        <v>80.932723999023395</v>
      </c>
      <c r="AK37" s="54">
        <v>81.263984680175795</v>
      </c>
      <c r="AL37" s="54">
        <v>82.463203430175795</v>
      </c>
      <c r="AM37" s="53"/>
    </row>
    <row r="38" spans="10:39" x14ac:dyDescent="0.25">
      <c r="J38" s="43"/>
      <c r="K38" s="38"/>
      <c r="L38" s="38"/>
      <c r="M38" s="38"/>
      <c r="Y38" s="38"/>
      <c r="Z38" s="38"/>
      <c r="AA38" s="53">
        <v>34</v>
      </c>
      <c r="AB38" s="54">
        <v>59.450986862182603</v>
      </c>
      <c r="AC38" s="54">
        <v>61.201436996459996</v>
      </c>
      <c r="AD38" s="54">
        <v>64.052986145019503</v>
      </c>
      <c r="AE38" s="54">
        <v>68.372575759887695</v>
      </c>
      <c r="AF38" s="54">
        <v>69.872913360595703</v>
      </c>
      <c r="AG38" s="54">
        <v>73.461486816406307</v>
      </c>
      <c r="AH38" s="54">
        <v>76.242885589599595</v>
      </c>
      <c r="AI38" s="54">
        <v>76.623615264892607</v>
      </c>
      <c r="AJ38" s="54">
        <v>77.4325981140137</v>
      </c>
      <c r="AK38" s="54">
        <v>80.062644958496094</v>
      </c>
      <c r="AL38" s="54">
        <v>80.490798950195298</v>
      </c>
      <c r="AM38" s="53"/>
    </row>
    <row r="39" spans="10:39" x14ac:dyDescent="0.25">
      <c r="J39" s="43"/>
      <c r="K39" s="38"/>
      <c r="L39" s="38"/>
      <c r="M39" s="38"/>
      <c r="Y39" s="38"/>
      <c r="Z39" s="38"/>
      <c r="AA39" s="53">
        <v>35</v>
      </c>
      <c r="AB39" s="54">
        <v>52.066188812255902</v>
      </c>
      <c r="AC39" s="54">
        <v>60.018882751464801</v>
      </c>
      <c r="AD39" s="54">
        <v>62.303882598877003</v>
      </c>
      <c r="AE39" s="54">
        <v>65.143808364868207</v>
      </c>
      <c r="AF39" s="54">
        <v>68.368030548095703</v>
      </c>
      <c r="AG39" s="54">
        <v>70.158523559570298</v>
      </c>
      <c r="AH39" s="54">
        <v>73.741638183593807</v>
      </c>
      <c r="AI39" s="54">
        <v>76.166252136230497</v>
      </c>
      <c r="AJ39" s="54">
        <v>76.432487487792997</v>
      </c>
      <c r="AK39" s="54">
        <v>77.400909423828097</v>
      </c>
      <c r="AL39" s="54">
        <v>79.792308807373004</v>
      </c>
      <c r="AM39" s="53"/>
    </row>
    <row r="40" spans="10:39" x14ac:dyDescent="0.25">
      <c r="J40" s="43"/>
      <c r="K40" s="38"/>
      <c r="L40" s="38"/>
      <c r="M40" s="38"/>
      <c r="Y40" s="38"/>
      <c r="Z40" s="38"/>
      <c r="AA40" s="53">
        <v>36</v>
      </c>
      <c r="AB40" s="54">
        <v>66.290847778320298</v>
      </c>
      <c r="AC40" s="54">
        <v>53.8789958953857</v>
      </c>
      <c r="AD40" s="54">
        <v>60.867437362670898</v>
      </c>
      <c r="AE40" s="54">
        <v>63.437957763671903</v>
      </c>
      <c r="AF40" s="54">
        <v>66.296630859375</v>
      </c>
      <c r="AG40" s="54">
        <v>68.711437225341797</v>
      </c>
      <c r="AH40" s="54">
        <v>70.720565795898395</v>
      </c>
      <c r="AI40" s="54">
        <v>74.292392730712905</v>
      </c>
      <c r="AJ40" s="54">
        <v>76.428478240966797</v>
      </c>
      <c r="AK40" s="54">
        <v>76.607837677001996</v>
      </c>
      <c r="AL40" s="54">
        <v>77.691070556640597</v>
      </c>
      <c r="AM40" s="53"/>
    </row>
    <row r="41" spans="10:39" x14ac:dyDescent="0.25">
      <c r="J41" s="43"/>
      <c r="K41" s="38"/>
      <c r="L41" s="38"/>
      <c r="M41" s="38"/>
      <c r="Y41" s="38"/>
      <c r="Z41" s="38"/>
      <c r="AA41" s="53">
        <v>37</v>
      </c>
      <c r="AB41" s="54">
        <v>55.012620925903299</v>
      </c>
      <c r="AC41" s="54">
        <v>66.523834228515597</v>
      </c>
      <c r="AD41" s="54">
        <v>55.448778152465799</v>
      </c>
      <c r="AE41" s="54">
        <v>61.692741394042997</v>
      </c>
      <c r="AF41" s="54">
        <v>64.394126892089801</v>
      </c>
      <c r="AG41" s="54">
        <v>67.264354705810504</v>
      </c>
      <c r="AH41" s="54">
        <v>69.042407989501996</v>
      </c>
      <c r="AI41" s="54">
        <v>71.237369537353501</v>
      </c>
      <c r="AJ41" s="54">
        <v>74.781654357910199</v>
      </c>
      <c r="AK41" s="54">
        <v>76.664005279541001</v>
      </c>
      <c r="AL41" s="54">
        <v>76.774879455566406</v>
      </c>
      <c r="AM41" s="53"/>
    </row>
    <row r="42" spans="10:39" x14ac:dyDescent="0.25">
      <c r="J42" s="43"/>
      <c r="K42" s="38"/>
      <c r="L42" s="38"/>
      <c r="M42" s="38"/>
      <c r="Y42" s="38"/>
      <c r="Z42" s="38"/>
      <c r="AA42" s="53">
        <v>38</v>
      </c>
      <c r="AB42" s="54">
        <v>66.997165679931598</v>
      </c>
      <c r="AC42" s="54">
        <v>56.025762557983398</v>
      </c>
      <c r="AD42" s="54">
        <v>66.7638969421387</v>
      </c>
      <c r="AE42" s="54">
        <v>56.817848205566399</v>
      </c>
      <c r="AF42" s="54">
        <v>62.476188659667997</v>
      </c>
      <c r="AG42" s="54">
        <v>65.185222625732393</v>
      </c>
      <c r="AH42" s="54">
        <v>68.0431098937988</v>
      </c>
      <c r="AI42" s="54">
        <v>69.335098266601605</v>
      </c>
      <c r="AJ42" s="54">
        <v>71.660999298095703</v>
      </c>
      <c r="AK42" s="54">
        <v>75.150936126708999</v>
      </c>
      <c r="AL42" s="54">
        <v>76.810848236083999</v>
      </c>
      <c r="AM42" s="53"/>
    </row>
    <row r="43" spans="10:39" x14ac:dyDescent="0.25">
      <c r="J43" s="43"/>
      <c r="K43" s="38"/>
      <c r="L43" s="38"/>
      <c r="M43" s="38"/>
      <c r="Y43" s="38"/>
      <c r="Z43" s="38"/>
      <c r="AA43" s="53">
        <v>39</v>
      </c>
      <c r="AB43" s="54">
        <v>58.148042678833001</v>
      </c>
      <c r="AC43" s="54">
        <v>66.706188201904297</v>
      </c>
      <c r="AD43" s="54">
        <v>57.163961410522496</v>
      </c>
      <c r="AE43" s="54">
        <v>67.253822326660199</v>
      </c>
      <c r="AF43" s="54">
        <v>58.318531036377003</v>
      </c>
      <c r="AG43" s="54">
        <v>63.464897155761697</v>
      </c>
      <c r="AH43" s="54">
        <v>66.131599426269503</v>
      </c>
      <c r="AI43" s="54">
        <v>68.952022552490206</v>
      </c>
      <c r="AJ43" s="54">
        <v>69.9006156921387</v>
      </c>
      <c r="AK43" s="54">
        <v>72.279590606689496</v>
      </c>
      <c r="AL43" s="54">
        <v>75.7086372375488</v>
      </c>
      <c r="AM43" s="53"/>
    </row>
    <row r="44" spans="10:39" x14ac:dyDescent="0.25">
      <c r="J44" s="43"/>
      <c r="K44" s="38"/>
      <c r="L44" s="38"/>
      <c r="M44" s="38"/>
      <c r="Y44" s="38"/>
      <c r="Z44" s="38"/>
      <c r="AA44" s="53">
        <v>40</v>
      </c>
      <c r="AB44" s="54">
        <v>56.7693481445313</v>
      </c>
      <c r="AC44" s="54">
        <v>59.885837554931598</v>
      </c>
      <c r="AD44" s="54">
        <v>67.196533203125</v>
      </c>
      <c r="AE44" s="54">
        <v>58.835382461547901</v>
      </c>
      <c r="AF44" s="54">
        <v>68.377010345458999</v>
      </c>
      <c r="AG44" s="54">
        <v>60.345067977905302</v>
      </c>
      <c r="AH44" s="54">
        <v>65.041900634765597</v>
      </c>
      <c r="AI44" s="54">
        <v>67.655086517333999</v>
      </c>
      <c r="AJ44" s="54">
        <v>70.407039642333999</v>
      </c>
      <c r="AK44" s="54">
        <v>71.160198211669893</v>
      </c>
      <c r="AL44" s="54">
        <v>73.510276794433594</v>
      </c>
      <c r="AM44" s="53"/>
    </row>
    <row r="45" spans="10:39" x14ac:dyDescent="0.25">
      <c r="J45" s="43"/>
      <c r="K45" s="38"/>
      <c r="L45" s="38"/>
      <c r="M45" s="38"/>
      <c r="Y45" s="38"/>
      <c r="Z45" s="38"/>
      <c r="AA45" s="53">
        <v>41</v>
      </c>
      <c r="AB45" s="54">
        <v>59.379434585571303</v>
      </c>
      <c r="AC45" s="54">
        <v>58.906641006469698</v>
      </c>
      <c r="AD45" s="54">
        <v>62.030162811279297</v>
      </c>
      <c r="AE45" s="54">
        <v>68.4534912109375</v>
      </c>
      <c r="AF45" s="54">
        <v>61.017093658447301</v>
      </c>
      <c r="AG45" s="54">
        <v>70.116844177246094</v>
      </c>
      <c r="AH45" s="54">
        <v>62.781427383422901</v>
      </c>
      <c r="AI45" s="54">
        <v>67.149993896484403</v>
      </c>
      <c r="AJ45" s="54">
        <v>69.754890441894503</v>
      </c>
      <c r="AK45" s="54">
        <v>72.448036193847699</v>
      </c>
      <c r="AL45" s="54">
        <v>73.078453063964801</v>
      </c>
      <c r="AM45" s="53"/>
    </row>
    <row r="46" spans="10:39" x14ac:dyDescent="0.25">
      <c r="J46" s="43"/>
      <c r="K46" s="38"/>
      <c r="L46" s="38"/>
      <c r="M46" s="38"/>
      <c r="Y46" s="38"/>
      <c r="Z46" s="38"/>
      <c r="AA46" s="53">
        <v>42</v>
      </c>
      <c r="AB46" s="54">
        <v>58.980901718139599</v>
      </c>
      <c r="AC46" s="54">
        <v>61.198038101196303</v>
      </c>
      <c r="AD46" s="54">
        <v>60.790782928466797</v>
      </c>
      <c r="AE46" s="54">
        <v>63.893705368041999</v>
      </c>
      <c r="AF46" s="54">
        <v>69.667549133300795</v>
      </c>
      <c r="AG46" s="54">
        <v>62.966361999511697</v>
      </c>
      <c r="AH46" s="54">
        <v>71.695732116699205</v>
      </c>
      <c r="AI46" s="54">
        <v>64.909046173095703</v>
      </c>
      <c r="AJ46" s="54">
        <v>69.025341033935504</v>
      </c>
      <c r="AK46" s="54">
        <v>71.644302368164105</v>
      </c>
      <c r="AL46" s="54">
        <v>74.285243988037095</v>
      </c>
      <c r="AM46" s="53"/>
    </row>
    <row r="47" spans="10:39" x14ac:dyDescent="0.25">
      <c r="J47" s="43"/>
      <c r="K47" s="38"/>
      <c r="L47" s="38"/>
      <c r="M47" s="38"/>
      <c r="Y47" s="38"/>
      <c r="Z47" s="38"/>
      <c r="AA47" s="53">
        <v>43</v>
      </c>
      <c r="AB47" s="54">
        <v>64.187393188476605</v>
      </c>
      <c r="AC47" s="54">
        <v>60.283226013183601</v>
      </c>
      <c r="AD47" s="54">
        <v>62.3623142242432</v>
      </c>
      <c r="AE47" s="54">
        <v>62.080648422241197</v>
      </c>
      <c r="AF47" s="54">
        <v>65.1513671875</v>
      </c>
      <c r="AG47" s="54">
        <v>70.349300384521499</v>
      </c>
      <c r="AH47" s="54">
        <v>64.250793457031307</v>
      </c>
      <c r="AI47" s="54">
        <v>72.686973571777301</v>
      </c>
      <c r="AJ47" s="54">
        <v>66.340339660644503</v>
      </c>
      <c r="AK47" s="54">
        <v>70.244167327880902</v>
      </c>
      <c r="AL47" s="54">
        <v>72.850208282470703</v>
      </c>
      <c r="AM47" s="53"/>
    </row>
    <row r="48" spans="10:39" x14ac:dyDescent="0.25">
      <c r="J48" s="43"/>
      <c r="K48" s="38"/>
      <c r="L48" s="38"/>
      <c r="M48" s="38"/>
      <c r="Y48" s="38"/>
      <c r="Z48" s="38"/>
      <c r="AA48" s="53">
        <v>44</v>
      </c>
      <c r="AB48" s="54">
        <v>65.82568359375</v>
      </c>
      <c r="AC48" s="54">
        <v>64.991693496704102</v>
      </c>
      <c r="AD48" s="54">
        <v>61.398036956787102</v>
      </c>
      <c r="AE48" s="54">
        <v>63.320106506347699</v>
      </c>
      <c r="AF48" s="54">
        <v>63.1992797851563</v>
      </c>
      <c r="AG48" s="54">
        <v>66.223110198974595</v>
      </c>
      <c r="AH48" s="54">
        <v>70.889274597167997</v>
      </c>
      <c r="AI48" s="54">
        <v>65.293117523193402</v>
      </c>
      <c r="AJ48" s="54">
        <v>73.471267700195298</v>
      </c>
      <c r="AK48" s="54">
        <v>67.498126983642607</v>
      </c>
      <c r="AL48" s="54">
        <v>71.201332092285199</v>
      </c>
      <c r="AM48" s="53"/>
    </row>
    <row r="49" spans="10:39" x14ac:dyDescent="0.25">
      <c r="J49" s="43"/>
      <c r="K49" s="38"/>
      <c r="L49" s="38"/>
      <c r="M49" s="38"/>
      <c r="Y49" s="38"/>
      <c r="Z49" s="38"/>
      <c r="AA49" s="53">
        <v>45</v>
      </c>
      <c r="AB49" s="54">
        <v>59.6748142242432</v>
      </c>
      <c r="AC49" s="54">
        <v>67.180910110473604</v>
      </c>
      <c r="AD49" s="54">
        <v>66.178794860839801</v>
      </c>
      <c r="AE49" s="54">
        <v>62.866943359375</v>
      </c>
      <c r="AF49" s="54">
        <v>64.675617218017607</v>
      </c>
      <c r="AG49" s="54">
        <v>64.707138061523395</v>
      </c>
      <c r="AH49" s="54">
        <v>67.694248199462905</v>
      </c>
      <c r="AI49" s="54">
        <v>71.906639099121094</v>
      </c>
      <c r="AJ49" s="54">
        <v>66.728599548339801</v>
      </c>
      <c r="AK49" s="54">
        <v>74.684486389160199</v>
      </c>
      <c r="AL49" s="54">
        <v>69.017807006835895</v>
      </c>
      <c r="AM49" s="53"/>
    </row>
    <row r="50" spans="10:39" x14ac:dyDescent="0.25">
      <c r="J50" s="43"/>
      <c r="K50" s="38"/>
      <c r="L50" s="38"/>
      <c r="M50" s="38"/>
      <c r="Y50" s="38"/>
      <c r="Z50" s="38"/>
      <c r="AA50" s="53">
        <v>46</v>
      </c>
      <c r="AB50" s="54">
        <v>79.112533569335895</v>
      </c>
      <c r="AC50" s="54">
        <v>62.172695159912102</v>
      </c>
      <c r="AD50" s="54">
        <v>68.711181640625</v>
      </c>
      <c r="AE50" s="54">
        <v>67.618598937988295</v>
      </c>
      <c r="AF50" s="54">
        <v>64.571037292480497</v>
      </c>
      <c r="AG50" s="54">
        <v>66.296737670898395</v>
      </c>
      <c r="AH50" s="54">
        <v>66.438226699829102</v>
      </c>
      <c r="AI50" s="54">
        <v>69.4186820983887</v>
      </c>
      <c r="AJ50" s="54">
        <v>73.228633880615206</v>
      </c>
      <c r="AK50" s="54">
        <v>68.427364349365206</v>
      </c>
      <c r="AL50" s="54">
        <v>76.156055450439496</v>
      </c>
      <c r="AM50" s="53"/>
    </row>
    <row r="51" spans="10:39" x14ac:dyDescent="0.25">
      <c r="J51" s="43"/>
      <c r="K51" s="38"/>
      <c r="L51" s="38"/>
      <c r="M51" s="38"/>
      <c r="Y51" s="38"/>
      <c r="Z51" s="38"/>
      <c r="AA51" s="53">
        <v>47</v>
      </c>
      <c r="AB51" s="54">
        <v>59.391151428222699</v>
      </c>
      <c r="AC51" s="54">
        <v>79.5605659484863</v>
      </c>
      <c r="AD51" s="54">
        <v>64.1601886749268</v>
      </c>
      <c r="AE51" s="54">
        <v>69.839588165283203</v>
      </c>
      <c r="AF51" s="54">
        <v>68.731945037841797</v>
      </c>
      <c r="AG51" s="54">
        <v>65.904191970825195</v>
      </c>
      <c r="AH51" s="54">
        <v>67.559825897216797</v>
      </c>
      <c r="AI51" s="54">
        <v>67.790357589721694</v>
      </c>
      <c r="AJ51" s="54">
        <v>70.762928009033203</v>
      </c>
      <c r="AK51" s="54">
        <v>74.208442687988295</v>
      </c>
      <c r="AL51" s="54">
        <v>69.754039764404297</v>
      </c>
      <c r="AM51" s="53"/>
    </row>
    <row r="52" spans="10:39" x14ac:dyDescent="0.25">
      <c r="J52" s="43"/>
      <c r="K52" s="38"/>
      <c r="L52" s="38"/>
      <c r="M52" s="38"/>
      <c r="Y52" s="38"/>
      <c r="Z52" s="38"/>
      <c r="AA52" s="53">
        <v>48</v>
      </c>
      <c r="AB52" s="54">
        <v>81.991565704345703</v>
      </c>
      <c r="AC52" s="54">
        <v>60.789617538452099</v>
      </c>
      <c r="AD52" s="54">
        <v>79.586448669433594</v>
      </c>
      <c r="AE52" s="54">
        <v>65.628208160400405</v>
      </c>
      <c r="AF52" s="54">
        <v>70.552734375</v>
      </c>
      <c r="AG52" s="54">
        <v>69.450477600097699</v>
      </c>
      <c r="AH52" s="54">
        <v>66.827205657958999</v>
      </c>
      <c r="AI52" s="54">
        <v>68.410453796386705</v>
      </c>
      <c r="AJ52" s="54">
        <v>68.720062255859403</v>
      </c>
      <c r="AK52" s="54">
        <v>71.668102264404297</v>
      </c>
      <c r="AL52" s="54">
        <v>74.774440765380902</v>
      </c>
      <c r="AM52" s="53"/>
    </row>
    <row r="53" spans="10:39" x14ac:dyDescent="0.25">
      <c r="J53" s="43"/>
      <c r="K53" s="38"/>
      <c r="L53" s="38"/>
      <c r="M53" s="38"/>
      <c r="Y53" s="38"/>
      <c r="Z53" s="38"/>
      <c r="AA53" s="53">
        <v>49</v>
      </c>
      <c r="AB53" s="54">
        <v>72.499471664428697</v>
      </c>
      <c r="AC53" s="54">
        <v>81.226924896240206</v>
      </c>
      <c r="AD53" s="54">
        <v>61.890525817871101</v>
      </c>
      <c r="AE53" s="54">
        <v>79.499752044677706</v>
      </c>
      <c r="AF53" s="54">
        <v>66.803808212280302</v>
      </c>
      <c r="AG53" s="54">
        <v>71.093704223632798</v>
      </c>
      <c r="AH53" s="54">
        <v>70.008232116699205</v>
      </c>
      <c r="AI53" s="54">
        <v>67.582248687744098</v>
      </c>
      <c r="AJ53" s="54">
        <v>69.091773986816406</v>
      </c>
      <c r="AK53" s="54">
        <v>69.467960357666001</v>
      </c>
      <c r="AL53" s="54">
        <v>72.364456176757798</v>
      </c>
      <c r="AM53" s="53"/>
    </row>
    <row r="54" spans="10:39" x14ac:dyDescent="0.25">
      <c r="J54" s="43"/>
      <c r="K54" s="38"/>
      <c r="L54" s="38"/>
      <c r="M54" s="38"/>
      <c r="Y54" s="38"/>
      <c r="Z54" s="38"/>
      <c r="AA54" s="53">
        <v>50</v>
      </c>
      <c r="AB54" s="54">
        <v>69.407806396484403</v>
      </c>
      <c r="AC54" s="54">
        <v>72.668132781982393</v>
      </c>
      <c r="AD54" s="54">
        <v>80.688533782958999</v>
      </c>
      <c r="AE54" s="54">
        <v>62.942918777465799</v>
      </c>
      <c r="AF54" s="54">
        <v>79.533271789550795</v>
      </c>
      <c r="AG54" s="54">
        <v>67.899509429931598</v>
      </c>
      <c r="AH54" s="54">
        <v>71.658329010009794</v>
      </c>
      <c r="AI54" s="54">
        <v>70.603527069091797</v>
      </c>
      <c r="AJ54" s="54">
        <v>68.355548858642607</v>
      </c>
      <c r="AK54" s="54">
        <v>69.8066596984863</v>
      </c>
      <c r="AL54" s="54">
        <v>70.223091125488295</v>
      </c>
      <c r="AM54" s="53"/>
    </row>
    <row r="55" spans="10:39" x14ac:dyDescent="0.25">
      <c r="J55" s="43"/>
      <c r="K55" s="38"/>
      <c r="L55" s="38"/>
      <c r="M55" s="38"/>
      <c r="Y55" s="38"/>
      <c r="Z55" s="38"/>
      <c r="AA55" s="53">
        <v>51</v>
      </c>
      <c r="AB55" s="54">
        <v>66.171169281005902</v>
      </c>
      <c r="AC55" s="54">
        <v>70.122734069824205</v>
      </c>
      <c r="AD55" s="54">
        <v>72.924888610839801</v>
      </c>
      <c r="AE55" s="54">
        <v>80.345832824707003</v>
      </c>
      <c r="AF55" s="54">
        <v>63.989542007446303</v>
      </c>
      <c r="AG55" s="54">
        <v>79.686855316162095</v>
      </c>
      <c r="AH55" s="54">
        <v>68.954288482666001</v>
      </c>
      <c r="AI55" s="54">
        <v>72.275245666503906</v>
      </c>
      <c r="AJ55" s="54">
        <v>71.252464294433594</v>
      </c>
      <c r="AK55" s="54">
        <v>69.153659820556598</v>
      </c>
      <c r="AL55" s="54">
        <v>70.546421051025405</v>
      </c>
      <c r="AM55" s="53"/>
    </row>
    <row r="56" spans="10:39" x14ac:dyDescent="0.25">
      <c r="J56" s="43"/>
      <c r="K56" s="38"/>
      <c r="L56" s="38"/>
      <c r="M56" s="38"/>
      <c r="Y56" s="38"/>
      <c r="Z56" s="38"/>
      <c r="AA56" s="53">
        <v>52</v>
      </c>
      <c r="AB56" s="54">
        <v>69.177433013916001</v>
      </c>
      <c r="AC56" s="54">
        <v>67.191822052001996</v>
      </c>
      <c r="AD56" s="54">
        <v>70.907032012939496</v>
      </c>
      <c r="AE56" s="54">
        <v>73.287704467773395</v>
      </c>
      <c r="AF56" s="54">
        <v>80.195552825927706</v>
      </c>
      <c r="AG56" s="54">
        <v>65.070594787597699</v>
      </c>
      <c r="AH56" s="54">
        <v>79.968223571777301</v>
      </c>
      <c r="AI56" s="54">
        <v>70.046035766601605</v>
      </c>
      <c r="AJ56" s="54">
        <v>72.979965209960895</v>
      </c>
      <c r="AK56" s="54">
        <v>71.977970123291001</v>
      </c>
      <c r="AL56" s="54">
        <v>70.003349304199205</v>
      </c>
      <c r="AM56" s="53"/>
    </row>
    <row r="57" spans="10:39" x14ac:dyDescent="0.25">
      <c r="J57" s="43"/>
      <c r="K57" s="38"/>
      <c r="L57" s="38"/>
      <c r="M57" s="38"/>
      <c r="Y57" s="38"/>
      <c r="Z57" s="38"/>
      <c r="AA57" s="53">
        <v>53</v>
      </c>
      <c r="AB57" s="54">
        <v>68.747409820556598</v>
      </c>
      <c r="AC57" s="54">
        <v>69.489330291748004</v>
      </c>
      <c r="AD57" s="54">
        <v>68.293590545654297</v>
      </c>
      <c r="AE57" s="54">
        <v>71.783332824707003</v>
      </c>
      <c r="AF57" s="54">
        <v>73.803375244140597</v>
      </c>
      <c r="AG57" s="54">
        <v>80.257190704345703</v>
      </c>
      <c r="AH57" s="54">
        <v>66.204097747802706</v>
      </c>
      <c r="AI57" s="54">
        <v>80.387893676757798</v>
      </c>
      <c r="AJ57" s="54">
        <v>71.229881286621094</v>
      </c>
      <c r="AK57" s="54">
        <v>73.821098327636705</v>
      </c>
      <c r="AL57" s="54">
        <v>72.828189849853501</v>
      </c>
      <c r="AM57" s="53"/>
    </row>
    <row r="58" spans="10:39" x14ac:dyDescent="0.25">
      <c r="J58" s="43"/>
      <c r="K58" s="38"/>
      <c r="L58" s="38"/>
      <c r="M58" s="38"/>
      <c r="Y58" s="38"/>
      <c r="Z58" s="38"/>
      <c r="AA58" s="53">
        <v>54</v>
      </c>
      <c r="AB58" s="54">
        <v>58.539901733398402</v>
      </c>
      <c r="AC58" s="54">
        <v>69.548563003539996</v>
      </c>
      <c r="AD58" s="54">
        <v>69.915096282958999</v>
      </c>
      <c r="AE58" s="54">
        <v>69.436405181884794</v>
      </c>
      <c r="AF58" s="54">
        <v>72.6854057312012</v>
      </c>
      <c r="AG58" s="54">
        <v>74.426197052001996</v>
      </c>
      <c r="AH58" s="54">
        <v>80.468448638916001</v>
      </c>
      <c r="AI58" s="54">
        <v>67.382894515991197</v>
      </c>
      <c r="AJ58" s="54">
        <v>80.923583984375</v>
      </c>
      <c r="AK58" s="54">
        <v>72.4583549499512</v>
      </c>
      <c r="AL58" s="54">
        <v>74.7399711608887</v>
      </c>
      <c r="AM58" s="53"/>
    </row>
    <row r="59" spans="10:39" x14ac:dyDescent="0.25">
      <c r="J59" s="43"/>
      <c r="K59" s="38"/>
      <c r="L59" s="38"/>
      <c r="M59" s="38"/>
      <c r="Y59" s="38"/>
      <c r="Z59" s="38"/>
      <c r="AA59" s="53">
        <v>55</v>
      </c>
      <c r="AB59" s="54">
        <v>75.8677978515625</v>
      </c>
      <c r="AC59" s="54">
        <v>59.723604202270501</v>
      </c>
      <c r="AD59" s="54">
        <v>70.144180297851605</v>
      </c>
      <c r="AE59" s="54">
        <v>70.159412384033203</v>
      </c>
      <c r="AF59" s="54">
        <v>70.335887908935504</v>
      </c>
      <c r="AG59" s="54">
        <v>73.329883575439496</v>
      </c>
      <c r="AH59" s="54">
        <v>74.8495063781738</v>
      </c>
      <c r="AI59" s="54">
        <v>80.496852874755902</v>
      </c>
      <c r="AJ59" s="54">
        <v>68.300058364868207</v>
      </c>
      <c r="AK59" s="54">
        <v>81.2221870422363</v>
      </c>
      <c r="AL59" s="54">
        <v>73.422256469726605</v>
      </c>
      <c r="AM59" s="53"/>
    </row>
    <row r="60" spans="10:39" x14ac:dyDescent="0.25">
      <c r="J60" s="43"/>
      <c r="K60" s="38"/>
      <c r="L60" s="38"/>
      <c r="M60" s="38"/>
      <c r="Y60" s="38"/>
      <c r="Z60" s="38"/>
      <c r="AA60" s="53">
        <v>56</v>
      </c>
      <c r="AB60" s="54">
        <v>70.757102966308594</v>
      </c>
      <c r="AC60" s="54">
        <v>75.636726379394503</v>
      </c>
      <c r="AD60" s="54">
        <v>60.615554809570298</v>
      </c>
      <c r="AE60" s="54">
        <v>70.484210968017607</v>
      </c>
      <c r="AF60" s="54">
        <v>70.262317657470703</v>
      </c>
      <c r="AG60" s="54">
        <v>70.9600830078125</v>
      </c>
      <c r="AH60" s="54">
        <v>73.747303009033203</v>
      </c>
      <c r="AI60" s="54">
        <v>75.057544708251996</v>
      </c>
      <c r="AJ60" s="54">
        <v>80.347103118896499</v>
      </c>
      <c r="AK60" s="54">
        <v>68.978832244873004</v>
      </c>
      <c r="AL60" s="54">
        <v>81.327941894531307</v>
      </c>
      <c r="AM60" s="53"/>
    </row>
    <row r="61" spans="10:39" x14ac:dyDescent="0.25">
      <c r="J61" s="43"/>
      <c r="K61" s="38"/>
      <c r="L61" s="38"/>
      <c r="M61" s="38"/>
      <c r="Y61" s="38"/>
      <c r="Z61" s="38"/>
      <c r="AA61" s="53">
        <v>57</v>
      </c>
      <c r="AB61" s="54">
        <v>54.191238403320298</v>
      </c>
      <c r="AC61" s="54">
        <v>70.654796600341797</v>
      </c>
      <c r="AD61" s="54">
        <v>75.182338714599595</v>
      </c>
      <c r="AE61" s="54">
        <v>61.126766204833999</v>
      </c>
      <c r="AF61" s="54">
        <v>70.501735687255902</v>
      </c>
      <c r="AG61" s="54">
        <v>70.104537963867202</v>
      </c>
      <c r="AH61" s="54">
        <v>71.211341857910199</v>
      </c>
      <c r="AI61" s="54">
        <v>73.840065002441406</v>
      </c>
      <c r="AJ61" s="54">
        <v>74.9461669921875</v>
      </c>
      <c r="AK61" s="54">
        <v>79.924434661865206</v>
      </c>
      <c r="AL61" s="54">
        <v>69.277561187744098</v>
      </c>
      <c r="AM61" s="53"/>
    </row>
    <row r="62" spans="10:39" x14ac:dyDescent="0.25">
      <c r="J62" s="43"/>
      <c r="K62" s="38"/>
      <c r="L62" s="38"/>
      <c r="M62" s="38"/>
      <c r="Y62" s="38"/>
      <c r="Z62" s="38"/>
      <c r="AA62" s="53">
        <v>58</v>
      </c>
      <c r="AB62" s="54">
        <v>67.951477050781307</v>
      </c>
      <c r="AC62" s="54">
        <v>54.437088012695298</v>
      </c>
      <c r="AD62" s="54">
        <v>70.712455749511705</v>
      </c>
      <c r="AE62" s="54">
        <v>74.948848724365206</v>
      </c>
      <c r="AF62" s="54">
        <v>61.716207504272496</v>
      </c>
      <c r="AG62" s="54">
        <v>70.662639617919893</v>
      </c>
      <c r="AH62" s="54">
        <v>70.118644714355497</v>
      </c>
      <c r="AI62" s="54">
        <v>71.565368652343807</v>
      </c>
      <c r="AJ62" s="54">
        <v>74.082557678222699</v>
      </c>
      <c r="AK62" s="54">
        <v>75.000732421875</v>
      </c>
      <c r="AL62" s="54">
        <v>79.730796813964801</v>
      </c>
      <c r="AM62" s="53"/>
    </row>
    <row r="63" spans="10:39" x14ac:dyDescent="0.25">
      <c r="J63" s="43"/>
      <c r="K63" s="38"/>
      <c r="L63" s="38"/>
      <c r="M63" s="38"/>
      <c r="Y63" s="38"/>
      <c r="Z63" s="38"/>
      <c r="AA63" s="53">
        <v>59</v>
      </c>
      <c r="AB63" s="54">
        <v>56.954261779785199</v>
      </c>
      <c r="AC63" s="54">
        <v>67.702205657958999</v>
      </c>
      <c r="AD63" s="54">
        <v>54.736951828002901</v>
      </c>
      <c r="AE63" s="54">
        <v>70.826427459716797</v>
      </c>
      <c r="AF63" s="54">
        <v>74.828208923339801</v>
      </c>
      <c r="AG63" s="54">
        <v>62.306825637817397</v>
      </c>
      <c r="AH63" s="54">
        <v>70.895050048828097</v>
      </c>
      <c r="AI63" s="54">
        <v>70.191577911376996</v>
      </c>
      <c r="AJ63" s="54">
        <v>71.955715179443402</v>
      </c>
      <c r="AK63" s="54">
        <v>74.367984771728501</v>
      </c>
      <c r="AL63" s="54">
        <v>75.136966705322294</v>
      </c>
      <c r="AM63" s="53"/>
    </row>
    <row r="64" spans="10:39" x14ac:dyDescent="0.25">
      <c r="J64" s="43"/>
      <c r="K64" s="38"/>
      <c r="L64" s="38"/>
      <c r="M64" s="38"/>
      <c r="Y64" s="38"/>
      <c r="Z64" s="38"/>
      <c r="AA64" s="53">
        <v>60</v>
      </c>
      <c r="AB64" s="54">
        <v>60.587812423706097</v>
      </c>
      <c r="AC64" s="54">
        <v>57.4269123077393</v>
      </c>
      <c r="AD64" s="54">
        <v>67.471138000488295</v>
      </c>
      <c r="AE64" s="54">
        <v>54.970607757568402</v>
      </c>
      <c r="AF64" s="54">
        <v>70.9120903015137</v>
      </c>
      <c r="AG64" s="54">
        <v>74.693275451660199</v>
      </c>
      <c r="AH64" s="54">
        <v>62.823236465454102</v>
      </c>
      <c r="AI64" s="54">
        <v>71.070789337158203</v>
      </c>
      <c r="AJ64" s="54">
        <v>70.2217826843262</v>
      </c>
      <c r="AK64" s="54">
        <v>72.287631988525405</v>
      </c>
      <c r="AL64" s="54">
        <v>74.609096527099595</v>
      </c>
      <c r="AM64" s="53"/>
    </row>
    <row r="65" spans="10:39" x14ac:dyDescent="0.25">
      <c r="J65" s="43"/>
      <c r="K65" s="38"/>
      <c r="L65" s="38"/>
      <c r="M65" s="38"/>
      <c r="Y65" s="38"/>
      <c r="Z65" s="38"/>
      <c r="AA65" s="53">
        <v>61</v>
      </c>
      <c r="AB65" s="54">
        <v>77.951389312744098</v>
      </c>
      <c r="AC65" s="54">
        <v>60.775321960449197</v>
      </c>
      <c r="AD65" s="54">
        <v>57.762559890747099</v>
      </c>
      <c r="AE65" s="54">
        <v>67.179527282714801</v>
      </c>
      <c r="AF65" s="54">
        <v>55.119226455688498</v>
      </c>
      <c r="AG65" s="54">
        <v>70.916194915771499</v>
      </c>
      <c r="AH65" s="54">
        <v>74.475975036621094</v>
      </c>
      <c r="AI65" s="54">
        <v>63.224927902221701</v>
      </c>
      <c r="AJ65" s="54">
        <v>71.1302814483643</v>
      </c>
      <c r="AK65" s="54">
        <v>70.172275543212905</v>
      </c>
      <c r="AL65" s="54">
        <v>72.516635894775405</v>
      </c>
      <c r="AM65" s="53"/>
    </row>
    <row r="66" spans="10:39" x14ac:dyDescent="0.25">
      <c r="J66" s="43"/>
      <c r="K66" s="38"/>
      <c r="L66" s="38"/>
      <c r="M66" s="38"/>
      <c r="Y66" s="38"/>
      <c r="Z66" s="38"/>
      <c r="AA66" s="53">
        <v>62</v>
      </c>
      <c r="AB66" s="54">
        <v>73.3070068359375</v>
      </c>
      <c r="AC66" s="54">
        <v>77.279216766357393</v>
      </c>
      <c r="AD66" s="54">
        <v>61.018264770507798</v>
      </c>
      <c r="AE66" s="54">
        <v>58.164506912231403</v>
      </c>
      <c r="AF66" s="54">
        <v>66.9699516296387</v>
      </c>
      <c r="AG66" s="54">
        <v>55.351293563842802</v>
      </c>
      <c r="AH66" s="54">
        <v>70.991420745849595</v>
      </c>
      <c r="AI66" s="54">
        <v>74.332447052001996</v>
      </c>
      <c r="AJ66" s="54">
        <v>63.673089981079102</v>
      </c>
      <c r="AK66" s="54">
        <v>71.244518280029297</v>
      </c>
      <c r="AL66" s="54">
        <v>70.213062286376996</v>
      </c>
      <c r="AM66" s="53"/>
    </row>
    <row r="67" spans="10:39" x14ac:dyDescent="0.25">
      <c r="J67" s="43"/>
      <c r="K67" s="38"/>
      <c r="L67" s="38"/>
      <c r="M67" s="38"/>
      <c r="Y67" s="38"/>
      <c r="Z67" s="38"/>
      <c r="AA67" s="53">
        <v>63</v>
      </c>
      <c r="AB67" s="54">
        <v>62.4766330718994</v>
      </c>
      <c r="AC67" s="54">
        <v>72.779613494873004</v>
      </c>
      <c r="AD67" s="54">
        <v>76.793544769287095</v>
      </c>
      <c r="AE67" s="54">
        <v>61.380237579345703</v>
      </c>
      <c r="AF67" s="54">
        <v>58.702472686767599</v>
      </c>
      <c r="AG67" s="54">
        <v>66.953048706054702</v>
      </c>
      <c r="AH67" s="54">
        <v>55.764120101928697</v>
      </c>
      <c r="AI67" s="54">
        <v>71.219730377197294</v>
      </c>
      <c r="AJ67" s="54">
        <v>74.364479064941406</v>
      </c>
      <c r="AK67" s="54">
        <v>64.2456245422363</v>
      </c>
      <c r="AL67" s="54">
        <v>71.512823104858398</v>
      </c>
      <c r="AM67" s="53"/>
    </row>
    <row r="68" spans="10:39" x14ac:dyDescent="0.25">
      <c r="J68" s="43"/>
      <c r="K68" s="38"/>
      <c r="L68" s="38"/>
      <c r="M68" s="38"/>
      <c r="Y68" s="38"/>
      <c r="Z68" s="38"/>
      <c r="AA68" s="53">
        <v>64</v>
      </c>
      <c r="AB68" s="54">
        <v>55.967643737792997</v>
      </c>
      <c r="AC68" s="54">
        <v>62.4459934234619</v>
      </c>
      <c r="AD68" s="54">
        <v>72.204635620117202</v>
      </c>
      <c r="AE68" s="54">
        <v>76.245597839355497</v>
      </c>
      <c r="AF68" s="54">
        <v>61.612781524658203</v>
      </c>
      <c r="AG68" s="54">
        <v>59.115823745727504</v>
      </c>
      <c r="AH68" s="54">
        <v>66.834346771240206</v>
      </c>
      <c r="AI68" s="54">
        <v>56.055625915527301</v>
      </c>
      <c r="AJ68" s="54">
        <v>71.314559936523395</v>
      </c>
      <c r="AK68" s="54">
        <v>74.290397644042997</v>
      </c>
      <c r="AL68" s="54">
        <v>64.658580780029297</v>
      </c>
      <c r="AM68" s="53"/>
    </row>
    <row r="69" spans="10:39" x14ac:dyDescent="0.25">
      <c r="J69" s="43"/>
      <c r="K69" s="38"/>
      <c r="L69" s="38"/>
      <c r="M69" s="38"/>
      <c r="Y69" s="38"/>
      <c r="Z69" s="38"/>
      <c r="AA69" s="53">
        <v>65</v>
      </c>
      <c r="AB69" s="54">
        <v>69.888019561767607</v>
      </c>
      <c r="AC69" s="54">
        <v>55.967864990234403</v>
      </c>
      <c r="AD69" s="54">
        <v>62.373430252075202</v>
      </c>
      <c r="AE69" s="54">
        <v>71.662315368652301</v>
      </c>
      <c r="AF69" s="54">
        <v>75.7401123046875</v>
      </c>
      <c r="AG69" s="54">
        <v>61.786144256591797</v>
      </c>
      <c r="AH69" s="54">
        <v>59.442962646484403</v>
      </c>
      <c r="AI69" s="54">
        <v>66.703975677490206</v>
      </c>
      <c r="AJ69" s="54">
        <v>56.294939041137702</v>
      </c>
      <c r="AK69" s="54">
        <v>71.350875854492202</v>
      </c>
      <c r="AL69" s="54">
        <v>74.195003509521499</v>
      </c>
      <c r="AM69" s="53"/>
    </row>
    <row r="70" spans="10:39" x14ac:dyDescent="0.25">
      <c r="J70" s="43"/>
      <c r="K70" s="38"/>
      <c r="L70" s="38"/>
      <c r="M70" s="38"/>
      <c r="Y70" s="38"/>
      <c r="Z70" s="38"/>
      <c r="AA70" s="53">
        <v>66</v>
      </c>
      <c r="AB70" s="54">
        <v>50.870361328125</v>
      </c>
      <c r="AC70" s="54">
        <v>69.400987625122099</v>
      </c>
      <c r="AD70" s="54">
        <v>56.004827499389599</v>
      </c>
      <c r="AE70" s="54">
        <v>62.334617614746101</v>
      </c>
      <c r="AF70" s="54">
        <v>71.212688446044893</v>
      </c>
      <c r="AG70" s="54">
        <v>75.331153869628906</v>
      </c>
      <c r="AH70" s="54">
        <v>61.9812526702881</v>
      </c>
      <c r="AI70" s="54">
        <v>59.773849487304702</v>
      </c>
      <c r="AJ70" s="54">
        <v>66.622814178466797</v>
      </c>
      <c r="AK70" s="54">
        <v>56.553024291992202</v>
      </c>
      <c r="AL70" s="54">
        <v>71.414669036865206</v>
      </c>
      <c r="AM70" s="53"/>
    </row>
    <row r="71" spans="10:39" x14ac:dyDescent="0.25">
      <c r="J71" s="43"/>
      <c r="K71" s="38"/>
      <c r="L71" s="38"/>
      <c r="M71" s="38"/>
      <c r="Y71" s="38"/>
      <c r="Z71" s="38"/>
      <c r="AA71" s="53">
        <v>67</v>
      </c>
      <c r="AB71" s="54">
        <v>61.4557914733887</v>
      </c>
      <c r="AC71" s="54">
        <v>51.410936355590799</v>
      </c>
      <c r="AD71" s="54">
        <v>69.196643829345703</v>
      </c>
      <c r="AE71" s="54">
        <v>56.2986965179443</v>
      </c>
      <c r="AF71" s="54">
        <v>62.555974960327099</v>
      </c>
      <c r="AG71" s="54">
        <v>71.092693328857393</v>
      </c>
      <c r="AH71" s="54">
        <v>75.245590209960895</v>
      </c>
      <c r="AI71" s="54">
        <v>62.4388751983643</v>
      </c>
      <c r="AJ71" s="54">
        <v>60.3347358703613</v>
      </c>
      <c r="AK71" s="54">
        <v>66.837818145751996</v>
      </c>
      <c r="AL71" s="54">
        <v>57.078123092651403</v>
      </c>
      <c r="AM71" s="53"/>
    </row>
    <row r="72" spans="10:39" x14ac:dyDescent="0.25">
      <c r="J72" s="43"/>
      <c r="K72" s="38"/>
      <c r="L72" s="38"/>
      <c r="M72" s="38"/>
      <c r="Y72" s="38"/>
      <c r="Z72" s="38"/>
      <c r="AA72" s="53">
        <v>68</v>
      </c>
      <c r="AB72" s="54">
        <v>41.753850936889599</v>
      </c>
      <c r="AC72" s="54">
        <v>61.656774520874002</v>
      </c>
      <c r="AD72" s="54">
        <v>52.053407669067397</v>
      </c>
      <c r="AE72" s="54">
        <v>69.131902694702106</v>
      </c>
      <c r="AF72" s="54">
        <v>56.727043151855497</v>
      </c>
      <c r="AG72" s="54">
        <v>62.921146392822301</v>
      </c>
      <c r="AH72" s="54">
        <v>71.135341644287095</v>
      </c>
      <c r="AI72" s="54">
        <v>75.330039978027301</v>
      </c>
      <c r="AJ72" s="54">
        <v>63.036369323730497</v>
      </c>
      <c r="AK72" s="54">
        <v>61.0193481445313</v>
      </c>
      <c r="AL72" s="54">
        <v>67.205894470214801</v>
      </c>
      <c r="AM72" s="53"/>
    </row>
    <row r="73" spans="10:39" x14ac:dyDescent="0.25">
      <c r="J73" s="43"/>
      <c r="K73" s="38"/>
      <c r="L73" s="38"/>
      <c r="M73" s="38"/>
      <c r="Y73" s="38"/>
      <c r="Z73" s="38"/>
      <c r="AA73" s="53">
        <v>69</v>
      </c>
      <c r="AB73" s="54">
        <v>64.852851867675795</v>
      </c>
      <c r="AC73" s="54">
        <v>42.756334304809599</v>
      </c>
      <c r="AD73" s="54">
        <v>61.975578308105497</v>
      </c>
      <c r="AE73" s="54">
        <v>52.791692733764599</v>
      </c>
      <c r="AF73" s="54">
        <v>69.200384140014606</v>
      </c>
      <c r="AG73" s="54">
        <v>57.275959014892599</v>
      </c>
      <c r="AH73" s="54">
        <v>63.4113578796387</v>
      </c>
      <c r="AI73" s="54">
        <v>71.346164703369098</v>
      </c>
      <c r="AJ73" s="54">
        <v>75.568504333496094</v>
      </c>
      <c r="AK73" s="54">
        <v>63.765949249267599</v>
      </c>
      <c r="AL73" s="54">
        <v>61.819107055664098</v>
      </c>
      <c r="AM73" s="53"/>
    </row>
    <row r="74" spans="10:39" x14ac:dyDescent="0.25">
      <c r="J74" s="43"/>
      <c r="K74" s="38"/>
      <c r="L74" s="38"/>
      <c r="M74" s="38"/>
      <c r="Y74" s="38"/>
      <c r="Z74" s="38"/>
      <c r="AA74" s="53">
        <v>70</v>
      </c>
      <c r="AB74" s="54">
        <v>66.395481109619098</v>
      </c>
      <c r="AC74" s="54">
        <v>64.823314666748004</v>
      </c>
      <c r="AD74" s="54">
        <v>43.621000289916999</v>
      </c>
      <c r="AE74" s="54">
        <v>62.223588943481403</v>
      </c>
      <c r="AF74" s="54">
        <v>53.410791397094698</v>
      </c>
      <c r="AG74" s="54">
        <v>69.230491638183594</v>
      </c>
      <c r="AH74" s="54">
        <v>57.744005203247099</v>
      </c>
      <c r="AI74" s="54">
        <v>63.815689086914098</v>
      </c>
      <c r="AJ74" s="54">
        <v>71.488662719726605</v>
      </c>
      <c r="AK74" s="54">
        <v>75.7478733062744</v>
      </c>
      <c r="AL74" s="54">
        <v>64.382282257080107</v>
      </c>
      <c r="AM74" s="53"/>
    </row>
    <row r="75" spans="10:39" x14ac:dyDescent="0.25">
      <c r="J75" s="43"/>
      <c r="K75" s="38"/>
      <c r="L75" s="38"/>
      <c r="M75" s="38"/>
      <c r="Y75" s="38"/>
      <c r="Z75" s="38"/>
      <c r="AA75" s="53">
        <v>71</v>
      </c>
      <c r="AB75" s="54">
        <v>57.4337348937988</v>
      </c>
      <c r="AC75" s="54">
        <v>66.350728988647504</v>
      </c>
      <c r="AD75" s="54">
        <v>64.651975631713896</v>
      </c>
      <c r="AE75" s="54">
        <v>44.282743453979499</v>
      </c>
      <c r="AF75" s="54">
        <v>62.300027847290004</v>
      </c>
      <c r="AG75" s="54">
        <v>53.830125808715799</v>
      </c>
      <c r="AH75" s="54">
        <v>69.1087131500244</v>
      </c>
      <c r="AI75" s="54">
        <v>58.042694091796903</v>
      </c>
      <c r="AJ75" s="54">
        <v>64.034162521362305</v>
      </c>
      <c r="AK75" s="54">
        <v>71.474264144897504</v>
      </c>
      <c r="AL75" s="54">
        <v>75.751499176025405</v>
      </c>
      <c r="AM75" s="53"/>
    </row>
    <row r="76" spans="10:39" x14ac:dyDescent="0.25">
      <c r="J76" s="43"/>
      <c r="K76" s="38"/>
      <c r="L76" s="38"/>
      <c r="M76" s="38"/>
      <c r="Y76" s="38"/>
      <c r="Z76" s="38"/>
      <c r="AA76" s="53">
        <v>72</v>
      </c>
      <c r="AB76" s="54">
        <v>76.006652832031307</v>
      </c>
      <c r="AC76" s="54">
        <v>57.187067031860401</v>
      </c>
      <c r="AD76" s="54">
        <v>65.841091156005902</v>
      </c>
      <c r="AE76" s="54">
        <v>64.085096359252901</v>
      </c>
      <c r="AF76" s="54">
        <v>44.548309326171903</v>
      </c>
      <c r="AG76" s="54">
        <v>61.966106414794901</v>
      </c>
      <c r="AH76" s="54">
        <v>53.830390930175803</v>
      </c>
      <c r="AI76" s="54">
        <v>68.595275878906307</v>
      </c>
      <c r="AJ76" s="54">
        <v>57.920028686523402</v>
      </c>
      <c r="AK76" s="54">
        <v>63.826854705810497</v>
      </c>
      <c r="AL76" s="54">
        <v>71.025091171264606</v>
      </c>
      <c r="AM76" s="53"/>
    </row>
    <row r="77" spans="10:39" x14ac:dyDescent="0.25">
      <c r="J77" s="43"/>
      <c r="K77" s="38"/>
      <c r="L77" s="38"/>
      <c r="M77" s="38"/>
      <c r="Y77" s="38"/>
      <c r="Z77" s="38"/>
      <c r="AA77" s="53">
        <v>73</v>
      </c>
      <c r="AB77" s="54">
        <v>65.427148818969698</v>
      </c>
      <c r="AC77" s="54">
        <v>74.717292785644503</v>
      </c>
      <c r="AD77" s="54">
        <v>56.621273040771499</v>
      </c>
      <c r="AE77" s="54">
        <v>65.008214950561495</v>
      </c>
      <c r="AF77" s="54">
        <v>63.216617584228501</v>
      </c>
      <c r="AG77" s="54">
        <v>44.5276775360107</v>
      </c>
      <c r="AH77" s="54">
        <v>61.309709548950202</v>
      </c>
      <c r="AI77" s="54">
        <v>53.5373210906982</v>
      </c>
      <c r="AJ77" s="54">
        <v>67.753267288207994</v>
      </c>
      <c r="AK77" s="54">
        <v>57.484004974365199</v>
      </c>
      <c r="AL77" s="54">
        <v>63.293806076049798</v>
      </c>
      <c r="AM77" s="53"/>
    </row>
    <row r="78" spans="10:39" x14ac:dyDescent="0.25">
      <c r="J78" s="43"/>
      <c r="K78" s="38"/>
      <c r="L78" s="38"/>
      <c r="M78" s="38"/>
      <c r="Y78" s="38"/>
      <c r="Z78" s="38"/>
      <c r="AA78" s="53">
        <v>74</v>
      </c>
      <c r="AB78" s="54">
        <v>67.801862716674805</v>
      </c>
      <c r="AC78" s="54">
        <v>64.2313041687012</v>
      </c>
      <c r="AD78" s="54">
        <v>73.222885131835895</v>
      </c>
      <c r="AE78" s="54">
        <v>55.858848571777301</v>
      </c>
      <c r="AF78" s="54">
        <v>63.994144439697301</v>
      </c>
      <c r="AG78" s="54">
        <v>62.180892944335902</v>
      </c>
      <c r="AH78" s="54">
        <v>44.3081245422363</v>
      </c>
      <c r="AI78" s="54">
        <v>60.466098785400398</v>
      </c>
      <c r="AJ78" s="54">
        <v>53.065052032470703</v>
      </c>
      <c r="AK78" s="54">
        <v>66.732116699218807</v>
      </c>
      <c r="AL78" s="54">
        <v>56.846519470214801</v>
      </c>
      <c r="AM78" s="53"/>
    </row>
    <row r="79" spans="10:39" x14ac:dyDescent="0.25">
      <c r="J79" s="43"/>
      <c r="K79" s="38"/>
      <c r="L79" s="38"/>
      <c r="M79" s="38"/>
      <c r="Y79" s="38"/>
      <c r="Z79" s="38"/>
      <c r="AA79" s="53">
        <v>75</v>
      </c>
      <c r="AB79" s="54">
        <v>51.371139526367202</v>
      </c>
      <c r="AC79" s="54">
        <v>66.311683654785199</v>
      </c>
      <c r="AD79" s="54">
        <v>62.929944992065401</v>
      </c>
      <c r="AE79" s="54">
        <v>71.647518157958999</v>
      </c>
      <c r="AF79" s="54">
        <v>55.005191802978501</v>
      </c>
      <c r="AG79" s="54">
        <v>62.886754989624002</v>
      </c>
      <c r="AH79" s="54">
        <v>61.074638366699197</v>
      </c>
      <c r="AI79" s="54">
        <v>43.966312408447301</v>
      </c>
      <c r="AJ79" s="54">
        <v>59.528743743896499</v>
      </c>
      <c r="AK79" s="54">
        <v>52.489351272583001</v>
      </c>
      <c r="AL79" s="54">
        <v>65.6357612609863</v>
      </c>
      <c r="AM79" s="53"/>
    </row>
    <row r="80" spans="10:39" x14ac:dyDescent="0.25">
      <c r="J80" s="43"/>
      <c r="K80" s="38"/>
      <c r="L80" s="38"/>
      <c r="M80" s="38"/>
      <c r="Y80" s="38"/>
      <c r="Z80" s="38"/>
      <c r="AA80" s="53">
        <v>76</v>
      </c>
      <c r="AB80" s="54">
        <v>51.970012664794901</v>
      </c>
      <c r="AC80" s="54">
        <v>50.6546630859375</v>
      </c>
      <c r="AD80" s="54">
        <v>64.989377975463896</v>
      </c>
      <c r="AE80" s="54">
        <v>61.8082084655762</v>
      </c>
      <c r="AF80" s="54">
        <v>70.280887603759794</v>
      </c>
      <c r="AG80" s="54">
        <v>54.331592559814503</v>
      </c>
      <c r="AH80" s="54">
        <v>61.970474243164098</v>
      </c>
      <c r="AI80" s="54">
        <v>60.154947280883803</v>
      </c>
      <c r="AJ80" s="54">
        <v>43.761573791503899</v>
      </c>
      <c r="AK80" s="54">
        <v>58.779064178466797</v>
      </c>
      <c r="AL80" s="54">
        <v>52.074678421020501</v>
      </c>
      <c r="AM80" s="53"/>
    </row>
    <row r="81" spans="10:39" x14ac:dyDescent="0.25">
      <c r="J81" s="43"/>
      <c r="K81" s="38"/>
      <c r="L81" s="38"/>
      <c r="M81" s="38"/>
      <c r="Y81" s="38"/>
      <c r="Z81" s="38"/>
      <c r="AA81" s="53">
        <v>77</v>
      </c>
      <c r="AB81" s="54">
        <v>45.149312973022496</v>
      </c>
      <c r="AC81" s="54">
        <v>50.947427749633803</v>
      </c>
      <c r="AD81" s="54">
        <v>49.898338317871101</v>
      </c>
      <c r="AE81" s="54">
        <v>63.579820632934599</v>
      </c>
      <c r="AF81" s="54">
        <v>60.6402072906494</v>
      </c>
      <c r="AG81" s="54">
        <v>68.862621307373004</v>
      </c>
      <c r="AH81" s="54">
        <v>53.625574111938498</v>
      </c>
      <c r="AI81" s="54">
        <v>60.995550155639599</v>
      </c>
      <c r="AJ81" s="54">
        <v>59.164840698242202</v>
      </c>
      <c r="AK81" s="54">
        <v>43.519016265869098</v>
      </c>
      <c r="AL81" s="54">
        <v>57.9815063476563</v>
      </c>
      <c r="AM81" s="53"/>
    </row>
    <row r="82" spans="10:39" x14ac:dyDescent="0.25">
      <c r="J82" s="43"/>
      <c r="K82" s="38"/>
      <c r="L82" s="38"/>
      <c r="M82" s="38"/>
      <c r="Y82" s="38"/>
      <c r="Z82" s="38"/>
      <c r="AA82" s="53">
        <v>78</v>
      </c>
      <c r="AB82" s="54">
        <v>30.783881187439</v>
      </c>
      <c r="AC82" s="54">
        <v>44.347389221191399</v>
      </c>
      <c r="AD82" s="54">
        <v>49.813655853271499</v>
      </c>
      <c r="AE82" s="54">
        <v>49.080554962158203</v>
      </c>
      <c r="AF82" s="54">
        <v>62.064979553222699</v>
      </c>
      <c r="AG82" s="54">
        <v>59.4015216827393</v>
      </c>
      <c r="AH82" s="54">
        <v>67.332372665405302</v>
      </c>
      <c r="AI82" s="54">
        <v>52.859817504882798</v>
      </c>
      <c r="AJ82" s="54">
        <v>59.914190292358398</v>
      </c>
      <c r="AK82" s="54">
        <v>58.082902908325202</v>
      </c>
      <c r="AL82" s="54">
        <v>43.211227416992202</v>
      </c>
      <c r="AM82" s="53"/>
    </row>
    <row r="83" spans="10:39" x14ac:dyDescent="0.25">
      <c r="J83" s="43"/>
      <c r="K83" s="38"/>
      <c r="L83" s="38"/>
      <c r="M83" s="38"/>
      <c r="Y83" s="38"/>
      <c r="Z83" s="38"/>
      <c r="AA83" s="53">
        <v>79</v>
      </c>
      <c r="AB83" s="54">
        <v>33.622858047485401</v>
      </c>
      <c r="AC83" s="54">
        <v>30.0012464523315</v>
      </c>
      <c r="AD83" s="54">
        <v>43.074769973754897</v>
      </c>
      <c r="AE83" s="54">
        <v>48.2075004577637</v>
      </c>
      <c r="AF83" s="54">
        <v>47.789319992065401</v>
      </c>
      <c r="AG83" s="54">
        <v>60.024078369140597</v>
      </c>
      <c r="AH83" s="54">
        <v>57.628021240234403</v>
      </c>
      <c r="AI83" s="54">
        <v>65.236953735351605</v>
      </c>
      <c r="AJ83" s="54">
        <v>51.574317932128899</v>
      </c>
      <c r="AK83" s="54">
        <v>58.290355682372997</v>
      </c>
      <c r="AL83" s="54">
        <v>56.460773468017599</v>
      </c>
      <c r="AM83" s="53"/>
    </row>
    <row r="84" spans="10:39" x14ac:dyDescent="0.25">
      <c r="J84" s="43"/>
      <c r="K84" s="38"/>
      <c r="L84" s="38"/>
      <c r="M84" s="38"/>
      <c r="Y84" s="38"/>
      <c r="Z84" s="38"/>
      <c r="AA84" s="53">
        <v>80</v>
      </c>
      <c r="AB84" s="54">
        <v>36.172524452209501</v>
      </c>
      <c r="AC84" s="54">
        <v>32.6281900405884</v>
      </c>
      <c r="AD84" s="54">
        <v>29.055356025695801</v>
      </c>
      <c r="AE84" s="54">
        <v>41.630062103271499</v>
      </c>
      <c r="AF84" s="54">
        <v>46.4456176757813</v>
      </c>
      <c r="AG84" s="54">
        <v>46.2813110351563</v>
      </c>
      <c r="AH84" s="54">
        <v>57.787517547607401</v>
      </c>
      <c r="AI84" s="54">
        <v>55.625955581665004</v>
      </c>
      <c r="AJ84" s="54">
        <v>62.905389785766602</v>
      </c>
      <c r="AK84" s="54">
        <v>50.058746337890597</v>
      </c>
      <c r="AL84" s="54">
        <v>56.403888702392599</v>
      </c>
      <c r="AM84" s="53"/>
    </row>
    <row r="85" spans="10:39" x14ac:dyDescent="0.25">
      <c r="J85" s="43"/>
      <c r="K85" s="38"/>
      <c r="L85" s="38"/>
      <c r="M85" s="38"/>
      <c r="Y85" s="38"/>
      <c r="Z85" s="38"/>
      <c r="AA85" s="53">
        <v>81</v>
      </c>
      <c r="AB85" s="54">
        <v>32.997621536254897</v>
      </c>
      <c r="AC85" s="54">
        <v>34.4258680343628</v>
      </c>
      <c r="AD85" s="54">
        <v>31.2832593917847</v>
      </c>
      <c r="AE85" s="54">
        <v>27.823794364929199</v>
      </c>
      <c r="AF85" s="54">
        <v>39.855216979980497</v>
      </c>
      <c r="AG85" s="54">
        <v>44.357477188110401</v>
      </c>
      <c r="AH85" s="54">
        <v>44.411333084106403</v>
      </c>
      <c r="AI85" s="54">
        <v>55.188255310058601</v>
      </c>
      <c r="AJ85" s="54">
        <v>53.2336940765381</v>
      </c>
      <c r="AK85" s="54">
        <v>60.191434860229499</v>
      </c>
      <c r="AL85" s="54">
        <v>48.151758193969698</v>
      </c>
      <c r="AM85" s="53"/>
    </row>
    <row r="86" spans="10:39" x14ac:dyDescent="0.25">
      <c r="J86" s="43"/>
      <c r="K86" s="38"/>
      <c r="L86" s="38"/>
      <c r="M86" s="38"/>
      <c r="Y86" s="38"/>
      <c r="Z86" s="38"/>
      <c r="AA86" s="53">
        <v>82</v>
      </c>
      <c r="AB86" s="54">
        <v>24.686228752136198</v>
      </c>
      <c r="AC86" s="54">
        <v>31.421361923217798</v>
      </c>
      <c r="AD86" s="54">
        <v>32.698652267456097</v>
      </c>
      <c r="AE86" s="54">
        <v>29.924533843994102</v>
      </c>
      <c r="AF86" s="54">
        <v>26.586628913879402</v>
      </c>
      <c r="AG86" s="54">
        <v>38.062906265258803</v>
      </c>
      <c r="AH86" s="54">
        <v>42.255147933959996</v>
      </c>
      <c r="AI86" s="54">
        <v>42.4918117523193</v>
      </c>
      <c r="AJ86" s="54">
        <v>52.568038940429702</v>
      </c>
      <c r="AK86" s="54">
        <v>50.834064483642599</v>
      </c>
      <c r="AL86" s="54">
        <v>57.451925277709996</v>
      </c>
      <c r="AM86" s="53"/>
    </row>
    <row r="87" spans="10:39" x14ac:dyDescent="0.25">
      <c r="J87" s="43"/>
      <c r="K87" s="38"/>
      <c r="L87" s="38"/>
      <c r="M87" s="38"/>
      <c r="Y87" s="38"/>
      <c r="Z87" s="38"/>
      <c r="AA87" s="53">
        <v>83</v>
      </c>
      <c r="AB87" s="54">
        <v>36.113746643066399</v>
      </c>
      <c r="AC87" s="54">
        <v>23.616725921630898</v>
      </c>
      <c r="AD87" s="54">
        <v>29.829264640808098</v>
      </c>
      <c r="AE87" s="54">
        <v>31.005469322204601</v>
      </c>
      <c r="AF87" s="54">
        <v>28.583429336547901</v>
      </c>
      <c r="AG87" s="54">
        <v>25.365017890930201</v>
      </c>
      <c r="AH87" s="54">
        <v>36.256458282470703</v>
      </c>
      <c r="AI87" s="54">
        <v>40.1488037109375</v>
      </c>
      <c r="AJ87" s="54">
        <v>40.534217834472699</v>
      </c>
      <c r="AK87" s="54">
        <v>49.964563369750998</v>
      </c>
      <c r="AL87" s="54">
        <v>48.431571960449197</v>
      </c>
      <c r="AM87" s="53"/>
    </row>
    <row r="88" spans="10:39" x14ac:dyDescent="0.25">
      <c r="J88" s="43"/>
      <c r="K88" s="38"/>
      <c r="L88" s="38"/>
      <c r="M88" s="38"/>
      <c r="Y88" s="38"/>
      <c r="Z88" s="38"/>
      <c r="AA88" s="53">
        <v>84</v>
      </c>
      <c r="AB88" s="54">
        <v>24.496107101440401</v>
      </c>
      <c r="AC88" s="54">
        <v>33.6623020172119</v>
      </c>
      <c r="AD88" s="54">
        <v>22.401797294616699</v>
      </c>
      <c r="AE88" s="54">
        <v>28.163013458251999</v>
      </c>
      <c r="AF88" s="54">
        <v>29.311393737793001</v>
      </c>
      <c r="AG88" s="54">
        <v>27.178033828735401</v>
      </c>
      <c r="AH88" s="54">
        <v>24.0796575546265</v>
      </c>
      <c r="AI88" s="54">
        <v>34.327075004577601</v>
      </c>
      <c r="AJ88" s="54">
        <v>37.920087814331097</v>
      </c>
      <c r="AK88" s="54">
        <v>38.446640014648402</v>
      </c>
      <c r="AL88" s="54">
        <v>47.2620525360107</v>
      </c>
      <c r="AM88" s="53"/>
    </row>
    <row r="89" spans="10:39" x14ac:dyDescent="0.25">
      <c r="J89" s="43"/>
      <c r="K89" s="38"/>
      <c r="L89" s="38"/>
      <c r="M89" s="38"/>
      <c r="Y89" s="38"/>
      <c r="Z89" s="38"/>
      <c r="AA89" s="53">
        <v>85</v>
      </c>
      <c r="AB89" s="54">
        <v>28.739464759826699</v>
      </c>
      <c r="AC89" s="54">
        <v>23.306525230407701</v>
      </c>
      <c r="AD89" s="54">
        <v>31.750512123107899</v>
      </c>
      <c r="AE89" s="54">
        <v>21.4550008773804</v>
      </c>
      <c r="AF89" s="54">
        <v>26.875689506530801</v>
      </c>
      <c r="AG89" s="54">
        <v>27.975792884826699</v>
      </c>
      <c r="AH89" s="54">
        <v>26.064496040344199</v>
      </c>
      <c r="AI89" s="54">
        <v>23.0511426925659</v>
      </c>
      <c r="AJ89" s="54">
        <v>32.822376251220703</v>
      </c>
      <c r="AK89" s="54">
        <v>36.209972381591797</v>
      </c>
      <c r="AL89" s="54">
        <v>36.805507659912102</v>
      </c>
      <c r="AM89" s="53"/>
    </row>
    <row r="90" spans="10:39" x14ac:dyDescent="0.25">
      <c r="J90" s="43"/>
      <c r="K90" s="38"/>
      <c r="L90" s="38"/>
      <c r="M90" s="38"/>
      <c r="Y90" s="38"/>
      <c r="Z90" s="38"/>
      <c r="AA90" s="53">
        <v>86</v>
      </c>
      <c r="AB90" s="54">
        <v>16.090904712676998</v>
      </c>
      <c r="AC90" s="54">
        <v>26.790859222412099</v>
      </c>
      <c r="AD90" s="54">
        <v>21.8383693695068</v>
      </c>
      <c r="AE90" s="54">
        <v>29.583262443542498</v>
      </c>
      <c r="AF90" s="54">
        <v>20.2296800613403</v>
      </c>
      <c r="AG90" s="54">
        <v>25.324245452880898</v>
      </c>
      <c r="AH90" s="54">
        <v>26.353991508483901</v>
      </c>
      <c r="AI90" s="54">
        <v>24.634778976440401</v>
      </c>
      <c r="AJ90" s="54">
        <v>21.721446037292498</v>
      </c>
      <c r="AK90" s="54">
        <v>31.0101861953735</v>
      </c>
      <c r="AL90" s="54">
        <v>34.1943874359131</v>
      </c>
      <c r="AM90" s="53"/>
    </row>
    <row r="91" spans="10:39" x14ac:dyDescent="0.25">
      <c r="J91" s="43"/>
      <c r="K91" s="38"/>
      <c r="L91" s="38"/>
      <c r="M91" s="38"/>
      <c r="Y91" s="38"/>
      <c r="Z91" s="38"/>
      <c r="AA91" s="53">
        <v>87</v>
      </c>
      <c r="AB91" s="54">
        <v>17.5083684921265</v>
      </c>
      <c r="AC91" s="54">
        <v>14.9176201820374</v>
      </c>
      <c r="AD91" s="54">
        <v>24.560505867004402</v>
      </c>
      <c r="AE91" s="54">
        <v>20.096265792846701</v>
      </c>
      <c r="AF91" s="54">
        <v>27.136877059936499</v>
      </c>
      <c r="AG91" s="54">
        <v>18.733889579772899</v>
      </c>
      <c r="AH91" s="54">
        <v>23.502647399902301</v>
      </c>
      <c r="AI91" s="54">
        <v>24.413645267486601</v>
      </c>
      <c r="AJ91" s="54">
        <v>22.892328262329102</v>
      </c>
      <c r="AK91" s="54">
        <v>20.116993904113802</v>
      </c>
      <c r="AL91" s="54">
        <v>28.8982238769531</v>
      </c>
      <c r="AM91" s="53"/>
    </row>
    <row r="92" spans="10:39" x14ac:dyDescent="0.25">
      <c r="J92" s="43"/>
      <c r="K92" s="38"/>
      <c r="L92" s="38"/>
      <c r="M92" s="38"/>
      <c r="Y92" s="38"/>
      <c r="Z92" s="38"/>
      <c r="AA92" s="53">
        <v>88</v>
      </c>
      <c r="AB92" s="54">
        <v>23.482597351074201</v>
      </c>
      <c r="AC92" s="54">
        <v>15.835694789886499</v>
      </c>
      <c r="AD92" s="54">
        <v>13.5898036956787</v>
      </c>
      <c r="AE92" s="54">
        <v>22.1831407546997</v>
      </c>
      <c r="AF92" s="54">
        <v>18.209068298339801</v>
      </c>
      <c r="AG92" s="54">
        <v>24.541114807128899</v>
      </c>
      <c r="AH92" s="54">
        <v>17.0763597488403</v>
      </c>
      <c r="AI92" s="54">
        <v>21.488782882690401</v>
      </c>
      <c r="AJ92" s="54">
        <v>22.287315845489498</v>
      </c>
      <c r="AK92" s="54">
        <v>20.956389427185101</v>
      </c>
      <c r="AL92" s="54">
        <v>18.3325147628784</v>
      </c>
      <c r="AM92" s="53"/>
    </row>
    <row r="93" spans="10:39" x14ac:dyDescent="0.25">
      <c r="AA93" s="53">
        <v>89</v>
      </c>
      <c r="AB93" s="54">
        <v>13.885665416717501</v>
      </c>
      <c r="AC93" s="54">
        <v>20.776513099670399</v>
      </c>
      <c r="AD93" s="54">
        <v>14.1091756820679</v>
      </c>
      <c r="AE93" s="54">
        <v>12.194620609283399</v>
      </c>
      <c r="AF93" s="54">
        <v>19.784828186035199</v>
      </c>
      <c r="AG93" s="54">
        <v>16.298117160797101</v>
      </c>
      <c r="AH93" s="54">
        <v>21.906398773193398</v>
      </c>
      <c r="AI93" s="54">
        <v>15.3536143302917</v>
      </c>
      <c r="AJ93" s="54">
        <v>19.3826584815979</v>
      </c>
      <c r="AK93" s="54">
        <v>20.1029648780823</v>
      </c>
      <c r="AL93" s="54">
        <v>18.948566436767599</v>
      </c>
      <c r="AM93" s="53"/>
    </row>
    <row r="94" spans="10:39" x14ac:dyDescent="0.25">
      <c r="AA94" s="53">
        <v>90</v>
      </c>
      <c r="AB94" s="54">
        <v>18.599977493286101</v>
      </c>
      <c r="AC94" s="54">
        <v>12.2137126922607</v>
      </c>
      <c r="AD94" s="54">
        <v>18.139780998229998</v>
      </c>
      <c r="AE94" s="54">
        <v>12.364977836608899</v>
      </c>
      <c r="AF94" s="54">
        <v>10.781418800354</v>
      </c>
      <c r="AG94" s="54">
        <v>17.3972358703613</v>
      </c>
      <c r="AH94" s="54">
        <v>14.4079413414001</v>
      </c>
      <c r="AI94" s="54">
        <v>19.293305397033699</v>
      </c>
      <c r="AJ94" s="54">
        <v>13.6289625167847</v>
      </c>
      <c r="AK94" s="54">
        <v>17.252299785613999</v>
      </c>
      <c r="AL94" s="54">
        <v>17.924912929534901</v>
      </c>
      <c r="AM94" s="53"/>
    </row>
    <row r="95" spans="10:39" x14ac:dyDescent="0.25">
      <c r="AA95" s="53">
        <v>91</v>
      </c>
      <c r="AB95" s="54">
        <v>5.6979317665100098</v>
      </c>
      <c r="AC95" s="54">
        <v>15.9835529327393</v>
      </c>
      <c r="AD95" s="54">
        <v>10.5877928733826</v>
      </c>
      <c r="AE95" s="54">
        <v>15.646887779235801</v>
      </c>
      <c r="AF95" s="54">
        <v>10.6912696361542</v>
      </c>
      <c r="AG95" s="54">
        <v>9.4110724925994909</v>
      </c>
      <c r="AH95" s="54">
        <v>15.0942163467407</v>
      </c>
      <c r="AI95" s="54">
        <v>12.566405773162799</v>
      </c>
      <c r="AJ95" s="54">
        <v>16.7826714515686</v>
      </c>
      <c r="AK95" s="54">
        <v>11.955152511596699</v>
      </c>
      <c r="AL95" s="54">
        <v>15.1819171905518</v>
      </c>
      <c r="AM95" s="53"/>
    </row>
    <row r="96" spans="10:39" x14ac:dyDescent="0.25">
      <c r="AA96" s="53">
        <v>92</v>
      </c>
      <c r="AB96" s="54">
        <v>7.4462382793426496</v>
      </c>
      <c r="AC96" s="54">
        <v>4.6436311006546003</v>
      </c>
      <c r="AD96" s="54">
        <v>13.3233370780945</v>
      </c>
      <c r="AE96" s="54">
        <v>8.8561556339263898</v>
      </c>
      <c r="AF96" s="54">
        <v>13.0673050880432</v>
      </c>
      <c r="AG96" s="54">
        <v>8.8960785865783691</v>
      </c>
      <c r="AH96" s="54">
        <v>7.9037350416183498</v>
      </c>
      <c r="AI96" s="54">
        <v>12.6856141090393</v>
      </c>
      <c r="AJ96" s="54">
        <v>10.581583499908399</v>
      </c>
      <c r="AK96" s="54">
        <v>14.165988445282</v>
      </c>
      <c r="AL96" s="54">
        <v>10.117416858673099</v>
      </c>
      <c r="AM96" s="53"/>
    </row>
    <row r="97" spans="27:39" x14ac:dyDescent="0.25">
      <c r="AA97" s="53">
        <v>93</v>
      </c>
      <c r="AB97" s="54">
        <v>10.3424534797668</v>
      </c>
      <c r="AC97" s="54">
        <v>6.1817010045051601</v>
      </c>
      <c r="AD97" s="54">
        <v>3.57677513360977</v>
      </c>
      <c r="AE97" s="54">
        <v>10.791864871978801</v>
      </c>
      <c r="AF97" s="54">
        <v>7.1352739334106401</v>
      </c>
      <c r="AG97" s="54">
        <v>10.585059881210301</v>
      </c>
      <c r="AH97" s="54">
        <v>7.1433217525482204</v>
      </c>
      <c r="AI97" s="54">
        <v>6.3815412521362296</v>
      </c>
      <c r="AJ97" s="54">
        <v>10.344120502471901</v>
      </c>
      <c r="AK97" s="54">
        <v>8.61283278465271</v>
      </c>
      <c r="AL97" s="54">
        <v>11.621277332305899</v>
      </c>
      <c r="AM97" s="53"/>
    </row>
    <row r="98" spans="27:39" x14ac:dyDescent="0.25">
      <c r="AA98" s="53">
        <v>94</v>
      </c>
      <c r="AB98" s="54">
        <v>6.0685344040393803</v>
      </c>
      <c r="AC98" s="54">
        <v>8.1033263206481898</v>
      </c>
      <c r="AD98" s="54">
        <v>4.9471799731254604</v>
      </c>
      <c r="AE98" s="54">
        <v>2.6140682697296098</v>
      </c>
      <c r="AF98" s="54">
        <v>8.5393640995025599</v>
      </c>
      <c r="AG98" s="54">
        <v>5.5650857686996504</v>
      </c>
      <c r="AH98" s="54">
        <v>8.36590480804443</v>
      </c>
      <c r="AI98" s="54">
        <v>5.5527158975601196</v>
      </c>
      <c r="AJ98" s="54">
        <v>4.9735978841781598</v>
      </c>
      <c r="AK98" s="54">
        <v>8.2289662361145002</v>
      </c>
      <c r="AL98" s="54">
        <v>6.8050737380981401</v>
      </c>
      <c r="AM98" s="53"/>
    </row>
    <row r="99" spans="27:39" x14ac:dyDescent="0.25">
      <c r="AA99" s="53">
        <v>95</v>
      </c>
      <c r="AB99" s="54">
        <v>4.4969406127929696</v>
      </c>
      <c r="AC99" s="54">
        <v>4.8020724356174496</v>
      </c>
      <c r="AD99" s="54">
        <v>6.4062366485595703</v>
      </c>
      <c r="AE99" s="54">
        <v>3.92360979318619</v>
      </c>
      <c r="AF99" s="54">
        <v>1.90468609333038</v>
      </c>
      <c r="AG99" s="54">
        <v>6.7941042184829703</v>
      </c>
      <c r="AH99" s="54">
        <v>4.3424668312072798</v>
      </c>
      <c r="AI99" s="54">
        <v>6.6469810009002703</v>
      </c>
      <c r="AJ99" s="54">
        <v>4.3448053598403904</v>
      </c>
      <c r="AK99" s="54">
        <v>3.8834671974182098</v>
      </c>
      <c r="AL99" s="54">
        <v>6.5734379291534397</v>
      </c>
      <c r="AM99" s="53"/>
    </row>
    <row r="100" spans="27:39" x14ac:dyDescent="0.25">
      <c r="AA100" s="53">
        <v>96</v>
      </c>
      <c r="AB100" s="54">
        <v>1.0360563658177899</v>
      </c>
      <c r="AC100" s="54">
        <v>3.5364868640899698</v>
      </c>
      <c r="AD100" s="54">
        <v>3.79456005990505</v>
      </c>
      <c r="AE100" s="54">
        <v>5.07010722160339</v>
      </c>
      <c r="AF100" s="54">
        <v>3.1182083189487502</v>
      </c>
      <c r="AG100" s="54">
        <v>1.4463868141174301</v>
      </c>
      <c r="AH100" s="54">
        <v>5.4065294265747097</v>
      </c>
      <c r="AI100" s="54">
        <v>3.4213934540748601</v>
      </c>
      <c r="AJ100" s="54">
        <v>5.29204642772675</v>
      </c>
      <c r="AK100" s="54">
        <v>3.4322999715805098</v>
      </c>
      <c r="AL100" s="54">
        <v>3.0623430609703099</v>
      </c>
      <c r="AM100" s="53"/>
    </row>
    <row r="101" spans="27:39" x14ac:dyDescent="0.25">
      <c r="AA101" s="53">
        <v>97</v>
      </c>
      <c r="AB101" s="54">
        <v>1.04517344664782</v>
      </c>
      <c r="AC101" s="54">
        <v>0.82501027919352099</v>
      </c>
      <c r="AD101" s="54">
        <v>2.7743352055549599</v>
      </c>
      <c r="AE101" s="54">
        <v>3.02412460744381</v>
      </c>
      <c r="AF101" s="54">
        <v>4.0126615762710598</v>
      </c>
      <c r="AG101" s="54">
        <v>2.4859756231308001</v>
      </c>
      <c r="AH101" s="54">
        <v>1.13862287998199</v>
      </c>
      <c r="AI101" s="54">
        <v>4.2868407964706403</v>
      </c>
      <c r="AJ101" s="54">
        <v>2.7149822711944598</v>
      </c>
      <c r="AK101" s="54">
        <v>4.2004559040069598</v>
      </c>
      <c r="AL101" s="54">
        <v>2.7331623435020398</v>
      </c>
      <c r="AM101" s="53"/>
    </row>
    <row r="102" spans="27:39" x14ac:dyDescent="0.25">
      <c r="AA102" s="53">
        <v>98</v>
      </c>
      <c r="AB102" s="54">
        <v>1.5230067633092399</v>
      </c>
      <c r="AC102" s="54">
        <v>0.74977981671690896</v>
      </c>
      <c r="AD102" s="54">
        <v>0.50659830868244204</v>
      </c>
      <c r="AE102" s="54">
        <v>2.0379011631011998</v>
      </c>
      <c r="AF102" s="54">
        <v>2.28765726834536</v>
      </c>
      <c r="AG102" s="54">
        <v>3.0261902809143102</v>
      </c>
      <c r="AH102" s="54">
        <v>1.84632155299187</v>
      </c>
      <c r="AI102" s="54">
        <v>0.77374196052551303</v>
      </c>
      <c r="AJ102" s="54">
        <v>3.20396173000336</v>
      </c>
      <c r="AK102" s="54">
        <v>1.99451756477356</v>
      </c>
      <c r="AL102" s="54">
        <v>3.1387453079223602</v>
      </c>
      <c r="AM102" s="53"/>
    </row>
    <row r="103" spans="27:39" x14ac:dyDescent="0.25">
      <c r="AA103" s="53">
        <v>99</v>
      </c>
      <c r="AB103" s="54">
        <v>0.68896389659494195</v>
      </c>
      <c r="AC103" s="54">
        <v>1.1073291711509201</v>
      </c>
      <c r="AD103" s="54">
        <v>0.47798378393053997</v>
      </c>
      <c r="AE103" s="54">
        <v>0.200447872281075</v>
      </c>
      <c r="AF103" s="54">
        <v>1.43825495243073</v>
      </c>
      <c r="AG103" s="54">
        <v>1.6635927930474299</v>
      </c>
      <c r="AH103" s="54">
        <v>2.20663213729858</v>
      </c>
      <c r="AI103" s="54">
        <v>1.29539415240288</v>
      </c>
      <c r="AJ103" s="54">
        <v>0.44083821773529103</v>
      </c>
      <c r="AK103" s="54">
        <v>2.2852011322975199</v>
      </c>
      <c r="AL103" s="54">
        <v>1.3679997026920301</v>
      </c>
      <c r="AM103" s="53"/>
    </row>
    <row r="104" spans="27:39" x14ac:dyDescent="0.25"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 t="s">
        <v>44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136"/>
  <sheetViews>
    <sheetView topLeftCell="A55" workbookViewId="0">
      <selection activeCell="C4" sqref="C4:M4"/>
    </sheetView>
  </sheetViews>
  <sheetFormatPr baseColWidth="10" defaultColWidth="8.7109375" defaultRowHeight="15" x14ac:dyDescent="0.25"/>
  <cols>
    <col min="2" max="2" width="12.7109375" customWidth="1"/>
  </cols>
  <sheetData>
    <row r="2" spans="2:38" x14ac:dyDescent="0.25">
      <c r="B2" s="55" t="s">
        <v>5</v>
      </c>
      <c r="C2" t="s">
        <v>46</v>
      </c>
    </row>
    <row r="3" spans="2:38" x14ac:dyDescent="0.25">
      <c r="AA3" s="53" t="s">
        <v>43</v>
      </c>
      <c r="AB3" s="53">
        <v>2019</v>
      </c>
      <c r="AC3" s="53">
        <v>2020</v>
      </c>
      <c r="AD3" s="53">
        <v>2021</v>
      </c>
      <c r="AE3" s="53">
        <v>2022</v>
      </c>
      <c r="AF3" s="53">
        <v>2023</v>
      </c>
      <c r="AG3" s="53">
        <v>2024</v>
      </c>
      <c r="AH3" s="53">
        <v>2025</v>
      </c>
      <c r="AI3" s="53">
        <v>2026</v>
      </c>
      <c r="AJ3" s="53">
        <v>2027</v>
      </c>
      <c r="AK3" s="53">
        <v>2028</v>
      </c>
      <c r="AL3" s="53">
        <v>2029</v>
      </c>
    </row>
    <row r="4" spans="2:38" x14ac:dyDescent="0.25">
      <c r="B4" s="33"/>
      <c r="C4" s="61" t="s">
        <v>18</v>
      </c>
      <c r="D4" s="61" t="s">
        <v>19</v>
      </c>
      <c r="E4" s="61" t="s">
        <v>20</v>
      </c>
      <c r="F4" s="61" t="s">
        <v>21</v>
      </c>
      <c r="G4" s="61" t="s">
        <v>22</v>
      </c>
      <c r="H4" s="61" t="s">
        <v>37</v>
      </c>
      <c r="I4" s="61" t="s">
        <v>38</v>
      </c>
      <c r="J4" s="61" t="s">
        <v>39</v>
      </c>
      <c r="K4" s="61" t="s">
        <v>40</v>
      </c>
      <c r="L4" s="61" t="s">
        <v>41</v>
      </c>
      <c r="M4" s="61" t="s">
        <v>42</v>
      </c>
      <c r="N4" s="33"/>
      <c r="O4" s="48"/>
      <c r="P4" s="48" t="str">
        <f>C4</f>
        <v>2019</v>
      </c>
      <c r="Q4" s="48" t="str">
        <f t="shared" ref="Q4:Z4" si="0">D4</f>
        <v>2020</v>
      </c>
      <c r="R4" s="48" t="str">
        <f t="shared" si="0"/>
        <v>2021</v>
      </c>
      <c r="S4" s="48" t="str">
        <f t="shared" si="0"/>
        <v>2022</v>
      </c>
      <c r="T4" s="48" t="str">
        <f t="shared" si="0"/>
        <v>2023</v>
      </c>
      <c r="U4" s="48" t="str">
        <f t="shared" si="0"/>
        <v>2024</v>
      </c>
      <c r="V4" s="48" t="str">
        <f t="shared" si="0"/>
        <v>2025</v>
      </c>
      <c r="W4" s="48" t="str">
        <f t="shared" si="0"/>
        <v>2026</v>
      </c>
      <c r="X4" s="48" t="str">
        <f t="shared" si="0"/>
        <v>2027</v>
      </c>
      <c r="Y4" s="48" t="str">
        <f t="shared" si="0"/>
        <v>2028</v>
      </c>
      <c r="Z4" s="48" t="str">
        <f t="shared" si="0"/>
        <v>2029</v>
      </c>
      <c r="AA4" s="53">
        <v>0</v>
      </c>
      <c r="AB4" s="54">
        <v>16.593845367431602</v>
      </c>
      <c r="AC4" s="54">
        <v>17.405775070190401</v>
      </c>
      <c r="AD4" s="54">
        <v>18.264060974121101</v>
      </c>
      <c r="AE4" s="54">
        <v>19.0977945327759</v>
      </c>
      <c r="AF4" s="54">
        <v>19.875289916992202</v>
      </c>
      <c r="AG4" s="54">
        <v>20.607907295227101</v>
      </c>
      <c r="AH4" s="54">
        <v>21.291556358337399</v>
      </c>
      <c r="AI4" s="54">
        <v>21.938954353332502</v>
      </c>
      <c r="AJ4" s="54">
        <v>22.543523788452099</v>
      </c>
      <c r="AK4" s="54">
        <v>23.094737052917498</v>
      </c>
      <c r="AL4" s="54">
        <v>23.6072835922241</v>
      </c>
    </row>
    <row r="5" spans="2:38" x14ac:dyDescent="0.25">
      <c r="B5" s="34" t="s">
        <v>23</v>
      </c>
      <c r="C5" s="57">
        <f>AB4+AB5</f>
        <v>29.881599903106604</v>
      </c>
      <c r="D5" s="57">
        <f t="shared" ref="D5:M5" si="1">AC4+AC5</f>
        <v>34.296724319458001</v>
      </c>
      <c r="E5" s="57">
        <f t="shared" si="1"/>
        <v>35.965225219726605</v>
      </c>
      <c r="F5" s="57">
        <f t="shared" si="1"/>
        <v>37.581510543823299</v>
      </c>
      <c r="G5" s="57">
        <f t="shared" si="1"/>
        <v>39.132084846496603</v>
      </c>
      <c r="H5" s="57">
        <f t="shared" si="1"/>
        <v>40.592573165893597</v>
      </c>
      <c r="I5" s="57">
        <f t="shared" si="1"/>
        <v>41.962394714355497</v>
      </c>
      <c r="J5" s="57">
        <f t="shared" si="1"/>
        <v>43.256105422973604</v>
      </c>
      <c r="K5" s="57">
        <f t="shared" si="1"/>
        <v>44.465126037597599</v>
      </c>
      <c r="L5" s="57">
        <f t="shared" si="1"/>
        <v>45.584516525268597</v>
      </c>
      <c r="M5" s="57">
        <f t="shared" si="1"/>
        <v>46.615601539611802</v>
      </c>
      <c r="N5" s="47"/>
      <c r="O5" s="49" t="s">
        <v>23</v>
      </c>
      <c r="P5" s="50">
        <f>C5/$C$5*100</f>
        <v>100</v>
      </c>
      <c r="Q5" s="50">
        <f t="shared" ref="Q5:Y5" si="2">D5/$C$5*100</f>
        <v>114.77539499447079</v>
      </c>
      <c r="R5" s="50">
        <f t="shared" si="2"/>
        <v>120.35910170923454</v>
      </c>
      <c r="S5" s="50">
        <f t="shared" si="2"/>
        <v>125.76806685613973</v>
      </c>
      <c r="T5" s="50">
        <f t="shared" si="2"/>
        <v>130.95712737398736</v>
      </c>
      <c r="U5" s="50">
        <f t="shared" si="2"/>
        <v>135.84471145292807</v>
      </c>
      <c r="V5" s="50">
        <f t="shared" si="2"/>
        <v>140.42887546323425</v>
      </c>
      <c r="W5" s="50">
        <f t="shared" si="2"/>
        <v>144.75833142547543</v>
      </c>
      <c r="X5" s="50">
        <f t="shared" si="2"/>
        <v>148.8043685136646</v>
      </c>
      <c r="Y5" s="50">
        <f t="shared" si="2"/>
        <v>152.55045470483481</v>
      </c>
      <c r="Z5" s="50">
        <f>M5/$C$5*100</f>
        <v>156.00102300668803</v>
      </c>
      <c r="AA5" s="53">
        <v>1</v>
      </c>
      <c r="AB5" s="54">
        <v>13.287754535675001</v>
      </c>
      <c r="AC5" s="54">
        <v>16.890949249267599</v>
      </c>
      <c r="AD5" s="54">
        <v>17.701164245605501</v>
      </c>
      <c r="AE5" s="54">
        <v>18.483716011047399</v>
      </c>
      <c r="AF5" s="54">
        <v>19.256794929504402</v>
      </c>
      <c r="AG5" s="54">
        <v>19.9846658706665</v>
      </c>
      <c r="AH5" s="54">
        <v>20.670838356018098</v>
      </c>
      <c r="AI5" s="54">
        <v>21.317151069641099</v>
      </c>
      <c r="AJ5" s="54">
        <v>21.921602249145501</v>
      </c>
      <c r="AK5" s="54">
        <v>22.489779472351099</v>
      </c>
      <c r="AL5" s="54">
        <v>23.008317947387699</v>
      </c>
    </row>
    <row r="6" spans="2:38" x14ac:dyDescent="0.25">
      <c r="B6" s="34" t="s">
        <v>24</v>
      </c>
      <c r="C6" s="57">
        <f>AB6+AB7+AB8+AB9</f>
        <v>72.632508277893095</v>
      </c>
      <c r="D6" s="57">
        <f t="shared" ref="D6:M6" si="3">AC6+AC7+AC8+AC9</f>
        <v>69.690026283264103</v>
      </c>
      <c r="E6" s="57">
        <f t="shared" si="3"/>
        <v>72.5324449539185</v>
      </c>
      <c r="F6" s="57">
        <f t="shared" si="3"/>
        <v>73.675178050994901</v>
      </c>
      <c r="G6" s="57">
        <f t="shared" si="3"/>
        <v>75.184841156006001</v>
      </c>
      <c r="H6" s="57">
        <f t="shared" si="3"/>
        <v>79.567796707153306</v>
      </c>
      <c r="I6" s="57">
        <f t="shared" si="3"/>
        <v>82.2982501983643</v>
      </c>
      <c r="J6" s="57">
        <f t="shared" si="3"/>
        <v>84.952560424804702</v>
      </c>
      <c r="K6" s="57">
        <f t="shared" si="3"/>
        <v>87.476783752441406</v>
      </c>
      <c r="L6" s="57">
        <f t="shared" si="3"/>
        <v>89.863734245300392</v>
      </c>
      <c r="M6" s="57">
        <f t="shared" si="3"/>
        <v>92.098637580871497</v>
      </c>
      <c r="N6" s="47"/>
      <c r="O6" s="49" t="s">
        <v>24</v>
      </c>
      <c r="P6" s="50">
        <f>C6/$C$6*100</f>
        <v>100</v>
      </c>
      <c r="Q6" s="50">
        <f t="shared" ref="Q6:Z6" si="4">D6/$C$6*100</f>
        <v>95.948808509584978</v>
      </c>
      <c r="R6" s="50">
        <f t="shared" si="4"/>
        <v>99.862233418138686</v>
      </c>
      <c r="S6" s="50">
        <f t="shared" si="4"/>
        <v>101.43554146459121</v>
      </c>
      <c r="T6" s="50">
        <f t="shared" si="4"/>
        <v>103.51403653629534</v>
      </c>
      <c r="U6" s="50">
        <f t="shared" si="4"/>
        <v>109.54846334471293</v>
      </c>
      <c r="V6" s="50">
        <f t="shared" si="4"/>
        <v>113.30773526846949</v>
      </c>
      <c r="W6" s="50">
        <f t="shared" si="4"/>
        <v>116.96217360382887</v>
      </c>
      <c r="X6" s="50">
        <f t="shared" si="4"/>
        <v>120.43750908030586</v>
      </c>
      <c r="Y6" s="50">
        <f t="shared" si="4"/>
        <v>123.72384814452553</v>
      </c>
      <c r="Z6" s="50">
        <f t="shared" si="4"/>
        <v>126.80084959822769</v>
      </c>
      <c r="AA6" s="53">
        <v>2</v>
      </c>
      <c r="AB6" s="54">
        <v>18.517355918884299</v>
      </c>
      <c r="AC6" s="54">
        <v>14.4107127189636</v>
      </c>
      <c r="AD6" s="54">
        <v>17.520807266235401</v>
      </c>
      <c r="AE6" s="54">
        <v>18.267159461975101</v>
      </c>
      <c r="AF6" s="54">
        <v>18.9991664886475</v>
      </c>
      <c r="AG6" s="54">
        <v>19.725521087646499</v>
      </c>
      <c r="AH6" s="54">
        <v>20.412183761596701</v>
      </c>
      <c r="AI6" s="54">
        <v>21.0655212402344</v>
      </c>
      <c r="AJ6" s="54">
        <v>21.6736402511597</v>
      </c>
      <c r="AK6" s="54">
        <v>22.2458047866821</v>
      </c>
      <c r="AL6" s="54">
        <v>22.783094406127901</v>
      </c>
    </row>
    <row r="7" spans="2:38" x14ac:dyDescent="0.25">
      <c r="B7" s="34" t="s">
        <v>25</v>
      </c>
      <c r="C7" s="57">
        <f>AB10+AB11+AB12+AB13+AB14+AB15+AB16+AB17+AB18+AB19</f>
        <v>249.7507753372191</v>
      </c>
      <c r="D7" s="57">
        <f t="shared" ref="D7:M7" si="5">AC10+AC11+AC12+AC13+AC14+AC15+AC16+AC17+AC18+AC19</f>
        <v>248.18104934692383</v>
      </c>
      <c r="E7" s="57">
        <f t="shared" si="5"/>
        <v>249.09564208984381</v>
      </c>
      <c r="F7" s="57">
        <f t="shared" si="5"/>
        <v>245.67545986175551</v>
      </c>
      <c r="G7" s="57">
        <f t="shared" si="5"/>
        <v>247.63621711730957</v>
      </c>
      <c r="H7" s="57">
        <f t="shared" si="5"/>
        <v>246.01850318908703</v>
      </c>
      <c r="I7" s="57">
        <f t="shared" si="5"/>
        <v>247.77867126464841</v>
      </c>
      <c r="J7" s="57">
        <f t="shared" si="5"/>
        <v>251.81334304809582</v>
      </c>
      <c r="K7" s="57">
        <f t="shared" si="5"/>
        <v>256.9777565002442</v>
      </c>
      <c r="L7" s="57">
        <f t="shared" si="5"/>
        <v>259.85650062561041</v>
      </c>
      <c r="M7" s="57">
        <f t="shared" si="5"/>
        <v>266.21235561370861</v>
      </c>
      <c r="N7" s="47"/>
      <c r="O7" s="49" t="s">
        <v>25</v>
      </c>
      <c r="P7" s="50">
        <f>C7/$C$7*100</f>
        <v>100</v>
      </c>
      <c r="Q7" s="50">
        <f t="shared" ref="Q7:Z7" si="6">D7/$C$7*100</f>
        <v>99.371483036168442</v>
      </c>
      <c r="R7" s="50">
        <f t="shared" si="6"/>
        <v>99.737685199779378</v>
      </c>
      <c r="S7" s="50">
        <f t="shared" si="6"/>
        <v>98.368247117567094</v>
      </c>
      <c r="T7" s="50">
        <f t="shared" si="6"/>
        <v>99.153332670517486</v>
      </c>
      <c r="U7" s="50">
        <f t="shared" si="6"/>
        <v>98.505601376775445</v>
      </c>
      <c r="V7" s="50">
        <f t="shared" si="6"/>
        <v>99.210371191077215</v>
      </c>
      <c r="W7" s="50">
        <f t="shared" si="6"/>
        <v>100.82585037347403</v>
      </c>
      <c r="X7" s="50">
        <f t="shared" si="6"/>
        <v>102.8936771680757</v>
      </c>
      <c r="Y7" s="50">
        <f t="shared" si="6"/>
        <v>104.04632389018467</v>
      </c>
      <c r="Z7" s="50">
        <f t="shared" si="6"/>
        <v>106.59120287184803</v>
      </c>
      <c r="AA7" s="53">
        <v>3</v>
      </c>
      <c r="AB7" s="54">
        <v>18.852557182312001</v>
      </c>
      <c r="AC7" s="54">
        <v>18.8930263519287</v>
      </c>
      <c r="AD7" s="54">
        <v>15.6360521316528</v>
      </c>
      <c r="AE7" s="54">
        <v>18.330802917480501</v>
      </c>
      <c r="AF7" s="54">
        <v>19.0423631668091</v>
      </c>
      <c r="AG7" s="54">
        <v>19.741366386413599</v>
      </c>
      <c r="AH7" s="54">
        <v>20.433824539184599</v>
      </c>
      <c r="AI7" s="54">
        <v>21.096583366394</v>
      </c>
      <c r="AJ7" s="54">
        <v>21.719319343566902</v>
      </c>
      <c r="AK7" s="54">
        <v>22.303830146789601</v>
      </c>
      <c r="AL7" s="54">
        <v>22.850721359252901</v>
      </c>
    </row>
    <row r="8" spans="2:38" x14ac:dyDescent="0.25">
      <c r="B8" s="34" t="s">
        <v>26</v>
      </c>
      <c r="C8" s="57">
        <f>AB20+AB21+AB22+AB23+AB24+AB25+AB26</f>
        <v>190.62238216400141</v>
      </c>
      <c r="D8" s="57">
        <f t="shared" ref="D8:M8" si="7">AC20+AC21+AC22+AC23+AC24+AC25+AC26</f>
        <v>202.68859481811529</v>
      </c>
      <c r="E8" s="57">
        <f t="shared" si="7"/>
        <v>208.91827869415292</v>
      </c>
      <c r="F8" s="57">
        <f t="shared" si="7"/>
        <v>220.57770252227789</v>
      </c>
      <c r="G8" s="57">
        <f t="shared" si="7"/>
        <v>227.64339733123771</v>
      </c>
      <c r="H8" s="57">
        <f t="shared" si="7"/>
        <v>234.04495239257807</v>
      </c>
      <c r="I8" s="57">
        <f t="shared" si="7"/>
        <v>239.569540977478</v>
      </c>
      <c r="J8" s="57">
        <f t="shared" si="7"/>
        <v>241.52020072937012</v>
      </c>
      <c r="K8" s="57">
        <f t="shared" si="7"/>
        <v>242.2577028274535</v>
      </c>
      <c r="L8" s="57">
        <f t="shared" si="7"/>
        <v>246.81687068939209</v>
      </c>
      <c r="M8" s="57">
        <f t="shared" si="7"/>
        <v>247.183388710022</v>
      </c>
      <c r="N8" s="47"/>
      <c r="O8" s="49" t="s">
        <v>26</v>
      </c>
      <c r="P8" s="50">
        <f>C8/$C$8*100</f>
        <v>100</v>
      </c>
      <c r="Q8" s="50">
        <f t="shared" ref="Q8:Z8" si="8">D8/$C$8*100</f>
        <v>106.32990340228396</v>
      </c>
      <c r="R8" s="50">
        <f t="shared" si="8"/>
        <v>109.59797916826508</v>
      </c>
      <c r="S8" s="50">
        <f t="shared" si="8"/>
        <v>115.71448222302905</v>
      </c>
      <c r="T8" s="50">
        <f t="shared" si="8"/>
        <v>119.4211271241933</v>
      </c>
      <c r="U8" s="50">
        <f t="shared" si="8"/>
        <v>122.77936606165072</v>
      </c>
      <c r="V8" s="50">
        <f t="shared" si="8"/>
        <v>125.6775506935828</v>
      </c>
      <c r="W8" s="50">
        <f t="shared" si="8"/>
        <v>126.7008616656458</v>
      </c>
      <c r="X8" s="50">
        <f t="shared" si="8"/>
        <v>127.08775332532976</v>
      </c>
      <c r="Y8" s="50">
        <f t="shared" si="8"/>
        <v>129.47948078680704</v>
      </c>
      <c r="Z8" s="50">
        <f t="shared" si="8"/>
        <v>129.67175517582112</v>
      </c>
      <c r="AA8" s="53">
        <v>4</v>
      </c>
      <c r="AB8" s="54">
        <v>16.110497474670399</v>
      </c>
      <c r="AC8" s="54">
        <v>19.279913902282701</v>
      </c>
      <c r="AD8" s="54">
        <v>19.5942735671997</v>
      </c>
      <c r="AE8" s="54">
        <v>16.857793331146201</v>
      </c>
      <c r="AF8" s="54">
        <v>19.293152809143098</v>
      </c>
      <c r="AG8" s="54">
        <v>19.9842081069946</v>
      </c>
      <c r="AH8" s="54">
        <v>20.6605319976807</v>
      </c>
      <c r="AI8" s="54">
        <v>21.335101127624501</v>
      </c>
      <c r="AJ8" s="54">
        <v>21.9747858047485</v>
      </c>
      <c r="AK8" s="54">
        <v>22.5802326202393</v>
      </c>
      <c r="AL8" s="54">
        <v>23.1449871063232</v>
      </c>
    </row>
    <row r="9" spans="2:38" x14ac:dyDescent="0.25">
      <c r="B9" s="34" t="s">
        <v>27</v>
      </c>
      <c r="C9" s="57">
        <f>AB27+AB28+AB29+AB30+AB31+AB32+AB33+AB34+AB35+AB36+AB37+AB38+AB39+AB40+AB41+AB42+AB43+AB44+AB45+AB46+AB47+AB48+AB49+AB50+AB51+AB52+AB53+AB54+AB55+AB56+AB57+AB58+AB59+AB60+AB61+AB62+AB63+AB64+AB65+AB66+AB67+AB68+AB69+AB70</f>
        <v>996.84359121322666</v>
      </c>
      <c r="D9" s="57">
        <f t="shared" ref="D9:M9" si="9">AC27+AC28+AC29+AC30+AC31+AC32+AC33+AC34+AC35+AC36+AC37+AC38+AC39+AC40+AC41+AC42+AC43+AC44+AC45+AC46+AC47+AC48+AC49+AC50+AC51+AC52+AC53+AC54+AC55+AC56+AC57+AC58+AC59+AC60+AC61+AC62+AC63+AC64+AC65+AC66+AC67+AC68+AC69+AC70</f>
        <v>1021.5801496505736</v>
      </c>
      <c r="E9" s="57">
        <f t="shared" si="9"/>
        <v>1049.1190800666809</v>
      </c>
      <c r="F9" s="57">
        <f t="shared" si="9"/>
        <v>1084.5738310813904</v>
      </c>
      <c r="G9" s="57">
        <f t="shared" si="9"/>
        <v>1110.3400664329529</v>
      </c>
      <c r="H9" s="57">
        <f t="shared" si="9"/>
        <v>1136.5130610466003</v>
      </c>
      <c r="I9" s="57">
        <f t="shared" si="9"/>
        <v>1159.8526291847231</v>
      </c>
      <c r="J9" s="57">
        <f t="shared" si="9"/>
        <v>1186.0654850006101</v>
      </c>
      <c r="K9" s="57">
        <f t="shared" si="9"/>
        <v>1214.7872905731201</v>
      </c>
      <c r="L9" s="57">
        <f t="shared" si="9"/>
        <v>1242.9293766021729</v>
      </c>
      <c r="M9" s="57">
        <f t="shared" si="9"/>
        <v>1272.4001884460451</v>
      </c>
      <c r="N9" s="47"/>
      <c r="O9" s="49" t="s">
        <v>27</v>
      </c>
      <c r="P9" s="50">
        <f>C9/$C$9*100</f>
        <v>100</v>
      </c>
      <c r="Q9" s="50">
        <f t="shared" ref="Q9:Z9" si="10">D9/$C$9*100</f>
        <v>102.48148843563723</v>
      </c>
      <c r="R9" s="50">
        <f t="shared" si="10"/>
        <v>105.24410141312455</v>
      </c>
      <c r="S9" s="50">
        <f t="shared" si="10"/>
        <v>108.80080291847891</v>
      </c>
      <c r="T9" s="50">
        <f t="shared" si="10"/>
        <v>111.38558508277043</v>
      </c>
      <c r="U9" s="50">
        <f t="shared" si="10"/>
        <v>114.01117196965538</v>
      </c>
      <c r="V9" s="50">
        <f t="shared" si="10"/>
        <v>116.35251903190785</v>
      </c>
      <c r="W9" s="50">
        <f t="shared" si="10"/>
        <v>118.98210466068078</v>
      </c>
      <c r="X9" s="50">
        <f t="shared" si="10"/>
        <v>121.86337969978229</v>
      </c>
      <c r="Y9" s="50">
        <f t="shared" si="10"/>
        <v>124.68649922195347</v>
      </c>
      <c r="Z9" s="50">
        <f t="shared" si="10"/>
        <v>127.64291205378041</v>
      </c>
      <c r="AA9" s="53">
        <v>5</v>
      </c>
      <c r="AB9" s="54">
        <v>19.152097702026399</v>
      </c>
      <c r="AC9" s="54">
        <v>17.106373310089101</v>
      </c>
      <c r="AD9" s="54">
        <v>19.781311988830598</v>
      </c>
      <c r="AE9" s="54">
        <v>20.219422340393098</v>
      </c>
      <c r="AF9" s="54">
        <v>17.8501586914063</v>
      </c>
      <c r="AG9" s="54">
        <v>20.116701126098601</v>
      </c>
      <c r="AH9" s="54">
        <v>20.791709899902301</v>
      </c>
      <c r="AI9" s="54">
        <v>21.4553546905518</v>
      </c>
      <c r="AJ9" s="54">
        <v>22.109038352966301</v>
      </c>
      <c r="AK9" s="54">
        <v>22.733866691589402</v>
      </c>
      <c r="AL9" s="54">
        <v>23.319834709167498</v>
      </c>
    </row>
    <row r="10" spans="2:38" x14ac:dyDescent="0.25">
      <c r="B10" s="35" t="s">
        <v>28</v>
      </c>
      <c r="C10" s="57">
        <f>C5+C6+C7+AB20+AB21</f>
        <v>401.90417146682705</v>
      </c>
      <c r="D10" s="57">
        <f t="shared" ref="D10:M10" si="11">D5+D6+D7+AC20+AC21</f>
        <v>412.19454479217524</v>
      </c>
      <c r="E10" s="57">
        <f t="shared" si="11"/>
        <v>418.19222259521496</v>
      </c>
      <c r="F10" s="57">
        <f t="shared" si="11"/>
        <v>421.75903558731096</v>
      </c>
      <c r="G10" s="57">
        <f t="shared" si="11"/>
        <v>428.78743076324474</v>
      </c>
      <c r="H10" s="57">
        <f t="shared" si="11"/>
        <v>431.35665035247814</v>
      </c>
      <c r="I10" s="57">
        <f t="shared" si="11"/>
        <v>438.56581497192394</v>
      </c>
      <c r="J10" s="57">
        <f t="shared" si="11"/>
        <v>445.12278270721441</v>
      </c>
      <c r="K10" s="57">
        <f t="shared" si="11"/>
        <v>452.38044452667231</v>
      </c>
      <c r="L10" s="57">
        <f t="shared" si="11"/>
        <v>461.57799434661882</v>
      </c>
      <c r="M10" s="57">
        <f t="shared" si="11"/>
        <v>471.52004814147949</v>
      </c>
      <c r="O10" s="49" t="s">
        <v>28</v>
      </c>
      <c r="P10" s="50">
        <f>C10/$C$10*100</f>
        <v>100</v>
      </c>
      <c r="Q10" s="50">
        <f t="shared" ref="Q10:Z10" si="12">D10/$C$10*100</f>
        <v>102.5604047073688</v>
      </c>
      <c r="R10" s="50">
        <f t="shared" si="12"/>
        <v>104.05272009716681</v>
      </c>
      <c r="S10" s="50">
        <f t="shared" si="12"/>
        <v>104.94019856724049</v>
      </c>
      <c r="T10" s="50">
        <f t="shared" si="12"/>
        <v>106.68897244791016</v>
      </c>
      <c r="U10" s="50">
        <f t="shared" si="12"/>
        <v>107.32823418531801</v>
      </c>
      <c r="V10" s="50">
        <f t="shared" si="12"/>
        <v>109.12198631113807</v>
      </c>
      <c r="W10" s="50">
        <f t="shared" si="12"/>
        <v>110.75346172264216</v>
      </c>
      <c r="X10" s="50">
        <f t="shared" si="12"/>
        <v>112.55928070505522</v>
      </c>
      <c r="Y10" s="50">
        <f t="shared" si="12"/>
        <v>114.84777395118857</v>
      </c>
      <c r="Z10" s="50">
        <f t="shared" si="12"/>
        <v>117.32151134947813</v>
      </c>
      <c r="AA10" s="53">
        <v>6</v>
      </c>
      <c r="AB10" s="54">
        <v>17.7969007492065</v>
      </c>
      <c r="AC10" s="54">
        <v>19.790680885314899</v>
      </c>
      <c r="AD10" s="54">
        <v>18.1809387207031</v>
      </c>
      <c r="AE10" s="54">
        <v>20.489646911621101</v>
      </c>
      <c r="AF10" s="54">
        <v>21.0184516906738</v>
      </c>
      <c r="AG10" s="54">
        <v>18.8924045562744</v>
      </c>
      <c r="AH10" s="54">
        <v>21.060015678405801</v>
      </c>
      <c r="AI10" s="54">
        <v>21.7327995300293</v>
      </c>
      <c r="AJ10" s="54">
        <v>22.386212348937999</v>
      </c>
      <c r="AK10" s="54">
        <v>23.032533645629901</v>
      </c>
      <c r="AL10" s="54">
        <v>23.644986152648901</v>
      </c>
    </row>
    <row r="11" spans="2:38" x14ac:dyDescent="0.25">
      <c r="B11" s="35" t="s">
        <v>29</v>
      </c>
      <c r="C11" s="57">
        <f>AB22+AB23+AB24+AB25+AB26+AB27+AB28+AB28+AB28+AB28+AB28+AB28+AB29+AB30+AB31+AB32+AB33+AB34+AB35+AB36+AB37+AB38+AB39+AB40+AB41+AB42+AB43+AB44+AB45+AB46+AB47+AB48+AB49+AB50+AB51+AB52+AB53</f>
        <v>917.16615104675304</v>
      </c>
      <c r="D11" s="57">
        <f t="shared" ref="D11:M11" si="13">AC22+AC23+AC24+AC25+AC26+AC27+AC28+AC28+AC28+AC28+AC28+AC28+AC29+AC30+AC31+AC32+AC33+AC34+AC35+AC36+AC37+AC38+AC39+AC40+AC41+AC42+AC43+AC44+AC45+AC46+AC47+AC48+AC49+AC50+AC51+AC52+AC53</f>
        <v>925.72914028167736</v>
      </c>
      <c r="E11" s="57">
        <f t="shared" si="13"/>
        <v>967.07106018066406</v>
      </c>
      <c r="F11" s="57">
        <f t="shared" si="13"/>
        <v>1005.5838813781742</v>
      </c>
      <c r="G11" s="57">
        <f t="shared" si="13"/>
        <v>1029.6303396224976</v>
      </c>
      <c r="H11" s="57">
        <f t="shared" si="13"/>
        <v>1054.3037776947024</v>
      </c>
      <c r="I11" s="57">
        <f t="shared" si="13"/>
        <v>1078.9025611877441</v>
      </c>
      <c r="J11" s="57">
        <f t="shared" si="13"/>
        <v>1101.1106119155886</v>
      </c>
      <c r="K11" s="57">
        <f t="shared" si="13"/>
        <v>1133.1450242996218</v>
      </c>
      <c r="L11" s="57">
        <f t="shared" si="13"/>
        <v>1159.2234516143797</v>
      </c>
      <c r="M11" s="57">
        <f t="shared" si="13"/>
        <v>1180.7771863937378</v>
      </c>
      <c r="O11" s="49" t="s">
        <v>29</v>
      </c>
      <c r="P11" s="50">
        <f>C11/$C$11*100</f>
        <v>100</v>
      </c>
      <c r="Q11" s="50">
        <f t="shared" ref="Q11:Z11" si="14">D11/$C$11*100</f>
        <v>100.93363554958405</v>
      </c>
      <c r="R11" s="50">
        <f t="shared" si="14"/>
        <v>105.44120703505631</v>
      </c>
      <c r="S11" s="50">
        <f t="shared" si="14"/>
        <v>109.6403176491534</v>
      </c>
      <c r="T11" s="50">
        <f t="shared" si="14"/>
        <v>112.26213902981377</v>
      </c>
      <c r="U11" s="50">
        <f t="shared" si="14"/>
        <v>114.95232096075891</v>
      </c>
      <c r="V11" s="50">
        <f t="shared" si="14"/>
        <v>117.63436319105354</v>
      </c>
      <c r="W11" s="50">
        <f t="shared" si="14"/>
        <v>120.05574024498196</v>
      </c>
      <c r="X11" s="50">
        <f t="shared" si="14"/>
        <v>123.54850023699349</v>
      </c>
      <c r="Y11" s="50">
        <f t="shared" si="14"/>
        <v>126.39187025070309</v>
      </c>
      <c r="Z11" s="50">
        <f t="shared" si="14"/>
        <v>128.74190625614867</v>
      </c>
      <c r="AA11" s="53">
        <v>7</v>
      </c>
      <c r="AB11" s="54">
        <v>22.099529266357401</v>
      </c>
      <c r="AC11" s="54">
        <v>18.7473030090332</v>
      </c>
      <c r="AD11" s="54">
        <v>20.661776542663599</v>
      </c>
      <c r="AE11" s="54">
        <v>19.321799278259299</v>
      </c>
      <c r="AF11" s="54">
        <v>21.371876716613802</v>
      </c>
      <c r="AG11" s="54">
        <v>21.977787017822301</v>
      </c>
      <c r="AH11" s="54">
        <v>20.032133102416999</v>
      </c>
      <c r="AI11" s="54">
        <v>22.135495185852101</v>
      </c>
      <c r="AJ11" s="54">
        <v>22.807513236999501</v>
      </c>
      <c r="AK11" s="54">
        <v>23.462200164794901</v>
      </c>
      <c r="AL11" s="54">
        <v>24.102705001831101</v>
      </c>
    </row>
    <row r="12" spans="2:38" x14ac:dyDescent="0.25">
      <c r="B12" s="35" t="s">
        <v>30</v>
      </c>
      <c r="C12" s="57">
        <f>AB54+AB55+AB56+AB57+AB58+AB59+AB60+AB60+AB61+AB62+AB63+AB64+AB65+AB66+AB67+AB68+AB69+AB70</f>
        <v>389.8453249931336</v>
      </c>
      <c r="D12" s="57">
        <f t="shared" ref="D12:M12" si="15">AC54+AC55+AC56+AC57+AC58+AC59+AC60+AC60+AC61+AC62+AC63+AC64+AC65+AC66+AC67+AC68+AC69+AC70</f>
        <v>401.58488845825207</v>
      </c>
      <c r="E12" s="57">
        <f t="shared" si="15"/>
        <v>398.73573827743525</v>
      </c>
      <c r="F12" s="57">
        <f t="shared" si="15"/>
        <v>416.06598234176624</v>
      </c>
      <c r="G12" s="57">
        <f t="shared" si="15"/>
        <v>429.25413942337036</v>
      </c>
      <c r="H12" s="57">
        <f t="shared" si="15"/>
        <v>440.2989525794984</v>
      </c>
      <c r="I12" s="57">
        <f t="shared" si="15"/>
        <v>448.13833665847784</v>
      </c>
      <c r="J12" s="57">
        <f t="shared" si="15"/>
        <v>455.97865867614729</v>
      </c>
      <c r="K12" s="57">
        <f t="shared" si="15"/>
        <v>461.32166862487799</v>
      </c>
      <c r="L12" s="57">
        <f t="shared" si="15"/>
        <v>471.98583316802961</v>
      </c>
      <c r="M12" s="57">
        <f t="shared" si="15"/>
        <v>483.73239612579329</v>
      </c>
      <c r="O12" s="49" t="s">
        <v>30</v>
      </c>
      <c r="P12" s="50">
        <f>C12/$C$12*100</f>
        <v>100</v>
      </c>
      <c r="Q12" s="50">
        <f t="shared" ref="Q12:Z12" si="16">D12/$C$12*100</f>
        <v>103.01133878297124</v>
      </c>
      <c r="R12" s="50">
        <f t="shared" si="16"/>
        <v>102.28049760105708</v>
      </c>
      <c r="S12" s="50">
        <f t="shared" si="16"/>
        <v>106.72591298846395</v>
      </c>
      <c r="T12" s="50">
        <f t="shared" si="16"/>
        <v>110.10883340230664</v>
      </c>
      <c r="U12" s="50">
        <f t="shared" si="16"/>
        <v>112.94196040115484</v>
      </c>
      <c r="V12" s="50">
        <f t="shared" si="16"/>
        <v>114.95285640949291</v>
      </c>
      <c r="W12" s="50">
        <f t="shared" si="16"/>
        <v>116.96399301035059</v>
      </c>
      <c r="X12" s="50">
        <f t="shared" si="16"/>
        <v>118.33453912343397</v>
      </c>
      <c r="Y12" s="50">
        <f t="shared" si="16"/>
        <v>121.07002518918056</v>
      </c>
      <c r="Z12" s="50">
        <f t="shared" si="16"/>
        <v>124.08315942593728</v>
      </c>
      <c r="AA12" s="53">
        <v>8</v>
      </c>
      <c r="AB12" s="54">
        <v>20.171063423156699</v>
      </c>
      <c r="AC12" s="54">
        <v>23.189203262329102</v>
      </c>
      <c r="AD12" s="54">
        <v>19.946130752563501</v>
      </c>
      <c r="AE12" s="54">
        <v>21.804141044616699</v>
      </c>
      <c r="AF12" s="54">
        <v>20.688286781311</v>
      </c>
      <c r="AG12" s="54">
        <v>22.534603118896499</v>
      </c>
      <c r="AH12" s="54">
        <v>23.208743095397899</v>
      </c>
      <c r="AI12" s="54">
        <v>21.419269561767599</v>
      </c>
      <c r="AJ12" s="54">
        <v>23.467046737670898</v>
      </c>
      <c r="AK12" s="54">
        <v>24.148633003234899</v>
      </c>
      <c r="AL12" s="54">
        <v>24.806372642517101</v>
      </c>
    </row>
    <row r="13" spans="2:38" x14ac:dyDescent="0.25">
      <c r="B13" s="34" t="s">
        <v>31</v>
      </c>
      <c r="C13" s="57">
        <f>AB71+AB72+AB73+AB74+AB75+AB76+AB77+AB78+AB79+AB80+AB81+AB82+AB83</f>
        <v>162.28381943702706</v>
      </c>
      <c r="D13" s="57">
        <f t="shared" ref="D13:M13" si="17">AC71+AC72+AC73+AC74+AC75+AC76+AC77+AC78+AC79+AC80+AC81+AC82+AC83</f>
        <v>172.11120963096624</v>
      </c>
      <c r="E13" s="57">
        <f t="shared" si="17"/>
        <v>184.44740796089172</v>
      </c>
      <c r="F13" s="57">
        <f t="shared" si="17"/>
        <v>182.81931281089774</v>
      </c>
      <c r="G13" s="57">
        <f t="shared" si="17"/>
        <v>192.81185150146493</v>
      </c>
      <c r="H13" s="57">
        <f t="shared" si="17"/>
        <v>200.89247465133676</v>
      </c>
      <c r="I13" s="57">
        <f t="shared" si="17"/>
        <v>208.32225418090829</v>
      </c>
      <c r="J13" s="57">
        <f t="shared" si="17"/>
        <v>216.79580307006827</v>
      </c>
      <c r="K13" s="57">
        <f t="shared" si="17"/>
        <v>222.82969617843631</v>
      </c>
      <c r="L13" s="57">
        <f t="shared" si="17"/>
        <v>229.41157960891724</v>
      </c>
      <c r="M13" s="57">
        <f t="shared" si="17"/>
        <v>235.46292400360088</v>
      </c>
      <c r="O13" s="49" t="s">
        <v>31</v>
      </c>
      <c r="P13" s="50">
        <f>C13/$C$13*100</f>
        <v>100</v>
      </c>
      <c r="Q13" s="50">
        <f t="shared" ref="Q13:Z13" si="18">D13/$C$13*100</f>
        <v>106.05568086087143</v>
      </c>
      <c r="R13" s="50">
        <f t="shared" si="18"/>
        <v>113.65730027845756</v>
      </c>
      <c r="S13" s="50">
        <f t="shared" si="18"/>
        <v>112.65406091938779</v>
      </c>
      <c r="T13" s="50">
        <f t="shared" si="18"/>
        <v>118.81150700688556</v>
      </c>
      <c r="U13" s="50">
        <f t="shared" si="18"/>
        <v>123.7908223680251</v>
      </c>
      <c r="V13" s="50">
        <f t="shared" si="18"/>
        <v>128.36908504100501</v>
      </c>
      <c r="W13" s="50">
        <f t="shared" si="18"/>
        <v>133.59052296288488</v>
      </c>
      <c r="X13" s="50">
        <f t="shared" si="18"/>
        <v>137.30863431206313</v>
      </c>
      <c r="Y13" s="50">
        <f t="shared" si="18"/>
        <v>141.36441969677608</v>
      </c>
      <c r="Z13" s="50">
        <f t="shared" si="18"/>
        <v>145.09328460498205</v>
      </c>
      <c r="AA13" s="53">
        <v>9</v>
      </c>
      <c r="AB13" s="54">
        <v>21.776617050170898</v>
      </c>
      <c r="AC13" s="54">
        <v>21.4381427764893</v>
      </c>
      <c r="AD13" s="54">
        <v>24.391155242919901</v>
      </c>
      <c r="AE13" s="54">
        <v>21.196072578430201</v>
      </c>
      <c r="AF13" s="54">
        <v>23.022270202636701</v>
      </c>
      <c r="AG13" s="54">
        <v>22.094114303588899</v>
      </c>
      <c r="AH13" s="54">
        <v>23.782321929931602</v>
      </c>
      <c r="AI13" s="54">
        <v>24.515211105346701</v>
      </c>
      <c r="AJ13" s="54">
        <v>22.850300788879402</v>
      </c>
      <c r="AK13" s="54">
        <v>24.8600463867188</v>
      </c>
      <c r="AL13" s="54">
        <v>25.547293663024899</v>
      </c>
    </row>
    <row r="14" spans="2:38" x14ac:dyDescent="0.25">
      <c r="B14" s="34" t="s">
        <v>32</v>
      </c>
      <c r="C14" s="57">
        <f>AB84+AB85+AB86+AB87+AB88+AB89+AB90+AB91+AB92+AB93</f>
        <v>72.978999078273745</v>
      </c>
      <c r="D14" s="57">
        <f t="shared" ref="D14:M14" si="19">AC84+AC85+AC86+AC87+AC88+AC89+AC90+AC91+AC92+AC93</f>
        <v>76.92224133014679</v>
      </c>
      <c r="E14" s="57">
        <f t="shared" si="19"/>
        <v>80.925438284873891</v>
      </c>
      <c r="F14" s="57">
        <f t="shared" si="19"/>
        <v>88.10393595695497</v>
      </c>
      <c r="G14" s="57">
        <f t="shared" si="19"/>
        <v>92.308691620826778</v>
      </c>
      <c r="H14" s="57">
        <f t="shared" si="19"/>
        <v>97.391140460968018</v>
      </c>
      <c r="I14" s="57">
        <f t="shared" si="19"/>
        <v>105.55760526657112</v>
      </c>
      <c r="J14" s="57">
        <f t="shared" si="19"/>
        <v>108.80139636993415</v>
      </c>
      <c r="K14" s="57">
        <f t="shared" si="19"/>
        <v>113.37392878532414</v>
      </c>
      <c r="L14" s="57">
        <f t="shared" si="19"/>
        <v>116.81673693656917</v>
      </c>
      <c r="M14" s="57">
        <f t="shared" si="19"/>
        <v>120.8213064670562</v>
      </c>
      <c r="O14" s="49" t="s">
        <v>32</v>
      </c>
      <c r="P14" s="50">
        <f>C14/$C$14*100</f>
        <v>100</v>
      </c>
      <c r="Q14" s="50">
        <f t="shared" ref="Q14:Z14" si="20">D14/$C$14*100</f>
        <v>105.40325614447481</v>
      </c>
      <c r="R14" s="50">
        <f t="shared" si="20"/>
        <v>110.88866565308354</v>
      </c>
      <c r="S14" s="50">
        <f t="shared" si="20"/>
        <v>120.72505387811492</v>
      </c>
      <c r="T14" s="50">
        <f t="shared" si="20"/>
        <v>126.48665066209108</v>
      </c>
      <c r="U14" s="50">
        <f t="shared" si="20"/>
        <v>133.45091285304008</v>
      </c>
      <c r="V14" s="50">
        <f t="shared" si="20"/>
        <v>144.64107017055022</v>
      </c>
      <c r="W14" s="50">
        <f t="shared" si="20"/>
        <v>149.08589833253129</v>
      </c>
      <c r="X14" s="50">
        <f t="shared" si="20"/>
        <v>155.35144386363089</v>
      </c>
      <c r="Y14" s="50">
        <f t="shared" si="20"/>
        <v>160.06897657129716</v>
      </c>
      <c r="Z14" s="50">
        <f t="shared" si="20"/>
        <v>165.5562668617435</v>
      </c>
      <c r="AA14" s="53">
        <v>10</v>
      </c>
      <c r="AB14" s="54">
        <v>24.6230306625366</v>
      </c>
      <c r="AC14" s="54">
        <v>22.974528312683098</v>
      </c>
      <c r="AD14" s="54">
        <v>22.683255195617701</v>
      </c>
      <c r="AE14" s="54">
        <v>25.598730087280298</v>
      </c>
      <c r="AF14" s="54">
        <v>22.4703416824341</v>
      </c>
      <c r="AG14" s="54">
        <v>24.236995697021499</v>
      </c>
      <c r="AH14" s="54">
        <v>23.454976081848098</v>
      </c>
      <c r="AI14" s="54">
        <v>25.049552917480501</v>
      </c>
      <c r="AJ14" s="54">
        <v>25.8178310394287</v>
      </c>
      <c r="AK14" s="54">
        <v>24.240930557251001</v>
      </c>
      <c r="AL14" s="54">
        <v>26.234931945800799</v>
      </c>
    </row>
    <row r="15" spans="2:38" x14ac:dyDescent="0.25">
      <c r="B15" s="34" t="s">
        <v>33</v>
      </c>
      <c r="C15" s="57">
        <f>AB94+AB95+AB96+AB97+AB98+AB99+AB100+AB101+AB102+AB103</f>
        <v>34.162723712623112</v>
      </c>
      <c r="D15" s="57">
        <f t="shared" ref="D15:M15" si="21">AC94+AC95+AC96+AC97+AC98+AC99+AC100+AC101+AC102+AC103</f>
        <v>35.852796584367766</v>
      </c>
      <c r="E15" s="57">
        <f t="shared" si="21"/>
        <v>35.248133227229111</v>
      </c>
      <c r="F15" s="57">
        <f t="shared" si="21"/>
        <v>36.827518671751008</v>
      </c>
      <c r="G15" s="57">
        <f t="shared" si="21"/>
        <v>37.448331505060196</v>
      </c>
      <c r="H15" s="57">
        <f t="shared" si="21"/>
        <v>39.270065993070602</v>
      </c>
      <c r="I15" s="57">
        <f t="shared" si="21"/>
        <v>40.299241095781333</v>
      </c>
      <c r="J15" s="57">
        <f t="shared" si="21"/>
        <v>43.855740576982498</v>
      </c>
      <c r="K15" s="57">
        <f t="shared" si="21"/>
        <v>45.417825251817696</v>
      </c>
      <c r="L15" s="57">
        <f t="shared" si="21"/>
        <v>47.117247015237808</v>
      </c>
      <c r="M15" s="57">
        <f t="shared" si="21"/>
        <v>48.31630951166153</v>
      </c>
      <c r="O15" s="49" t="s">
        <v>33</v>
      </c>
      <c r="P15" s="50">
        <f>C15/$C$15*100</f>
        <v>100</v>
      </c>
      <c r="Q15" s="50">
        <f t="shared" ref="Q15:Z15" si="22">D15/$C$15*100</f>
        <v>104.94712566234925</v>
      </c>
      <c r="R15" s="50">
        <f t="shared" si="22"/>
        <v>103.17717499265125</v>
      </c>
      <c r="S15" s="50">
        <f t="shared" si="22"/>
        <v>107.80030006255987</v>
      </c>
      <c r="T15" s="50">
        <f t="shared" si="22"/>
        <v>109.617522947162</v>
      </c>
      <c r="U15" s="50">
        <f t="shared" si="22"/>
        <v>114.95004415751642</v>
      </c>
      <c r="V15" s="50">
        <f t="shared" si="22"/>
        <v>117.96261163125814</v>
      </c>
      <c r="W15" s="50">
        <f t="shared" si="22"/>
        <v>128.37307981031333</v>
      </c>
      <c r="X15" s="50">
        <f t="shared" si="22"/>
        <v>132.94556263684512</v>
      </c>
      <c r="Y15" s="50">
        <f t="shared" si="22"/>
        <v>137.9200540670825</v>
      </c>
      <c r="Z15" s="50">
        <f t="shared" si="22"/>
        <v>141.42991032594006</v>
      </c>
      <c r="AA15" s="53">
        <v>11</v>
      </c>
      <c r="AB15" s="54">
        <v>28.298091888427699</v>
      </c>
      <c r="AC15" s="54">
        <v>25.7144374847412</v>
      </c>
      <c r="AD15" s="54">
        <v>24.177883148193398</v>
      </c>
      <c r="AE15" s="54">
        <v>23.861889839172399</v>
      </c>
      <c r="AF15" s="54">
        <v>26.7939548492432</v>
      </c>
      <c r="AG15" s="54">
        <v>23.729857444763201</v>
      </c>
      <c r="AH15" s="54">
        <v>25.426171302795399</v>
      </c>
      <c r="AI15" s="54">
        <v>24.763381958007798</v>
      </c>
      <c r="AJ15" s="54">
        <v>26.292163848876999</v>
      </c>
      <c r="AK15" s="54">
        <v>27.090847969055201</v>
      </c>
      <c r="AL15" s="54">
        <v>25.570641517639199</v>
      </c>
    </row>
    <row r="16" spans="2:38" x14ac:dyDescent="0.25">
      <c r="B16" s="56" t="s">
        <v>34</v>
      </c>
      <c r="C16" s="57">
        <f>C5+C6+C7+C8+C9+C13+C14+C15</f>
        <v>1809.1563991233706</v>
      </c>
      <c r="D16" s="57">
        <f t="shared" ref="D16:M16" si="23">D5+D6+D7+D8+D9+D13+D14+D15</f>
        <v>1861.3227919638157</v>
      </c>
      <c r="E16" s="57">
        <f t="shared" si="23"/>
        <v>1916.2516504973175</v>
      </c>
      <c r="F16" s="57">
        <f t="shared" si="23"/>
        <v>1969.8344494998457</v>
      </c>
      <c r="G16" s="57">
        <f t="shared" si="23"/>
        <v>2022.5054815113544</v>
      </c>
      <c r="H16" s="57">
        <f t="shared" si="23"/>
        <v>2074.2905676066875</v>
      </c>
      <c r="I16" s="57">
        <f t="shared" si="23"/>
        <v>2125.6405868828301</v>
      </c>
      <c r="J16" s="57">
        <f t="shared" si="23"/>
        <v>2177.0606346428394</v>
      </c>
      <c r="K16" s="57">
        <f t="shared" si="23"/>
        <v>2227.586109906435</v>
      </c>
      <c r="L16" s="57">
        <f t="shared" si="23"/>
        <v>2278.3965622484684</v>
      </c>
      <c r="M16" s="57">
        <f t="shared" si="23"/>
        <v>2329.1107118725777</v>
      </c>
      <c r="N16" s="36"/>
      <c r="O16" s="51"/>
      <c r="P16" s="50">
        <f>C16/$C$16*100</f>
        <v>100</v>
      </c>
      <c r="Q16" s="50">
        <f t="shared" ref="Q16:Z16" si="24">D16/$C$16*100</f>
        <v>102.88346507055566</v>
      </c>
      <c r="R16" s="50">
        <f t="shared" si="24"/>
        <v>105.91962372218566</v>
      </c>
      <c r="S16" s="50">
        <f t="shared" si="24"/>
        <v>108.88137976652168</v>
      </c>
      <c r="T16" s="50">
        <f t="shared" si="24"/>
        <v>111.79273845486009</v>
      </c>
      <c r="U16" s="50">
        <f t="shared" si="24"/>
        <v>114.65512703112833</v>
      </c>
      <c r="V16" s="50">
        <f t="shared" si="24"/>
        <v>117.49346755829471</v>
      </c>
      <c r="W16" s="50">
        <f t="shared" si="24"/>
        <v>120.33567886655557</v>
      </c>
      <c r="X16" s="50">
        <f t="shared" si="24"/>
        <v>123.12844323386388</v>
      </c>
      <c r="Y16" s="50">
        <f t="shared" si="24"/>
        <v>125.93695953276725</v>
      </c>
      <c r="Z16" s="50">
        <f t="shared" si="24"/>
        <v>128.74015275855376</v>
      </c>
      <c r="AA16" s="53">
        <v>12</v>
      </c>
      <c r="AB16" s="54">
        <v>26.849788665771499</v>
      </c>
      <c r="AC16" s="54">
        <v>28.994025230407701</v>
      </c>
      <c r="AD16" s="54">
        <v>26.86669921875</v>
      </c>
      <c r="AE16" s="54">
        <v>25.3634996414185</v>
      </c>
      <c r="AF16" s="54">
        <v>25.032285690307599</v>
      </c>
      <c r="AG16" s="54">
        <v>28.001614570617701</v>
      </c>
      <c r="AH16" s="54">
        <v>24.994366645812999</v>
      </c>
      <c r="AI16" s="54">
        <v>26.627904891967798</v>
      </c>
      <c r="AJ16" s="54">
        <v>26.056612014770501</v>
      </c>
      <c r="AK16" s="54">
        <v>27.533733367919901</v>
      </c>
      <c r="AL16" s="54">
        <v>28.3594408035278</v>
      </c>
    </row>
    <row r="17" spans="2:38" x14ac:dyDescent="0.25">
      <c r="D17" s="9"/>
      <c r="E17" s="9"/>
      <c r="F17" s="9"/>
      <c r="G17" s="9"/>
      <c r="H17" s="9"/>
      <c r="I17" s="9"/>
      <c r="J17" s="37"/>
      <c r="K17" s="37"/>
      <c r="L17" s="37"/>
      <c r="M17" s="37"/>
      <c r="N17" s="36"/>
      <c r="P17" s="44"/>
      <c r="Q17" s="44"/>
      <c r="R17" s="44"/>
      <c r="S17" s="44"/>
      <c r="T17" s="44"/>
      <c r="U17" s="44"/>
      <c r="V17" s="44"/>
      <c r="W17" s="44"/>
      <c r="X17" s="44"/>
      <c r="Y17" s="38"/>
      <c r="Z17" s="38"/>
      <c r="AA17" s="53">
        <v>13</v>
      </c>
      <c r="AB17" s="54">
        <v>32.812132835388198</v>
      </c>
      <c r="AC17" s="54">
        <v>27.5635213851929</v>
      </c>
      <c r="AD17" s="54">
        <v>29.691898345947301</v>
      </c>
      <c r="AE17" s="54">
        <v>27.965758323669402</v>
      </c>
      <c r="AF17" s="54">
        <v>26.492150306701699</v>
      </c>
      <c r="AG17" s="54">
        <v>26.153328895568801</v>
      </c>
      <c r="AH17" s="54">
        <v>29.158448219299299</v>
      </c>
      <c r="AI17" s="54">
        <v>26.204896926879901</v>
      </c>
      <c r="AJ17" s="54">
        <v>27.7729396820068</v>
      </c>
      <c r="AK17" s="54">
        <v>27.286471366882299</v>
      </c>
      <c r="AL17" s="54">
        <v>28.700013160705598</v>
      </c>
    </row>
    <row r="18" spans="2:38" x14ac:dyDescent="0.25">
      <c r="B18" s="56" t="s">
        <v>35</v>
      </c>
      <c r="D18" s="9">
        <f>D16-C16</f>
        <v>52.166392840445042</v>
      </c>
      <c r="E18" s="9">
        <f>E16-D16</f>
        <v>54.928858533501852</v>
      </c>
      <c r="F18" s="9">
        <f t="shared" ref="F18:M18" si="25">F16-E16</f>
        <v>53.582799002528191</v>
      </c>
      <c r="G18" s="9">
        <f t="shared" si="25"/>
        <v>52.671032011508714</v>
      </c>
      <c r="H18" s="9">
        <f t="shared" si="25"/>
        <v>51.785086095333099</v>
      </c>
      <c r="I18" s="9">
        <f>I16-H16</f>
        <v>51.350019276142575</v>
      </c>
      <c r="J18" s="37">
        <f t="shared" si="25"/>
        <v>51.420047760009311</v>
      </c>
      <c r="K18" s="37">
        <f>K16-J16</f>
        <v>50.525475263595581</v>
      </c>
      <c r="L18" s="37">
        <f t="shared" si="25"/>
        <v>50.810452342033386</v>
      </c>
      <c r="M18" s="37">
        <f t="shared" si="25"/>
        <v>50.714149624109268</v>
      </c>
      <c r="N18" s="36"/>
      <c r="Y18" s="38"/>
      <c r="Z18" s="38"/>
      <c r="AA18" s="53">
        <v>14</v>
      </c>
      <c r="AB18" s="54">
        <v>25.157795906066902</v>
      </c>
      <c r="AC18" s="54">
        <v>33.280709266662598</v>
      </c>
      <c r="AD18" s="54">
        <v>28.4377794265747</v>
      </c>
      <c r="AE18" s="54">
        <v>30.492651939392101</v>
      </c>
      <c r="AF18" s="54">
        <v>29.1740322113037</v>
      </c>
      <c r="AG18" s="54">
        <v>27.738268852233901</v>
      </c>
      <c r="AH18" s="54">
        <v>27.395506858825701</v>
      </c>
      <c r="AI18" s="54">
        <v>30.4360256195068</v>
      </c>
      <c r="AJ18" s="54">
        <v>27.5306606292725</v>
      </c>
      <c r="AK18" s="54">
        <v>29.0442600250244</v>
      </c>
      <c r="AL18" s="54">
        <v>28.632863044738802</v>
      </c>
    </row>
    <row r="19" spans="2:38" ht="15.75" thickBot="1" x14ac:dyDescent="0.3">
      <c r="B19" s="56" t="s">
        <v>36</v>
      </c>
      <c r="C19" s="39"/>
      <c r="D19" s="39">
        <f>D18/C16</f>
        <v>2.8834650705556658E-2</v>
      </c>
      <c r="E19" s="39">
        <f>E18/D16</f>
        <v>2.9510657028783471E-2</v>
      </c>
      <c r="F19" s="39">
        <f t="shared" ref="F19:M19" si="26">F18/E16</f>
        <v>2.7962297639050723E-2</v>
      </c>
      <c r="G19" s="39">
        <f t="shared" si="26"/>
        <v>2.6738811489910863E-2</v>
      </c>
      <c r="H19" s="39">
        <f t="shared" si="26"/>
        <v>2.5604423112186445E-2</v>
      </c>
      <c r="I19" s="39">
        <f t="shared" si="26"/>
        <v>2.4755461013058613E-2</v>
      </c>
      <c r="J19" s="40">
        <f t="shared" si="26"/>
        <v>2.4190377280768255E-2</v>
      </c>
      <c r="K19" s="40">
        <f t="shared" si="26"/>
        <v>2.3208115777576678E-2</v>
      </c>
      <c r="L19" s="40">
        <f t="shared" si="26"/>
        <v>2.2809646781361718E-2</v>
      </c>
      <c r="M19" s="40">
        <f t="shared" si="26"/>
        <v>2.2258701783705852E-2</v>
      </c>
      <c r="N19" s="41"/>
      <c r="Y19" s="38"/>
      <c r="Z19" s="38"/>
      <c r="AA19" s="53">
        <v>15</v>
      </c>
      <c r="AB19" s="54">
        <v>30.165824890136701</v>
      </c>
      <c r="AC19" s="54">
        <v>26.488497734069799</v>
      </c>
      <c r="AD19" s="54">
        <v>34.058125495910602</v>
      </c>
      <c r="AE19" s="54">
        <v>29.581270217895501</v>
      </c>
      <c r="AF19" s="54">
        <v>31.572566986083999</v>
      </c>
      <c r="AG19" s="54">
        <v>30.659528732299801</v>
      </c>
      <c r="AH19" s="54">
        <v>29.265988349914601</v>
      </c>
      <c r="AI19" s="54">
        <v>28.928805351257299</v>
      </c>
      <c r="AJ19" s="54">
        <v>31.9964761734009</v>
      </c>
      <c r="AK19" s="54">
        <v>29.1568441390991</v>
      </c>
      <c r="AL19" s="54">
        <v>30.6131076812744</v>
      </c>
    </row>
    <row r="20" spans="2:38" x14ac:dyDescent="0.25">
      <c r="C20" s="39"/>
      <c r="D20" s="39"/>
      <c r="E20" s="39"/>
      <c r="F20" s="39"/>
      <c r="G20" s="39"/>
      <c r="H20" s="39"/>
      <c r="I20" s="39"/>
      <c r="J20" s="40"/>
      <c r="K20" s="40"/>
      <c r="L20" s="40"/>
      <c r="M20" s="40"/>
      <c r="O20" s="45" t="s">
        <v>47</v>
      </c>
      <c r="Y20" s="38"/>
      <c r="Z20" s="38"/>
      <c r="AA20" s="53">
        <v>16</v>
      </c>
      <c r="AB20" s="54">
        <v>27.099246025085399</v>
      </c>
      <c r="AC20" s="54">
        <v>31.455081939697301</v>
      </c>
      <c r="AD20" s="54">
        <v>28.2778482437134</v>
      </c>
      <c r="AE20" s="54">
        <v>35.193944931030302</v>
      </c>
      <c r="AF20" s="54">
        <v>31.108861923217798</v>
      </c>
      <c r="AG20" s="54">
        <v>33.044149398803697</v>
      </c>
      <c r="AH20" s="54">
        <v>32.5350151062012</v>
      </c>
      <c r="AI20" s="54">
        <v>31.183125495910598</v>
      </c>
      <c r="AJ20" s="54">
        <v>30.863503456115701</v>
      </c>
      <c r="AK20" s="54">
        <v>33.959672927856403</v>
      </c>
      <c r="AL20" s="54">
        <v>31.219014167785598</v>
      </c>
    </row>
    <row r="21" spans="2:38" ht="15" customHeight="1" thickBot="1" x14ac:dyDescent="0.4">
      <c r="B21" s="42"/>
      <c r="C21" s="39"/>
      <c r="D21" s="39"/>
      <c r="E21" s="39"/>
      <c r="F21" s="39"/>
      <c r="G21" s="39"/>
      <c r="H21" s="39"/>
      <c r="I21" s="39"/>
      <c r="J21" s="40"/>
      <c r="K21" s="40"/>
      <c r="L21" s="40"/>
      <c r="M21" s="40"/>
      <c r="O21" s="46">
        <f>AVERAGE(D19:M19)</f>
        <v>2.5587314261195926E-2</v>
      </c>
      <c r="Y21" s="38"/>
      <c r="Z21" s="38"/>
      <c r="AA21" s="53">
        <v>17</v>
      </c>
      <c r="AB21" s="54">
        <v>22.540041923522899</v>
      </c>
      <c r="AC21" s="54">
        <v>28.571662902831999</v>
      </c>
      <c r="AD21" s="54">
        <v>32.321062088012702</v>
      </c>
      <c r="AE21" s="54">
        <v>29.632942199706999</v>
      </c>
      <c r="AF21" s="54">
        <v>35.725425720214801</v>
      </c>
      <c r="AG21" s="54">
        <v>32.133627891540499</v>
      </c>
      <c r="AH21" s="54">
        <v>33.991483688354499</v>
      </c>
      <c r="AI21" s="54">
        <v>33.917648315429702</v>
      </c>
      <c r="AJ21" s="54">
        <v>32.597274780273402</v>
      </c>
      <c r="AK21" s="54">
        <v>32.313570022583001</v>
      </c>
      <c r="AL21" s="54">
        <v>35.374439239502003</v>
      </c>
    </row>
    <row r="22" spans="2:38" ht="15" customHeight="1" x14ac:dyDescent="0.35">
      <c r="B22" s="42"/>
      <c r="J22" s="43"/>
      <c r="K22" s="38"/>
      <c r="L22" s="38"/>
      <c r="M22" s="38"/>
      <c r="Y22" s="38"/>
      <c r="Z22" s="38"/>
      <c r="AA22" s="53">
        <v>18</v>
      </c>
      <c r="AB22" s="54">
        <v>29.5871629714966</v>
      </c>
      <c r="AC22" s="54">
        <v>24.579828262329102</v>
      </c>
      <c r="AD22" s="54">
        <v>29.960344314575199</v>
      </c>
      <c r="AE22" s="54">
        <v>33.0015678405762</v>
      </c>
      <c r="AF22" s="54">
        <v>30.861492156982401</v>
      </c>
      <c r="AG22" s="54">
        <v>36.046922683715799</v>
      </c>
      <c r="AH22" s="54">
        <v>33.031729698181202</v>
      </c>
      <c r="AI22" s="54">
        <v>34.784639358520501</v>
      </c>
      <c r="AJ22" s="54">
        <v>35.079347610473597</v>
      </c>
      <c r="AK22" s="54">
        <v>33.841307640075698</v>
      </c>
      <c r="AL22" s="54">
        <v>33.626621246337898</v>
      </c>
    </row>
    <row r="23" spans="2:38" x14ac:dyDescent="0.25">
      <c r="J23" s="43"/>
      <c r="K23" s="38"/>
      <c r="L23" s="38"/>
      <c r="M23" s="38"/>
      <c r="Y23" s="38"/>
      <c r="Z23" s="38"/>
      <c r="AA23" s="53">
        <v>19</v>
      </c>
      <c r="AB23" s="54">
        <v>24.343994140625</v>
      </c>
      <c r="AC23" s="54">
        <v>29.8759155273438</v>
      </c>
      <c r="AD23" s="54">
        <v>26.526696205139199</v>
      </c>
      <c r="AE23" s="54">
        <v>31.00608253479</v>
      </c>
      <c r="AF23" s="54">
        <v>33.487056732177699</v>
      </c>
      <c r="AG23" s="54">
        <v>31.834348678588899</v>
      </c>
      <c r="AH23" s="54">
        <v>36.078098297119098</v>
      </c>
      <c r="AI23" s="54">
        <v>33.727841377258301</v>
      </c>
      <c r="AJ23" s="54">
        <v>35.325323104858398</v>
      </c>
      <c r="AK23" s="54">
        <v>35.919759750366197</v>
      </c>
      <c r="AL23" s="54">
        <v>34.853143692016602</v>
      </c>
    </row>
    <row r="24" spans="2:38" x14ac:dyDescent="0.25">
      <c r="J24" s="43"/>
      <c r="K24" s="38"/>
      <c r="L24" s="38"/>
      <c r="M24" s="38"/>
      <c r="Y24" s="38"/>
      <c r="Z24" s="38"/>
      <c r="AA24" s="53">
        <v>20</v>
      </c>
      <c r="AB24" s="54">
        <v>30.008003234863299</v>
      </c>
      <c r="AC24" s="54">
        <v>26.6955614089966</v>
      </c>
      <c r="AD24" s="54">
        <v>30.9509983062744</v>
      </c>
      <c r="AE24" s="54">
        <v>28.797378540039102</v>
      </c>
      <c r="AF24" s="54">
        <v>32.485584259033203</v>
      </c>
      <c r="AG24" s="54">
        <v>34.5170640945435</v>
      </c>
      <c r="AH24" s="54">
        <v>33.315221786499002</v>
      </c>
      <c r="AI24" s="54">
        <v>36.745214462280302</v>
      </c>
      <c r="AJ24" s="54">
        <v>35.0008354187012</v>
      </c>
      <c r="AK24" s="54">
        <v>36.435901641845703</v>
      </c>
      <c r="AL24" s="54">
        <v>37.250698089599602</v>
      </c>
    </row>
    <row r="25" spans="2:38" x14ac:dyDescent="0.25">
      <c r="J25" s="43"/>
      <c r="K25" s="38"/>
      <c r="L25" s="38"/>
      <c r="M25" s="38"/>
      <c r="Y25" s="38"/>
      <c r="Z25" s="38"/>
      <c r="AA25" s="53">
        <v>21</v>
      </c>
      <c r="AB25" s="54">
        <v>29.697999954223601</v>
      </c>
      <c r="AC25" s="54">
        <v>30.893491744995099</v>
      </c>
      <c r="AD25" s="54">
        <v>29.028130531311</v>
      </c>
      <c r="AE25" s="54">
        <v>32.119016647338903</v>
      </c>
      <c r="AF25" s="54">
        <v>30.907394409179702</v>
      </c>
      <c r="AG25" s="54">
        <v>33.925676345825202</v>
      </c>
      <c r="AH25" s="54">
        <v>35.589483261108398</v>
      </c>
      <c r="AI25" s="54">
        <v>34.780044555664098</v>
      </c>
      <c r="AJ25" s="54">
        <v>37.505506515502901</v>
      </c>
      <c r="AK25" s="54">
        <v>36.2896823883057</v>
      </c>
      <c r="AL25" s="54">
        <v>37.588176727294901</v>
      </c>
    </row>
    <row r="26" spans="2:38" x14ac:dyDescent="0.25">
      <c r="J26" s="43"/>
      <c r="K26" s="38"/>
      <c r="L26" s="38"/>
      <c r="M26" s="38"/>
      <c r="Y26" s="38"/>
      <c r="Z26" s="38"/>
      <c r="AA26" s="53">
        <v>22</v>
      </c>
      <c r="AB26" s="54">
        <v>27.345933914184599</v>
      </c>
      <c r="AC26" s="54">
        <v>30.617053031921401</v>
      </c>
      <c r="AD26" s="54">
        <v>31.853199005126999</v>
      </c>
      <c r="AE26" s="54">
        <v>30.826769828796401</v>
      </c>
      <c r="AF26" s="54">
        <v>33.0675821304321</v>
      </c>
      <c r="AG26" s="54">
        <v>32.543163299560497</v>
      </c>
      <c r="AH26" s="54">
        <v>35.028509140014599</v>
      </c>
      <c r="AI26" s="54">
        <v>36.381687164306598</v>
      </c>
      <c r="AJ26" s="54">
        <v>35.885911941528299</v>
      </c>
      <c r="AK26" s="54">
        <v>38.056976318359403</v>
      </c>
      <c r="AL26" s="54">
        <v>37.271295547485401</v>
      </c>
    </row>
    <row r="27" spans="2:38" x14ac:dyDescent="0.25">
      <c r="J27" s="43"/>
      <c r="K27" s="38"/>
      <c r="L27" s="38"/>
      <c r="M27" s="38"/>
      <c r="Y27" s="38"/>
      <c r="Z27" s="38"/>
      <c r="AA27" s="53">
        <v>23</v>
      </c>
      <c r="AB27" s="54">
        <v>26.162101745605501</v>
      </c>
      <c r="AC27" s="54">
        <v>28.5737867355347</v>
      </c>
      <c r="AD27" s="54">
        <v>31.253833770751999</v>
      </c>
      <c r="AE27" s="54">
        <v>32.319492340087898</v>
      </c>
      <c r="AF27" s="54">
        <v>31.884371757507299</v>
      </c>
      <c r="AG27" s="54">
        <v>33.5421237945557</v>
      </c>
      <c r="AH27" s="54">
        <v>33.465568542480497</v>
      </c>
      <c r="AI27" s="54">
        <v>35.531843185424798</v>
      </c>
      <c r="AJ27" s="54">
        <v>36.633762359619098</v>
      </c>
      <c r="AK27" s="54">
        <v>36.372072219848597</v>
      </c>
      <c r="AL27" s="54">
        <v>38.133983612060497</v>
      </c>
    </row>
    <row r="28" spans="2:38" x14ac:dyDescent="0.25">
      <c r="J28" s="43"/>
      <c r="K28" s="38"/>
      <c r="L28" s="38"/>
      <c r="M28" s="38"/>
      <c r="Y28" s="38"/>
      <c r="Z28" s="38"/>
      <c r="AA28" s="53">
        <v>24</v>
      </c>
      <c r="AB28" s="54">
        <v>29.3159132003784</v>
      </c>
      <c r="AC28" s="54">
        <v>27.089394569397001</v>
      </c>
      <c r="AD28" s="54">
        <v>29.172410964965799</v>
      </c>
      <c r="AE28" s="54">
        <v>31.250782966613802</v>
      </c>
      <c r="AF28" s="54">
        <v>32.1966743469238</v>
      </c>
      <c r="AG28" s="54">
        <v>32.1495876312256</v>
      </c>
      <c r="AH28" s="54">
        <v>33.401548385620103</v>
      </c>
      <c r="AI28" s="54">
        <v>33.610889434814503</v>
      </c>
      <c r="AJ28" s="54">
        <v>35.320844650268597</v>
      </c>
      <c r="AK28" s="54">
        <v>36.243143081665004</v>
      </c>
      <c r="AL28" s="54">
        <v>36.1630668640137</v>
      </c>
    </row>
    <row r="29" spans="2:38" x14ac:dyDescent="0.25">
      <c r="J29" s="43"/>
      <c r="K29" s="38"/>
      <c r="L29" s="38"/>
      <c r="M29" s="38"/>
      <c r="Y29" s="38"/>
      <c r="Z29" s="38"/>
      <c r="AA29" s="53">
        <v>25</v>
      </c>
      <c r="AB29" s="54">
        <v>25.57155418396</v>
      </c>
      <c r="AC29" s="54">
        <v>28.8915824890137</v>
      </c>
      <c r="AD29" s="54">
        <v>27.755598068237301</v>
      </c>
      <c r="AE29" s="54">
        <v>29.4440965652466</v>
      </c>
      <c r="AF29" s="54">
        <v>31.123052597045898</v>
      </c>
      <c r="AG29" s="54">
        <v>31.986902236938501</v>
      </c>
      <c r="AH29" s="54">
        <v>32.1714544296265</v>
      </c>
      <c r="AI29" s="54">
        <v>33.156881332397496</v>
      </c>
      <c r="AJ29" s="54">
        <v>33.5169486999512</v>
      </c>
      <c r="AK29" s="54">
        <v>34.958551406860401</v>
      </c>
      <c r="AL29" s="54">
        <v>35.767797470092802</v>
      </c>
    </row>
    <row r="30" spans="2:38" x14ac:dyDescent="0.25">
      <c r="J30" s="43"/>
      <c r="K30" s="38"/>
      <c r="L30" s="38"/>
      <c r="M30" s="38"/>
      <c r="Y30" s="38"/>
      <c r="Z30" s="38"/>
      <c r="AA30" s="53">
        <v>26</v>
      </c>
      <c r="AB30" s="54">
        <v>20.796826362609899</v>
      </c>
      <c r="AC30" s="54">
        <v>26.168394088745099</v>
      </c>
      <c r="AD30" s="54">
        <v>28.750636100769</v>
      </c>
      <c r="AE30" s="54">
        <v>28.154405593872099</v>
      </c>
      <c r="AF30" s="54">
        <v>29.571762084960898</v>
      </c>
      <c r="AG30" s="54">
        <v>30.968096733093301</v>
      </c>
      <c r="AH30" s="54">
        <v>31.7579231262207</v>
      </c>
      <c r="AI30" s="54">
        <v>32.091593742370598</v>
      </c>
      <c r="AJ30" s="54">
        <v>32.878767013549798</v>
      </c>
      <c r="AK30" s="54">
        <v>33.325199127197301</v>
      </c>
      <c r="AL30" s="54">
        <v>34.569999694824197</v>
      </c>
    </row>
    <row r="31" spans="2:38" x14ac:dyDescent="0.25">
      <c r="J31" s="43"/>
      <c r="K31" s="38"/>
      <c r="L31" s="38"/>
      <c r="M31" s="38"/>
      <c r="Y31" s="38"/>
      <c r="Z31" s="38"/>
      <c r="AA31" s="53">
        <v>27</v>
      </c>
      <c r="AB31" s="54">
        <v>22.512939453125</v>
      </c>
      <c r="AC31" s="54">
        <v>22.392508506774899</v>
      </c>
      <c r="AD31" s="54">
        <v>26.528150558471701</v>
      </c>
      <c r="AE31" s="54">
        <v>28.479542732238802</v>
      </c>
      <c r="AF31" s="54">
        <v>28.254604339599599</v>
      </c>
      <c r="AG31" s="54">
        <v>29.468556404113802</v>
      </c>
      <c r="AH31" s="54">
        <v>30.647290229797399</v>
      </c>
      <c r="AI31" s="54">
        <v>31.376316070556602</v>
      </c>
      <c r="AJ31" s="54">
        <v>31.780678749084501</v>
      </c>
      <c r="AK31" s="54">
        <v>32.434739112853997</v>
      </c>
      <c r="AL31" s="54">
        <v>32.933465957641602</v>
      </c>
    </row>
    <row r="32" spans="2:38" x14ac:dyDescent="0.25">
      <c r="J32" s="43"/>
      <c r="K32" s="38"/>
      <c r="L32" s="38"/>
      <c r="M32" s="38"/>
      <c r="Y32" s="38"/>
      <c r="Z32" s="38"/>
      <c r="AA32" s="53">
        <v>28</v>
      </c>
      <c r="AB32" s="54">
        <v>27.025001525878899</v>
      </c>
      <c r="AC32" s="54">
        <v>23.187703132629402</v>
      </c>
      <c r="AD32" s="54">
        <v>23.458827972412099</v>
      </c>
      <c r="AE32" s="54">
        <v>26.6335048675537</v>
      </c>
      <c r="AF32" s="54">
        <v>28.189587593078599</v>
      </c>
      <c r="AG32" s="54">
        <v>28.209532737731902</v>
      </c>
      <c r="AH32" s="54">
        <v>29.270261764526399</v>
      </c>
      <c r="AI32" s="54">
        <v>30.297883033752399</v>
      </c>
      <c r="AJ32" s="54">
        <v>30.961609840393098</v>
      </c>
      <c r="AK32" s="54">
        <v>31.404211044311499</v>
      </c>
      <c r="AL32" s="54">
        <v>31.983242034912099</v>
      </c>
    </row>
    <row r="33" spans="10:38" x14ac:dyDescent="0.25">
      <c r="J33" s="43"/>
      <c r="K33" s="38"/>
      <c r="L33" s="38"/>
      <c r="M33" s="38"/>
      <c r="Y33" s="38"/>
      <c r="Z33" s="38"/>
      <c r="AA33" s="53">
        <v>29</v>
      </c>
      <c r="AB33" s="54">
        <v>25.524405479431199</v>
      </c>
      <c r="AC33" s="54">
        <v>26.3307027816772</v>
      </c>
      <c r="AD33" s="54">
        <v>23.6634664535522</v>
      </c>
      <c r="AE33" s="54">
        <v>24.0652208328247</v>
      </c>
      <c r="AF33" s="54">
        <v>26.602222442626999</v>
      </c>
      <c r="AG33" s="54">
        <v>27.894402503967299</v>
      </c>
      <c r="AH33" s="54">
        <v>28.061625480651902</v>
      </c>
      <c r="AI33" s="54">
        <v>29.014672279357899</v>
      </c>
      <c r="AJ33" s="54">
        <v>29.917131423950199</v>
      </c>
      <c r="AK33" s="54">
        <v>30.533699035644499</v>
      </c>
      <c r="AL33" s="54">
        <v>30.998353958129901</v>
      </c>
    </row>
    <row r="34" spans="10:38" x14ac:dyDescent="0.25">
      <c r="J34" s="43"/>
      <c r="K34" s="38"/>
      <c r="L34" s="38"/>
      <c r="M34" s="38"/>
      <c r="W34" s="58"/>
      <c r="Y34" s="38"/>
      <c r="Z34" s="38"/>
      <c r="AA34" s="53">
        <v>30</v>
      </c>
      <c r="AB34" s="54">
        <v>20.985726356506301</v>
      </c>
      <c r="AC34" s="54">
        <v>25.556611061096199</v>
      </c>
      <c r="AD34" s="54">
        <v>26.301651000976602</v>
      </c>
      <c r="AE34" s="54">
        <v>24.312216758727999</v>
      </c>
      <c r="AF34" s="54">
        <v>24.8220825195313</v>
      </c>
      <c r="AG34" s="54">
        <v>26.948490142822301</v>
      </c>
      <c r="AH34" s="54">
        <v>28.063254356384299</v>
      </c>
      <c r="AI34" s="54">
        <v>28.324801445007299</v>
      </c>
      <c r="AJ34" s="54">
        <v>29.1945896148682</v>
      </c>
      <c r="AK34" s="54">
        <v>30.018781661987301</v>
      </c>
      <c r="AL34" s="54">
        <v>30.612920761108398</v>
      </c>
    </row>
    <row r="35" spans="10:38" x14ac:dyDescent="0.25">
      <c r="J35" s="43"/>
      <c r="K35" s="38"/>
      <c r="L35" s="38"/>
      <c r="M35" s="38"/>
      <c r="W35" s="58"/>
      <c r="Y35" s="38"/>
      <c r="Z35" s="38"/>
      <c r="AA35" s="53">
        <v>31</v>
      </c>
      <c r="AB35" s="54">
        <v>23.007860183715799</v>
      </c>
      <c r="AC35" s="54">
        <v>21.833039283752399</v>
      </c>
      <c r="AD35" s="54">
        <v>25.962242126464801</v>
      </c>
      <c r="AE35" s="54">
        <v>26.5463094711304</v>
      </c>
      <c r="AF35" s="54">
        <v>25.0557250976563</v>
      </c>
      <c r="AG35" s="54">
        <v>25.6474208831787</v>
      </c>
      <c r="AH35" s="54">
        <v>27.487133026123001</v>
      </c>
      <c r="AI35" s="54">
        <v>28.479568481445298</v>
      </c>
      <c r="AJ35" s="54">
        <v>28.7903347015381</v>
      </c>
      <c r="AK35" s="54">
        <v>29.601988792419402</v>
      </c>
      <c r="AL35" s="54">
        <v>30.372660636901902</v>
      </c>
    </row>
    <row r="36" spans="10:38" x14ac:dyDescent="0.25">
      <c r="J36" s="43"/>
      <c r="K36" s="38"/>
      <c r="L36" s="38"/>
      <c r="M36" s="38"/>
      <c r="W36" s="47"/>
      <c r="Y36" s="38"/>
      <c r="Z36" s="38"/>
      <c r="AA36" s="53">
        <v>32</v>
      </c>
      <c r="AB36" s="54">
        <v>20.527413368225101</v>
      </c>
      <c r="AC36" s="54">
        <v>23.424994468689</v>
      </c>
      <c r="AD36" s="54">
        <v>22.8024129867554</v>
      </c>
      <c r="AE36" s="54">
        <v>26.523680686950701</v>
      </c>
      <c r="AF36" s="54">
        <v>26.995717048645002</v>
      </c>
      <c r="AG36" s="54">
        <v>25.871459007263201</v>
      </c>
      <c r="AH36" s="54">
        <v>26.5211505889893</v>
      </c>
      <c r="AI36" s="54">
        <v>28.160932540893601</v>
      </c>
      <c r="AJ36" s="54">
        <v>29.053920745849599</v>
      </c>
      <c r="AK36" s="54">
        <v>29.400424957275401</v>
      </c>
      <c r="AL36" s="54">
        <v>30.170800209045399</v>
      </c>
    </row>
    <row r="37" spans="10:38" x14ac:dyDescent="0.25">
      <c r="J37" s="43"/>
      <c r="K37" s="38"/>
      <c r="L37" s="38"/>
      <c r="M37" s="38"/>
      <c r="W37" s="47"/>
      <c r="Y37" s="38"/>
      <c r="Z37" s="38"/>
      <c r="AA37" s="53">
        <v>33</v>
      </c>
      <c r="AB37" s="54">
        <v>19.530337333679199</v>
      </c>
      <c r="AC37" s="54">
        <v>21.3309469223022</v>
      </c>
      <c r="AD37" s="54">
        <v>23.787004470825199</v>
      </c>
      <c r="AE37" s="54">
        <v>23.494784355163599</v>
      </c>
      <c r="AF37" s="54">
        <v>26.891276359558098</v>
      </c>
      <c r="AG37" s="54">
        <v>27.287967681884801</v>
      </c>
      <c r="AH37" s="54">
        <v>26.435214996337901</v>
      </c>
      <c r="AI37" s="54">
        <v>27.126717567443801</v>
      </c>
      <c r="AJ37" s="54">
        <v>28.596132278442401</v>
      </c>
      <c r="AK37" s="54">
        <v>29.4097547531128</v>
      </c>
      <c r="AL37" s="54">
        <v>29.780274391174299</v>
      </c>
    </row>
    <row r="38" spans="10:38" x14ac:dyDescent="0.25">
      <c r="J38" s="43"/>
      <c r="K38" s="38"/>
      <c r="L38" s="38"/>
      <c r="M38" s="38"/>
      <c r="W38" s="47"/>
      <c r="Y38" s="38"/>
      <c r="Z38" s="38"/>
      <c r="AA38" s="53">
        <v>34</v>
      </c>
      <c r="AB38" s="54">
        <v>19.520359992981</v>
      </c>
      <c r="AC38" s="54">
        <v>20.384802818298301</v>
      </c>
      <c r="AD38" s="54">
        <v>22.033067703247099</v>
      </c>
      <c r="AE38" s="54">
        <v>24.080743789672901</v>
      </c>
      <c r="AF38" s="54">
        <v>24.025109291076699</v>
      </c>
      <c r="AG38" s="54">
        <v>27.144900321960399</v>
      </c>
      <c r="AH38" s="54">
        <v>27.504976272583001</v>
      </c>
      <c r="AI38" s="54">
        <v>26.854611396789601</v>
      </c>
      <c r="AJ38" s="54">
        <v>27.5617580413818</v>
      </c>
      <c r="AK38" s="54">
        <v>28.900198936462399</v>
      </c>
      <c r="AL38" s="54">
        <v>29.649558067321799</v>
      </c>
    </row>
    <row r="39" spans="10:38" x14ac:dyDescent="0.25">
      <c r="J39" s="43"/>
      <c r="K39" s="38"/>
      <c r="L39" s="38"/>
      <c r="M39" s="38"/>
      <c r="W39" s="47"/>
      <c r="Y39" s="38"/>
      <c r="Z39" s="38"/>
      <c r="AA39" s="53">
        <v>35</v>
      </c>
      <c r="AB39" s="54">
        <v>19.074455261230501</v>
      </c>
      <c r="AC39" s="54">
        <v>20.2524223327637</v>
      </c>
      <c r="AD39" s="54">
        <v>21.2902269363403</v>
      </c>
      <c r="AE39" s="54">
        <v>22.763267517089801</v>
      </c>
      <c r="AF39" s="54">
        <v>24.521614074706999</v>
      </c>
      <c r="AG39" s="54">
        <v>24.634543418884299</v>
      </c>
      <c r="AH39" s="54">
        <v>27.534575462341301</v>
      </c>
      <c r="AI39" s="54">
        <v>27.882530212402301</v>
      </c>
      <c r="AJ39" s="54">
        <v>27.377434730529799</v>
      </c>
      <c r="AK39" s="54">
        <v>28.097898483276399</v>
      </c>
      <c r="AL39" s="54">
        <v>29.339376449585</v>
      </c>
    </row>
    <row r="40" spans="10:38" x14ac:dyDescent="0.25">
      <c r="J40" s="43"/>
      <c r="K40" s="38"/>
      <c r="L40" s="38"/>
      <c r="M40" s="38"/>
      <c r="W40" s="47"/>
      <c r="Y40" s="38"/>
      <c r="Z40" s="38"/>
      <c r="AA40" s="53">
        <v>36</v>
      </c>
      <c r="AB40" s="54">
        <v>20.571386337280298</v>
      </c>
      <c r="AC40" s="54">
        <v>20.093115806579601</v>
      </c>
      <c r="AD40" s="54">
        <v>21.2545871734619</v>
      </c>
      <c r="AE40" s="54">
        <v>22.352314949035598</v>
      </c>
      <c r="AF40" s="54">
        <v>23.718971252441399</v>
      </c>
      <c r="AG40" s="54">
        <v>25.2618618011475</v>
      </c>
      <c r="AH40" s="54">
        <v>25.507754325866699</v>
      </c>
      <c r="AI40" s="54">
        <v>28.248888969421401</v>
      </c>
      <c r="AJ40" s="54">
        <v>28.586148262023901</v>
      </c>
      <c r="AK40" s="54">
        <v>28.194556236267101</v>
      </c>
      <c r="AL40" s="54">
        <v>28.9281167984009</v>
      </c>
    </row>
    <row r="41" spans="10:38" x14ac:dyDescent="0.25">
      <c r="J41" s="43"/>
      <c r="K41" s="38"/>
      <c r="L41" s="38"/>
      <c r="M41" s="38"/>
      <c r="W41" s="47"/>
      <c r="Y41" s="38"/>
      <c r="Z41" s="38"/>
      <c r="AA41" s="53">
        <v>37</v>
      </c>
      <c r="AB41" s="54">
        <v>20.216361045837399</v>
      </c>
      <c r="AC41" s="54">
        <v>21.786105155944799</v>
      </c>
      <c r="AD41" s="54">
        <v>21.1952962875366</v>
      </c>
      <c r="AE41" s="54">
        <v>22.311266899108901</v>
      </c>
      <c r="AF41" s="54">
        <v>23.444396018981902</v>
      </c>
      <c r="AG41" s="54">
        <v>24.753758430481</v>
      </c>
      <c r="AH41" s="54">
        <v>26.1084432601929</v>
      </c>
      <c r="AI41" s="54">
        <v>26.481214523315401</v>
      </c>
      <c r="AJ41" s="54">
        <v>29.088850021362301</v>
      </c>
      <c r="AK41" s="54">
        <v>29.422202110290499</v>
      </c>
      <c r="AL41" s="54">
        <v>29.116358757019</v>
      </c>
    </row>
    <row r="42" spans="10:38" x14ac:dyDescent="0.25">
      <c r="J42" s="43"/>
      <c r="K42" s="38"/>
      <c r="L42" s="38"/>
      <c r="M42" s="38"/>
      <c r="W42" s="47"/>
      <c r="Y42" s="38"/>
      <c r="Z42" s="38"/>
      <c r="AA42" s="53">
        <v>38</v>
      </c>
      <c r="AB42" s="54">
        <v>22.824865341186499</v>
      </c>
      <c r="AC42" s="54">
        <v>21.0763082504272</v>
      </c>
      <c r="AD42" s="54">
        <v>22.984150886535598</v>
      </c>
      <c r="AE42" s="54">
        <v>22.2359476089478</v>
      </c>
      <c r="AF42" s="54">
        <v>23.336870193481399</v>
      </c>
      <c r="AG42" s="54">
        <v>24.4846706390381</v>
      </c>
      <c r="AH42" s="54">
        <v>25.755680084228501</v>
      </c>
      <c r="AI42" s="54">
        <v>26.946419715881301</v>
      </c>
      <c r="AJ42" s="54">
        <v>27.43528175354</v>
      </c>
      <c r="AK42" s="54">
        <v>29.938254356384299</v>
      </c>
      <c r="AL42" s="54">
        <v>30.259292602539102</v>
      </c>
    </row>
    <row r="43" spans="10:38" x14ac:dyDescent="0.25">
      <c r="J43" s="43"/>
      <c r="K43" s="38"/>
      <c r="L43" s="38"/>
      <c r="M43" s="38"/>
      <c r="W43" s="47"/>
      <c r="Y43" s="38"/>
      <c r="Z43" s="38"/>
      <c r="AA43" s="53">
        <v>39</v>
      </c>
      <c r="AB43" s="54">
        <v>29.0845756530762</v>
      </c>
      <c r="AC43" s="54">
        <v>23.5000305175781</v>
      </c>
      <c r="AD43" s="54">
        <v>21.951193809509299</v>
      </c>
      <c r="AE43" s="54">
        <v>24.0762119293213</v>
      </c>
      <c r="AF43" s="54">
        <v>23.208644866943398</v>
      </c>
      <c r="AG43" s="54">
        <v>24.298230171203599</v>
      </c>
      <c r="AH43" s="54">
        <v>25.456424713134801</v>
      </c>
      <c r="AI43" s="54">
        <v>26.6971387863159</v>
      </c>
      <c r="AJ43" s="54">
        <v>27.7404384613037</v>
      </c>
      <c r="AK43" s="54">
        <v>28.3346395492554</v>
      </c>
      <c r="AL43" s="54">
        <v>30.7491502761841</v>
      </c>
    </row>
    <row r="44" spans="10:38" x14ac:dyDescent="0.25">
      <c r="J44" s="43"/>
      <c r="K44" s="38"/>
      <c r="L44" s="38"/>
      <c r="M44" s="38"/>
      <c r="W44" s="47"/>
      <c r="Y44" s="38"/>
      <c r="Z44" s="38"/>
      <c r="AA44" s="53">
        <v>40</v>
      </c>
      <c r="AB44" s="54">
        <v>17.6261806488037</v>
      </c>
      <c r="AC44" s="54">
        <v>29.151207923889199</v>
      </c>
      <c r="AD44" s="54">
        <v>24.315766334533699</v>
      </c>
      <c r="AE44" s="54">
        <v>22.876409530639599</v>
      </c>
      <c r="AF44" s="54">
        <v>25.154114723205598</v>
      </c>
      <c r="AG44" s="54">
        <v>24.217369079589801</v>
      </c>
      <c r="AH44" s="54">
        <v>25.302490234375</v>
      </c>
      <c r="AI44" s="54">
        <v>26.471657752990701</v>
      </c>
      <c r="AJ44" s="54">
        <v>27.6871786117554</v>
      </c>
      <c r="AK44" s="54">
        <v>28.616772651672399</v>
      </c>
      <c r="AL44" s="54">
        <v>29.2918186187744</v>
      </c>
    </row>
    <row r="45" spans="10:38" x14ac:dyDescent="0.25">
      <c r="J45" s="43"/>
      <c r="K45" s="38"/>
      <c r="L45" s="38"/>
      <c r="M45" s="38"/>
      <c r="W45" s="47"/>
      <c r="Y45" s="38"/>
      <c r="Z45" s="38"/>
      <c r="AA45" s="53">
        <v>41</v>
      </c>
      <c r="AB45" s="54">
        <v>21.547965049743699</v>
      </c>
      <c r="AC45" s="54">
        <v>18.875811576843301</v>
      </c>
      <c r="AD45" s="54">
        <v>29.383330345153801</v>
      </c>
      <c r="AE45" s="54">
        <v>25.111503601074201</v>
      </c>
      <c r="AF45" s="54">
        <v>23.7755689620972</v>
      </c>
      <c r="AG45" s="54">
        <v>26.168093681335399</v>
      </c>
      <c r="AH45" s="54">
        <v>25.1840143203735</v>
      </c>
      <c r="AI45" s="54">
        <v>26.266743659973098</v>
      </c>
      <c r="AJ45" s="54">
        <v>27.4438362121582</v>
      </c>
      <c r="AK45" s="54">
        <v>28.637843132019</v>
      </c>
      <c r="AL45" s="54">
        <v>29.475789070129402</v>
      </c>
    </row>
    <row r="46" spans="10:38" x14ac:dyDescent="0.25">
      <c r="J46" s="43"/>
      <c r="K46" s="38"/>
      <c r="L46" s="38"/>
      <c r="M46" s="38"/>
      <c r="W46" s="47"/>
      <c r="Y46" s="38"/>
      <c r="Z46" s="38"/>
      <c r="AA46" s="53">
        <v>42</v>
      </c>
      <c r="AB46" s="54">
        <v>22.480149269104</v>
      </c>
      <c r="AC46" s="54">
        <v>22.272217750549299</v>
      </c>
      <c r="AD46" s="54">
        <v>19.934536933898901</v>
      </c>
      <c r="AE46" s="54">
        <v>29.521593093872099</v>
      </c>
      <c r="AF46" s="54">
        <v>25.743683815002399</v>
      </c>
      <c r="AG46" s="54">
        <v>24.4957675933838</v>
      </c>
      <c r="AH46" s="54">
        <v>26.9689893722534</v>
      </c>
      <c r="AI46" s="54">
        <v>25.9552001953125</v>
      </c>
      <c r="AJ46" s="54">
        <v>27.029024124145501</v>
      </c>
      <c r="AK46" s="54">
        <v>28.2106838226318</v>
      </c>
      <c r="AL46" s="54">
        <v>29.380633354187001</v>
      </c>
    </row>
    <row r="47" spans="10:38" x14ac:dyDescent="0.25">
      <c r="J47" s="43"/>
      <c r="K47" s="38"/>
      <c r="L47" s="38"/>
      <c r="M47" s="38"/>
      <c r="W47" s="47"/>
      <c r="Y47" s="38"/>
      <c r="Z47" s="38"/>
      <c r="AA47" s="53">
        <v>43</v>
      </c>
      <c r="AB47" s="54">
        <v>27.606785774231</v>
      </c>
      <c r="AC47" s="54">
        <v>22.804009437561</v>
      </c>
      <c r="AD47" s="54">
        <v>22.7336616516113</v>
      </c>
      <c r="AE47" s="54">
        <v>20.657351493835399</v>
      </c>
      <c r="AF47" s="54">
        <v>29.416072845458999</v>
      </c>
      <c r="AG47" s="54">
        <v>26.0743713378906</v>
      </c>
      <c r="AH47" s="54">
        <v>24.889110565185501</v>
      </c>
      <c r="AI47" s="54">
        <v>27.4151916503906</v>
      </c>
      <c r="AJ47" s="54">
        <v>26.376184463501001</v>
      </c>
      <c r="AK47" s="54">
        <v>27.445654869079601</v>
      </c>
      <c r="AL47" s="54">
        <v>28.611912727356</v>
      </c>
    </row>
    <row r="48" spans="10:38" x14ac:dyDescent="0.25">
      <c r="J48" s="43"/>
      <c r="K48" s="38"/>
      <c r="L48" s="38"/>
      <c r="M48" s="38"/>
      <c r="W48" s="47"/>
      <c r="Y48" s="38"/>
      <c r="Z48" s="38"/>
      <c r="AA48" s="53">
        <v>44</v>
      </c>
      <c r="AB48" s="54">
        <v>29.852707862854</v>
      </c>
      <c r="AC48" s="54">
        <v>27.4193820953369</v>
      </c>
      <c r="AD48" s="54">
        <v>23.0104513168335</v>
      </c>
      <c r="AE48" s="54">
        <v>23.0119934082031</v>
      </c>
      <c r="AF48" s="54">
        <v>21.174571037292498</v>
      </c>
      <c r="AG48" s="54">
        <v>29.191775321960399</v>
      </c>
      <c r="AH48" s="54">
        <v>26.2257623672485</v>
      </c>
      <c r="AI48" s="54">
        <v>25.099385261535598</v>
      </c>
      <c r="AJ48" s="54">
        <v>27.6562967300415</v>
      </c>
      <c r="AK48" s="54">
        <v>26.597964286804199</v>
      </c>
      <c r="AL48" s="54">
        <v>27.6510219573975</v>
      </c>
    </row>
    <row r="49" spans="10:38" x14ac:dyDescent="0.25">
      <c r="J49" s="43"/>
      <c r="K49" s="38"/>
      <c r="L49" s="38"/>
      <c r="M49" s="38"/>
      <c r="W49" s="47"/>
      <c r="Y49" s="38"/>
      <c r="Z49" s="38"/>
      <c r="AA49" s="53">
        <v>45</v>
      </c>
      <c r="AB49" s="54">
        <v>26.549779891967798</v>
      </c>
      <c r="AC49" s="54">
        <v>29.5130167007446</v>
      </c>
      <c r="AD49" s="54">
        <v>27.287258148193398</v>
      </c>
      <c r="AE49" s="54">
        <v>23.197021484375</v>
      </c>
      <c r="AF49" s="54">
        <v>23.260936737060501</v>
      </c>
      <c r="AG49" s="54">
        <v>21.6327095031738</v>
      </c>
      <c r="AH49" s="54">
        <v>29.010084152221701</v>
      </c>
      <c r="AI49" s="54">
        <v>26.364144325256301</v>
      </c>
      <c r="AJ49" s="54">
        <v>25.286293983459501</v>
      </c>
      <c r="AK49" s="54">
        <v>27.856868743896499</v>
      </c>
      <c r="AL49" s="54">
        <v>26.7844705581665</v>
      </c>
    </row>
    <row r="50" spans="10:38" x14ac:dyDescent="0.25">
      <c r="J50" s="43"/>
      <c r="K50" s="38"/>
      <c r="L50" s="38"/>
      <c r="M50" s="38"/>
      <c r="W50" s="47"/>
      <c r="Y50" s="38"/>
      <c r="Z50" s="38"/>
      <c r="AA50" s="53">
        <v>46</v>
      </c>
      <c r="AB50" s="54">
        <v>27.7952718734741</v>
      </c>
      <c r="AC50" s="54">
        <v>26.497885704040499</v>
      </c>
      <c r="AD50" s="54">
        <v>29.229188919067401</v>
      </c>
      <c r="AE50" s="54">
        <v>27.154777526855501</v>
      </c>
      <c r="AF50" s="54">
        <v>23.364706993102999</v>
      </c>
      <c r="AG50" s="54">
        <v>23.483805656433098</v>
      </c>
      <c r="AH50" s="54">
        <v>22.036689758300799</v>
      </c>
      <c r="AI50" s="54">
        <v>28.853138923645002</v>
      </c>
      <c r="AJ50" s="54">
        <v>26.482403755187999</v>
      </c>
      <c r="AK50" s="54">
        <v>25.448344230651902</v>
      </c>
      <c r="AL50" s="54">
        <v>28.020046234130898</v>
      </c>
    </row>
    <row r="51" spans="10:38" x14ac:dyDescent="0.25">
      <c r="J51" s="43"/>
      <c r="K51" s="38"/>
      <c r="L51" s="38"/>
      <c r="M51" s="38"/>
      <c r="W51" s="47"/>
      <c r="Y51" s="38"/>
      <c r="Z51" s="38"/>
      <c r="AA51" s="53">
        <v>47</v>
      </c>
      <c r="AB51" s="54">
        <v>22.557410240173301</v>
      </c>
      <c r="AC51" s="54">
        <v>27.700541496276902</v>
      </c>
      <c r="AD51" s="54">
        <v>26.442961692810101</v>
      </c>
      <c r="AE51" s="54">
        <v>28.919284820556602</v>
      </c>
      <c r="AF51" s="54">
        <v>26.9866847991943</v>
      </c>
      <c r="AG51" s="54">
        <v>23.4741353988647</v>
      </c>
      <c r="AH51" s="54">
        <v>23.638945579528801</v>
      </c>
      <c r="AI51" s="54">
        <v>22.356560707092299</v>
      </c>
      <c r="AJ51" s="54">
        <v>28.667097091674801</v>
      </c>
      <c r="AK51" s="54">
        <v>26.543132781982401</v>
      </c>
      <c r="AL51" s="54">
        <v>25.5417623519897</v>
      </c>
    </row>
    <row r="52" spans="10:38" x14ac:dyDescent="0.25">
      <c r="J52" s="43"/>
      <c r="K52" s="38"/>
      <c r="L52" s="38"/>
      <c r="M52" s="38"/>
      <c r="W52" s="47"/>
      <c r="Y52" s="38"/>
      <c r="Z52" s="38"/>
      <c r="AA52" s="53">
        <v>48</v>
      </c>
      <c r="AB52" s="54">
        <v>18.331185340881301</v>
      </c>
      <c r="AC52" s="54">
        <v>22.556476593017599</v>
      </c>
      <c r="AD52" s="54">
        <v>27.597599029541001</v>
      </c>
      <c r="AE52" s="54">
        <v>26.353770256042498</v>
      </c>
      <c r="AF52" s="54">
        <v>28.598213195800799</v>
      </c>
      <c r="AG52" s="54">
        <v>26.7985372543335</v>
      </c>
      <c r="AH52" s="54">
        <v>23.531587600708001</v>
      </c>
      <c r="AI52" s="54">
        <v>23.738120079040499</v>
      </c>
      <c r="AJ52" s="54">
        <v>22.604986190795898</v>
      </c>
      <c r="AK52" s="54">
        <v>28.449974060058601</v>
      </c>
      <c r="AL52" s="54">
        <v>26.5466260910034</v>
      </c>
    </row>
    <row r="53" spans="10:38" x14ac:dyDescent="0.25">
      <c r="J53" s="43"/>
      <c r="K53" s="38"/>
      <c r="L53" s="38"/>
      <c r="M53" s="38"/>
      <c r="W53" s="47"/>
      <c r="Y53" s="38"/>
      <c r="Z53" s="38"/>
      <c r="AA53" s="53">
        <v>49</v>
      </c>
      <c r="AB53" s="54">
        <v>23.0039720535278</v>
      </c>
      <c r="AC53" s="54">
        <v>18.957319259643601</v>
      </c>
      <c r="AD53" s="54">
        <v>22.810125350952099</v>
      </c>
      <c r="AE53" s="54">
        <v>27.731656074523901</v>
      </c>
      <c r="AF53" s="54">
        <v>26.520623207092299</v>
      </c>
      <c r="AG53" s="54">
        <v>28.5995950698853</v>
      </c>
      <c r="AH53" s="54">
        <v>26.913824081420898</v>
      </c>
      <c r="AI53" s="54">
        <v>23.833692550659201</v>
      </c>
      <c r="AJ53" s="54">
        <v>24.0759439468384</v>
      </c>
      <c r="AK53" s="54">
        <v>23.066555023193398</v>
      </c>
      <c r="AL53" s="54">
        <v>28.5394172668457</v>
      </c>
    </row>
    <row r="54" spans="10:38" x14ac:dyDescent="0.25">
      <c r="J54" s="43"/>
      <c r="K54" s="38"/>
      <c r="L54" s="38"/>
      <c r="M54" s="38"/>
      <c r="W54" s="47"/>
      <c r="Y54" s="38"/>
      <c r="Z54" s="38"/>
      <c r="AA54" s="53">
        <v>50</v>
      </c>
      <c r="AB54" s="54">
        <v>24.258923530578599</v>
      </c>
      <c r="AC54" s="54">
        <v>23.4043292999268</v>
      </c>
      <c r="AD54" s="54">
        <v>19.704619407653801</v>
      </c>
      <c r="AE54" s="54">
        <v>23.244649887085</v>
      </c>
      <c r="AF54" s="54">
        <v>28.054170608520501</v>
      </c>
      <c r="AG54" s="54">
        <v>26.879483222961401</v>
      </c>
      <c r="AH54" s="54">
        <v>28.833736419677699</v>
      </c>
      <c r="AI54" s="54">
        <v>27.253593444824201</v>
      </c>
      <c r="AJ54" s="54">
        <v>24.326121330261198</v>
      </c>
      <c r="AK54" s="54">
        <v>24.605126380920399</v>
      </c>
      <c r="AL54" s="54">
        <v>23.694461822509801</v>
      </c>
    </row>
    <row r="55" spans="10:38" x14ac:dyDescent="0.25">
      <c r="J55" s="43"/>
      <c r="K55" s="38"/>
      <c r="L55" s="38"/>
      <c r="M55" s="38"/>
      <c r="W55" s="47"/>
      <c r="Y55" s="38"/>
      <c r="Z55" s="38"/>
      <c r="AA55" s="53">
        <v>51</v>
      </c>
      <c r="AB55" s="54">
        <v>26.600779533386198</v>
      </c>
      <c r="AC55" s="54">
        <v>24.651579856872601</v>
      </c>
      <c r="AD55" s="54">
        <v>23.880339622497601</v>
      </c>
      <c r="AE55" s="54">
        <v>20.455957412719702</v>
      </c>
      <c r="AF55" s="54">
        <v>23.739099502563501</v>
      </c>
      <c r="AG55" s="54">
        <v>28.437070846557599</v>
      </c>
      <c r="AH55" s="54">
        <v>27.2950534820557</v>
      </c>
      <c r="AI55" s="54">
        <v>29.1513767242432</v>
      </c>
      <c r="AJ55" s="54">
        <v>27.667682647705099</v>
      </c>
      <c r="AK55" s="54">
        <v>24.875830650329601</v>
      </c>
      <c r="AL55" s="54">
        <v>25.1866149902344</v>
      </c>
    </row>
    <row r="56" spans="10:38" x14ac:dyDescent="0.25">
      <c r="J56" s="43"/>
      <c r="K56" s="38"/>
      <c r="L56" s="38"/>
      <c r="M56" s="38"/>
      <c r="W56" s="47"/>
      <c r="Y56" s="38"/>
      <c r="Z56" s="38"/>
      <c r="AA56" s="53">
        <v>52</v>
      </c>
      <c r="AB56" s="54">
        <v>25.3203382492065</v>
      </c>
      <c r="AC56" s="54">
        <v>26.753457069397001</v>
      </c>
      <c r="AD56" s="54">
        <v>24.959969520568801</v>
      </c>
      <c r="AE56" s="54">
        <v>24.230542182922399</v>
      </c>
      <c r="AF56" s="54">
        <v>21.082944869995099</v>
      </c>
      <c r="AG56" s="54">
        <v>24.1086778640747</v>
      </c>
      <c r="AH56" s="54">
        <v>28.684198379516602</v>
      </c>
      <c r="AI56" s="54">
        <v>27.572360992431602</v>
      </c>
      <c r="AJ56" s="54">
        <v>29.318470954895002</v>
      </c>
      <c r="AK56" s="54">
        <v>27.931057929992701</v>
      </c>
      <c r="AL56" s="54">
        <v>25.281187057495099</v>
      </c>
    </row>
    <row r="57" spans="10:38" x14ac:dyDescent="0.25">
      <c r="J57" s="43"/>
      <c r="K57" s="38"/>
      <c r="L57" s="38"/>
      <c r="M57" s="38"/>
      <c r="W57" s="47"/>
      <c r="Y57" s="38"/>
      <c r="Z57" s="38"/>
      <c r="AA57" s="53">
        <v>53</v>
      </c>
      <c r="AB57" s="54">
        <v>23.3816690444946</v>
      </c>
      <c r="AC57" s="54">
        <v>25.4720783233643</v>
      </c>
      <c r="AD57" s="54">
        <v>27.020779609680201</v>
      </c>
      <c r="AE57" s="54">
        <v>25.352382659912099</v>
      </c>
      <c r="AF57" s="54">
        <v>24.656957626342798</v>
      </c>
      <c r="AG57" s="54">
        <v>21.7692728042603</v>
      </c>
      <c r="AH57" s="54">
        <v>24.553984642028801</v>
      </c>
      <c r="AI57" s="54">
        <v>29.017658233642599</v>
      </c>
      <c r="AJ57" s="54">
        <v>27.9448690414429</v>
      </c>
      <c r="AK57" s="54">
        <v>29.581299781799299</v>
      </c>
      <c r="AL57" s="54">
        <v>28.278723716735801</v>
      </c>
    </row>
    <row r="58" spans="10:38" x14ac:dyDescent="0.25">
      <c r="J58" s="43"/>
      <c r="K58" s="38"/>
      <c r="L58" s="38"/>
      <c r="M58" s="38"/>
      <c r="W58" s="47"/>
      <c r="Y58" s="38"/>
      <c r="Z58" s="38"/>
      <c r="AA58" s="53">
        <v>54</v>
      </c>
      <c r="AB58" s="54">
        <v>21.3040866851807</v>
      </c>
      <c r="AC58" s="54">
        <v>23.920701980590799</v>
      </c>
      <c r="AD58" s="54">
        <v>25.879534721374501</v>
      </c>
      <c r="AE58" s="54">
        <v>27.492474555969199</v>
      </c>
      <c r="AF58" s="54">
        <v>25.946217536926302</v>
      </c>
      <c r="AG58" s="54">
        <v>25.285665512085</v>
      </c>
      <c r="AH58" s="54">
        <v>22.6241598129272</v>
      </c>
      <c r="AI58" s="54">
        <v>25.208600997924801</v>
      </c>
      <c r="AJ58" s="54">
        <v>29.574185371398901</v>
      </c>
      <c r="AK58" s="54">
        <v>28.5446262359619</v>
      </c>
      <c r="AL58" s="54">
        <v>30.077807426452601</v>
      </c>
    </row>
    <row r="59" spans="10:38" x14ac:dyDescent="0.25">
      <c r="J59" s="43"/>
      <c r="K59" s="38"/>
      <c r="L59" s="38"/>
      <c r="M59" s="38"/>
      <c r="W59" s="47"/>
      <c r="Y59" s="38"/>
      <c r="Z59" s="38"/>
      <c r="AA59" s="53">
        <v>55</v>
      </c>
      <c r="AB59" s="54">
        <v>27.330631256103501</v>
      </c>
      <c r="AC59" s="54">
        <v>21.934257507324201</v>
      </c>
      <c r="AD59" s="54">
        <v>24.5268907546997</v>
      </c>
      <c r="AE59" s="54">
        <v>26.350488662719702</v>
      </c>
      <c r="AF59" s="54">
        <v>28.015193939208999</v>
      </c>
      <c r="AG59" s="54">
        <v>26.588521003723098</v>
      </c>
      <c r="AH59" s="54">
        <v>25.9591417312622</v>
      </c>
      <c r="AI59" s="54">
        <v>23.507637977600101</v>
      </c>
      <c r="AJ59" s="54">
        <v>25.909861564636198</v>
      </c>
      <c r="AK59" s="54">
        <v>30.183203697204601</v>
      </c>
      <c r="AL59" s="54">
        <v>29.2010402679443</v>
      </c>
    </row>
    <row r="60" spans="10:38" x14ac:dyDescent="0.25">
      <c r="J60" s="43"/>
      <c r="K60" s="38"/>
      <c r="L60" s="38"/>
      <c r="M60" s="38"/>
      <c r="W60" s="47"/>
      <c r="Y60" s="38"/>
      <c r="Z60" s="38"/>
      <c r="AA60" s="53">
        <v>56</v>
      </c>
      <c r="AB60" s="54">
        <v>22.605224609375</v>
      </c>
      <c r="AC60" s="54">
        <v>27.6250562667847</v>
      </c>
      <c r="AD60" s="54">
        <v>22.506295204162601</v>
      </c>
      <c r="AE60" s="54">
        <v>25.071302413940401</v>
      </c>
      <c r="AF60" s="54">
        <v>26.751931190490701</v>
      </c>
      <c r="AG60" s="54">
        <v>28.474555969238299</v>
      </c>
      <c r="AH60" s="54">
        <v>27.137484550476099</v>
      </c>
      <c r="AI60" s="54">
        <v>26.549911499023398</v>
      </c>
      <c r="AJ60" s="54">
        <v>24.2782545089722</v>
      </c>
      <c r="AK60" s="54">
        <v>26.520565032958999</v>
      </c>
      <c r="AL60" s="54">
        <v>30.704124450683601</v>
      </c>
    </row>
    <row r="61" spans="10:38" x14ac:dyDescent="0.25">
      <c r="J61" s="43"/>
      <c r="K61" s="38"/>
      <c r="L61" s="38"/>
      <c r="M61" s="38"/>
      <c r="W61" s="47"/>
      <c r="Y61" s="38"/>
      <c r="Z61" s="38"/>
      <c r="AA61" s="53">
        <v>57</v>
      </c>
      <c r="AB61" s="54">
        <v>19.157268047332799</v>
      </c>
      <c r="AC61" s="54">
        <v>22.972899436950701</v>
      </c>
      <c r="AD61" s="54">
        <v>27.731667518615701</v>
      </c>
      <c r="AE61" s="54">
        <v>22.8413038253784</v>
      </c>
      <c r="AF61" s="54">
        <v>25.399852752685501</v>
      </c>
      <c r="AG61" s="54">
        <v>26.9326314926147</v>
      </c>
      <c r="AH61" s="54">
        <v>28.708048820495598</v>
      </c>
      <c r="AI61" s="54">
        <v>27.4345655441284</v>
      </c>
      <c r="AJ61" s="54">
        <v>26.8848104476929</v>
      </c>
      <c r="AK61" s="54">
        <v>24.7734565734863</v>
      </c>
      <c r="AL61" s="54">
        <v>26.870225906372099</v>
      </c>
    </row>
    <row r="62" spans="10:38" x14ac:dyDescent="0.25">
      <c r="J62" s="43"/>
      <c r="K62" s="38"/>
      <c r="L62" s="38"/>
      <c r="M62" s="38"/>
      <c r="W62" s="47"/>
      <c r="Y62" s="38"/>
      <c r="Z62" s="38"/>
      <c r="AA62" s="53">
        <v>58</v>
      </c>
      <c r="AB62" s="54">
        <v>17.961039066314701</v>
      </c>
      <c r="AC62" s="54">
        <v>19.310444831848098</v>
      </c>
      <c r="AD62" s="54">
        <v>23.2483825683594</v>
      </c>
      <c r="AE62" s="54">
        <v>27.761491775512699</v>
      </c>
      <c r="AF62" s="54">
        <v>23.073633193969702</v>
      </c>
      <c r="AG62" s="54">
        <v>25.605502128601099</v>
      </c>
      <c r="AH62" s="54">
        <v>27.016699790954601</v>
      </c>
      <c r="AI62" s="54">
        <v>28.829424858093301</v>
      </c>
      <c r="AJ62" s="54">
        <v>27.628421783447301</v>
      </c>
      <c r="AK62" s="54">
        <v>27.1021585464478</v>
      </c>
      <c r="AL62" s="54">
        <v>25.135139465331999</v>
      </c>
    </row>
    <row r="63" spans="10:38" x14ac:dyDescent="0.25">
      <c r="J63" s="43"/>
      <c r="K63" s="38"/>
      <c r="L63" s="38"/>
      <c r="M63" s="38"/>
      <c r="W63" s="47"/>
      <c r="Y63" s="38"/>
      <c r="Z63" s="38"/>
      <c r="AA63" s="53">
        <v>59</v>
      </c>
      <c r="AB63" s="54">
        <v>19.1263766288757</v>
      </c>
      <c r="AC63" s="54">
        <v>18.159066677093499</v>
      </c>
      <c r="AD63" s="54">
        <v>19.300354480743401</v>
      </c>
      <c r="AE63" s="54">
        <v>23.286666870117202</v>
      </c>
      <c r="AF63" s="54">
        <v>27.569113731384299</v>
      </c>
      <c r="AG63" s="54">
        <v>23.079281806945801</v>
      </c>
      <c r="AH63" s="54">
        <v>25.541771888732899</v>
      </c>
      <c r="AI63" s="54">
        <v>26.852353096008301</v>
      </c>
      <c r="AJ63" s="54">
        <v>28.682089805602999</v>
      </c>
      <c r="AK63" s="54">
        <v>27.579903602600101</v>
      </c>
      <c r="AL63" s="54">
        <v>27.059241294860801</v>
      </c>
    </row>
    <row r="64" spans="10:38" x14ac:dyDescent="0.25">
      <c r="J64" s="43"/>
      <c r="K64" s="38"/>
      <c r="L64" s="38"/>
      <c r="M64" s="38"/>
      <c r="W64" s="47"/>
      <c r="Y64" s="38"/>
      <c r="Z64" s="38"/>
      <c r="AA64" s="53">
        <v>60</v>
      </c>
      <c r="AB64" s="54">
        <v>23.095520973205598</v>
      </c>
      <c r="AC64" s="54">
        <v>19.222814083099401</v>
      </c>
      <c r="AD64" s="54">
        <v>18.406066417694099</v>
      </c>
      <c r="AE64" s="54">
        <v>19.326053619384801</v>
      </c>
      <c r="AF64" s="54">
        <v>23.339224815368699</v>
      </c>
      <c r="AG64" s="54">
        <v>27.4008388519287</v>
      </c>
      <c r="AH64" s="54">
        <v>23.1148986816406</v>
      </c>
      <c r="AI64" s="54">
        <v>25.492335319519</v>
      </c>
      <c r="AJ64" s="54">
        <v>26.708764076232899</v>
      </c>
      <c r="AK64" s="54">
        <v>28.552071571350101</v>
      </c>
      <c r="AL64" s="54">
        <v>27.565710067748999</v>
      </c>
    </row>
    <row r="65" spans="10:38" x14ac:dyDescent="0.25">
      <c r="J65" s="43"/>
      <c r="K65" s="38"/>
      <c r="L65" s="38"/>
      <c r="M65" s="38"/>
      <c r="W65" s="47"/>
      <c r="Y65" s="38"/>
      <c r="Z65" s="38"/>
      <c r="AA65" s="53">
        <v>61</v>
      </c>
      <c r="AB65" s="54">
        <v>23.757914543151902</v>
      </c>
      <c r="AC65" s="54">
        <v>23.016316413879402</v>
      </c>
      <c r="AD65" s="54">
        <v>19.425940990448002</v>
      </c>
      <c r="AE65" s="54">
        <v>18.712292194366501</v>
      </c>
      <c r="AF65" s="54">
        <v>19.430978298187298</v>
      </c>
      <c r="AG65" s="54">
        <v>23.484197616577099</v>
      </c>
      <c r="AH65" s="54">
        <v>27.3331184387207</v>
      </c>
      <c r="AI65" s="54">
        <v>23.240648269653299</v>
      </c>
      <c r="AJ65" s="54">
        <v>25.550650596618699</v>
      </c>
      <c r="AK65" s="54">
        <v>26.675812721252399</v>
      </c>
      <c r="AL65" s="54">
        <v>28.5397644042969</v>
      </c>
    </row>
    <row r="66" spans="10:38" x14ac:dyDescent="0.25">
      <c r="J66" s="43"/>
      <c r="K66" s="38"/>
      <c r="L66" s="38"/>
      <c r="M66" s="38"/>
      <c r="W66" s="47"/>
      <c r="Y66" s="38"/>
      <c r="Z66" s="38"/>
      <c r="AA66" s="53">
        <v>62</v>
      </c>
      <c r="AB66" s="54">
        <v>21.728304386138898</v>
      </c>
      <c r="AC66" s="54">
        <v>23.8756809234619</v>
      </c>
      <c r="AD66" s="54">
        <v>23.113045692443801</v>
      </c>
      <c r="AE66" s="54">
        <v>19.750574111938501</v>
      </c>
      <c r="AF66" s="54">
        <v>19.110760688781699</v>
      </c>
      <c r="AG66" s="54">
        <v>19.670582771301302</v>
      </c>
      <c r="AH66" s="54">
        <v>23.762848854064899</v>
      </c>
      <c r="AI66" s="54">
        <v>27.4306240081787</v>
      </c>
      <c r="AJ66" s="54">
        <v>23.504987716674801</v>
      </c>
      <c r="AK66" s="54">
        <v>25.766516685485801</v>
      </c>
      <c r="AL66" s="54">
        <v>26.818250656127901</v>
      </c>
    </row>
    <row r="67" spans="10:38" x14ac:dyDescent="0.25">
      <c r="J67" s="43"/>
      <c r="K67" s="38"/>
      <c r="L67" s="38"/>
      <c r="M67" s="38"/>
      <c r="W67" s="47"/>
      <c r="Y67" s="38"/>
      <c r="Z67" s="38"/>
      <c r="AA67" s="53">
        <v>63</v>
      </c>
      <c r="AB67" s="54">
        <v>20.434193611145002</v>
      </c>
      <c r="AC67" s="54">
        <v>21.705233573913599</v>
      </c>
      <c r="AD67" s="54">
        <v>23.846736907958999</v>
      </c>
      <c r="AE67" s="54">
        <v>23.048338890075701</v>
      </c>
      <c r="AF67" s="54">
        <v>19.9184246063232</v>
      </c>
      <c r="AG67" s="54">
        <v>19.326642036437999</v>
      </c>
      <c r="AH67" s="54">
        <v>19.746393203735401</v>
      </c>
      <c r="AI67" s="54">
        <v>23.863564491272001</v>
      </c>
      <c r="AJ67" s="54">
        <v>27.345392227172901</v>
      </c>
      <c r="AK67" s="54">
        <v>23.589026451110801</v>
      </c>
      <c r="AL67" s="54">
        <v>25.8016757965088</v>
      </c>
    </row>
    <row r="68" spans="10:38" x14ac:dyDescent="0.25">
      <c r="J68" s="43"/>
      <c r="K68" s="38"/>
      <c r="L68" s="38"/>
      <c r="M68" s="38"/>
      <c r="W68" s="47"/>
      <c r="Y68" s="38"/>
      <c r="Z68" s="38"/>
      <c r="AA68" s="53">
        <v>64</v>
      </c>
      <c r="AB68" s="54">
        <v>11.09508228302</v>
      </c>
      <c r="AC68" s="54">
        <v>20.212311744689899</v>
      </c>
      <c r="AD68" s="54">
        <v>21.461218357086199</v>
      </c>
      <c r="AE68" s="54">
        <v>23.574267387390101</v>
      </c>
      <c r="AF68" s="54">
        <v>22.740284919738802</v>
      </c>
      <c r="AG68" s="54">
        <v>19.850923061370899</v>
      </c>
      <c r="AH68" s="54">
        <v>19.289567947387699</v>
      </c>
      <c r="AI68" s="54">
        <v>19.5798454284668</v>
      </c>
      <c r="AJ68" s="54">
        <v>23.696971893310501</v>
      </c>
      <c r="AK68" s="54">
        <v>26.989357948303201</v>
      </c>
      <c r="AL68" s="54">
        <v>23.4061422348022</v>
      </c>
    </row>
    <row r="69" spans="10:38" x14ac:dyDescent="0.25">
      <c r="J69" s="43"/>
      <c r="K69" s="38"/>
      <c r="L69" s="38"/>
      <c r="M69" s="38"/>
      <c r="W69" s="47"/>
      <c r="Y69" s="38"/>
      <c r="Z69" s="38"/>
      <c r="AA69" s="53">
        <v>65</v>
      </c>
      <c r="AB69" s="54">
        <v>20.964550971984899</v>
      </c>
      <c r="AC69" s="54">
        <v>11.239061355590801</v>
      </c>
      <c r="AD69" s="54">
        <v>19.839377403259299</v>
      </c>
      <c r="AE69" s="54">
        <v>20.997973442077601</v>
      </c>
      <c r="AF69" s="54">
        <v>23.113762855529799</v>
      </c>
      <c r="AG69" s="54">
        <v>22.241732597351099</v>
      </c>
      <c r="AH69" s="54">
        <v>19.6105494499207</v>
      </c>
      <c r="AI69" s="54">
        <v>19.048226356506301</v>
      </c>
      <c r="AJ69" s="54">
        <v>19.202252388000499</v>
      </c>
      <c r="AK69" s="54">
        <v>23.329607009887699</v>
      </c>
      <c r="AL69" s="54">
        <v>26.4188632965088</v>
      </c>
    </row>
    <row r="70" spans="10:38" x14ac:dyDescent="0.25">
      <c r="J70" s="43"/>
      <c r="K70" s="38"/>
      <c r="L70" s="38"/>
      <c r="M70" s="38"/>
      <c r="W70" s="47"/>
      <c r="Y70" s="38"/>
      <c r="Z70" s="38"/>
      <c r="AA70" s="53">
        <v>66</v>
      </c>
      <c r="AB70" s="54">
        <v>19.118196964263898</v>
      </c>
      <c r="AC70" s="54">
        <v>20.484542846679702</v>
      </c>
      <c r="AD70" s="54">
        <v>11.378223896026601</v>
      </c>
      <c r="AE70" s="54">
        <v>19.4979200363159</v>
      </c>
      <c r="AF70" s="54">
        <v>20.5596570968628</v>
      </c>
      <c r="AG70" s="54">
        <v>22.688817024231</v>
      </c>
      <c r="AH70" s="54">
        <v>21.7891960144043</v>
      </c>
      <c r="AI70" s="54">
        <v>19.396019935607899</v>
      </c>
      <c r="AJ70" s="54">
        <v>18.819627761840799</v>
      </c>
      <c r="AK70" s="54">
        <v>18.865647315979</v>
      </c>
      <c r="AL70" s="54">
        <v>22.989298820495598</v>
      </c>
    </row>
    <row r="71" spans="10:38" x14ac:dyDescent="0.25">
      <c r="J71" s="43"/>
      <c r="K71" s="38"/>
      <c r="L71" s="38"/>
      <c r="M71" s="38"/>
      <c r="W71" s="47"/>
      <c r="Y71" s="38"/>
      <c r="Z71" s="38"/>
      <c r="AA71" s="53">
        <v>67</v>
      </c>
      <c r="AB71" s="54">
        <v>11.159686088561999</v>
      </c>
      <c r="AC71" s="54">
        <v>18.799149036407499</v>
      </c>
      <c r="AD71" s="54">
        <v>20.168794631958001</v>
      </c>
      <c r="AE71" s="54">
        <v>11.5877590179443</v>
      </c>
      <c r="AF71" s="54">
        <v>19.2951145172119</v>
      </c>
      <c r="AG71" s="54">
        <v>20.256653785705598</v>
      </c>
      <c r="AH71" s="54">
        <v>22.401329994201699</v>
      </c>
      <c r="AI71" s="54">
        <v>21.492265701293899</v>
      </c>
      <c r="AJ71" s="54">
        <v>19.3038220405579</v>
      </c>
      <c r="AK71" s="54">
        <v>18.719396591186499</v>
      </c>
      <c r="AL71" s="54">
        <v>18.6736145019531</v>
      </c>
    </row>
    <row r="72" spans="10:38" x14ac:dyDescent="0.25">
      <c r="J72" s="43"/>
      <c r="K72" s="38"/>
      <c r="L72" s="38"/>
      <c r="M72" s="38"/>
      <c r="W72" s="47"/>
      <c r="Y72" s="38"/>
      <c r="Z72" s="38"/>
      <c r="AA72" s="53">
        <v>68</v>
      </c>
      <c r="AB72" s="54">
        <v>10.3760232925415</v>
      </c>
      <c r="AC72" s="54">
        <v>11.446952819824199</v>
      </c>
      <c r="AD72" s="54">
        <v>18.641698360443101</v>
      </c>
      <c r="AE72" s="54">
        <v>20.0118198394775</v>
      </c>
      <c r="AF72" s="54">
        <v>11.904927730560299</v>
      </c>
      <c r="AG72" s="54">
        <v>19.240363121032701</v>
      </c>
      <c r="AH72" s="54">
        <v>20.1423935890198</v>
      </c>
      <c r="AI72" s="54">
        <v>22.282403945922901</v>
      </c>
      <c r="AJ72" s="54">
        <v>21.3762254714966</v>
      </c>
      <c r="AK72" s="54">
        <v>19.355104923248302</v>
      </c>
      <c r="AL72" s="54">
        <v>18.786331176757798</v>
      </c>
    </row>
    <row r="73" spans="10:38" x14ac:dyDescent="0.25">
      <c r="J73" s="43"/>
      <c r="K73" s="38"/>
      <c r="L73" s="38"/>
      <c r="M73" s="38"/>
      <c r="W73" s="47"/>
      <c r="Y73" s="38"/>
      <c r="Z73" s="38"/>
      <c r="AA73" s="53">
        <v>69</v>
      </c>
      <c r="AB73" s="54">
        <v>16.066821098327601</v>
      </c>
      <c r="AC73" s="54">
        <v>10.7113766670227</v>
      </c>
      <c r="AD73" s="54">
        <v>11.856319427490201</v>
      </c>
      <c r="AE73" s="54">
        <v>18.591979026794402</v>
      </c>
      <c r="AF73" s="54">
        <v>19.9902811050415</v>
      </c>
      <c r="AG73" s="54">
        <v>12.330442428588899</v>
      </c>
      <c r="AH73" s="54">
        <v>19.3125047683716</v>
      </c>
      <c r="AI73" s="54">
        <v>20.169105529785199</v>
      </c>
      <c r="AJ73" s="54">
        <v>22.301789283752399</v>
      </c>
      <c r="AK73" s="54">
        <v>21.403977394104</v>
      </c>
      <c r="AL73" s="54">
        <v>19.536729335784901</v>
      </c>
    </row>
    <row r="74" spans="10:38" x14ac:dyDescent="0.25">
      <c r="J74" s="43"/>
      <c r="K74" s="38"/>
      <c r="L74" s="38"/>
      <c r="M74" s="38"/>
      <c r="W74" s="47"/>
      <c r="Y74" s="38"/>
      <c r="Z74" s="38"/>
      <c r="AA74" s="53">
        <v>70</v>
      </c>
      <c r="AB74" s="54">
        <v>11.020867347717299</v>
      </c>
      <c r="AC74" s="54">
        <v>16.265398025512699</v>
      </c>
      <c r="AD74" s="54">
        <v>11.169149875640899</v>
      </c>
      <c r="AE74" s="54">
        <v>12.362950801849401</v>
      </c>
      <c r="AF74" s="54">
        <v>18.679055213928201</v>
      </c>
      <c r="AG74" s="54">
        <v>20.092617988586401</v>
      </c>
      <c r="AH74" s="54">
        <v>12.8587846755981</v>
      </c>
      <c r="AI74" s="54">
        <v>19.5159702301025</v>
      </c>
      <c r="AJ74" s="54">
        <v>20.331529617309599</v>
      </c>
      <c r="AK74" s="54">
        <v>22.466870307922399</v>
      </c>
      <c r="AL74" s="54">
        <v>21.580576896667498</v>
      </c>
    </row>
    <row r="75" spans="10:38" x14ac:dyDescent="0.25">
      <c r="J75" s="43"/>
      <c r="K75" s="38"/>
      <c r="L75" s="38"/>
      <c r="M75" s="38"/>
      <c r="W75" s="47"/>
      <c r="Y75" s="38"/>
      <c r="Z75" s="38"/>
      <c r="AA75" s="53">
        <v>71</v>
      </c>
      <c r="AB75" s="54">
        <v>11.3674445152283</v>
      </c>
      <c r="AC75" s="54">
        <v>11.5407948493958</v>
      </c>
      <c r="AD75" s="54">
        <v>16.4828009605408</v>
      </c>
      <c r="AE75" s="54">
        <v>11.614111900329601</v>
      </c>
      <c r="AF75" s="54">
        <v>12.847337245941199</v>
      </c>
      <c r="AG75" s="54">
        <v>18.7863011360168</v>
      </c>
      <c r="AH75" s="54">
        <v>20.196158409118699</v>
      </c>
      <c r="AI75" s="54">
        <v>13.3721866607666</v>
      </c>
      <c r="AJ75" s="54">
        <v>19.724881172180201</v>
      </c>
      <c r="AK75" s="54">
        <v>20.502064704895002</v>
      </c>
      <c r="AL75" s="54">
        <v>22.642361640930201</v>
      </c>
    </row>
    <row r="76" spans="10:38" x14ac:dyDescent="0.25">
      <c r="J76" s="43"/>
      <c r="K76" s="38"/>
      <c r="L76" s="38"/>
      <c r="M76" s="38"/>
      <c r="W76" s="47"/>
      <c r="Y76" s="38"/>
      <c r="Z76" s="38"/>
      <c r="AA76" s="53">
        <v>72</v>
      </c>
      <c r="AB76" s="54">
        <v>13.4392395019531</v>
      </c>
      <c r="AC76" s="54">
        <v>11.731719493866001</v>
      </c>
      <c r="AD76" s="54">
        <v>11.9532752037048</v>
      </c>
      <c r="AE76" s="54">
        <v>16.591854095458999</v>
      </c>
      <c r="AF76" s="54">
        <v>11.9543409347534</v>
      </c>
      <c r="AG76" s="54">
        <v>13.2091360092163</v>
      </c>
      <c r="AH76" s="54">
        <v>18.812562942504901</v>
      </c>
      <c r="AI76" s="54">
        <v>20.207908630371101</v>
      </c>
      <c r="AJ76" s="54">
        <v>13.7621803283691</v>
      </c>
      <c r="AK76" s="54">
        <v>19.831492424011198</v>
      </c>
      <c r="AL76" s="54">
        <v>20.573865890502901</v>
      </c>
    </row>
    <row r="77" spans="10:38" x14ac:dyDescent="0.25">
      <c r="J77" s="43"/>
      <c r="K77" s="38"/>
      <c r="L77" s="38"/>
      <c r="M77" s="38"/>
      <c r="W77" s="47"/>
      <c r="Y77" s="38"/>
      <c r="Z77" s="38"/>
      <c r="AA77" s="53">
        <v>73</v>
      </c>
      <c r="AB77" s="54">
        <v>14.157323360443099</v>
      </c>
      <c r="AC77" s="54">
        <v>13.566143989563001</v>
      </c>
      <c r="AD77" s="54">
        <v>11.9367589950562</v>
      </c>
      <c r="AE77" s="54">
        <v>12.185041427612299</v>
      </c>
      <c r="AF77" s="54">
        <v>16.532263755798301</v>
      </c>
      <c r="AG77" s="54">
        <v>12.130398750305201</v>
      </c>
      <c r="AH77" s="54">
        <v>13.3948879241943</v>
      </c>
      <c r="AI77" s="54">
        <v>18.664657115936301</v>
      </c>
      <c r="AJ77" s="54">
        <v>20.044002532958999</v>
      </c>
      <c r="AK77" s="54">
        <v>13.9671630859375</v>
      </c>
      <c r="AL77" s="54">
        <v>19.746974945068398</v>
      </c>
    </row>
    <row r="78" spans="10:38" x14ac:dyDescent="0.25">
      <c r="J78" s="43"/>
      <c r="K78" s="38"/>
      <c r="L78" s="38"/>
      <c r="M78" s="38"/>
      <c r="W78" s="47"/>
      <c r="Y78" s="38"/>
      <c r="Z78" s="38"/>
      <c r="AA78" s="53">
        <v>74</v>
      </c>
      <c r="AB78" s="54">
        <v>17.511546611785899</v>
      </c>
      <c r="AC78" s="54">
        <v>14.059573173522899</v>
      </c>
      <c r="AD78" s="54">
        <v>13.580818176269499</v>
      </c>
      <c r="AE78" s="54">
        <v>12.016041278839101</v>
      </c>
      <c r="AF78" s="54">
        <v>12.287128925323501</v>
      </c>
      <c r="AG78" s="54">
        <v>16.345163822174101</v>
      </c>
      <c r="AH78" s="54">
        <v>12.1810383796692</v>
      </c>
      <c r="AI78" s="54">
        <v>13.457404136657701</v>
      </c>
      <c r="AJ78" s="54">
        <v>18.376536369323698</v>
      </c>
      <c r="AK78" s="54">
        <v>19.760154724121101</v>
      </c>
      <c r="AL78" s="54">
        <v>14.0362582206726</v>
      </c>
    </row>
    <row r="79" spans="10:38" x14ac:dyDescent="0.25">
      <c r="J79" s="43"/>
      <c r="K79" s="38"/>
      <c r="L79" s="38"/>
      <c r="M79" s="38"/>
      <c r="W79" s="47"/>
      <c r="Y79" s="38"/>
      <c r="Z79" s="38"/>
      <c r="AA79" s="53">
        <v>75</v>
      </c>
      <c r="AB79" s="54">
        <v>13.4840698242188</v>
      </c>
      <c r="AC79" s="54">
        <v>17.150917053222699</v>
      </c>
      <c r="AD79" s="54">
        <v>13.9896783828735</v>
      </c>
      <c r="AE79" s="54">
        <v>13.604767799377401</v>
      </c>
      <c r="AF79" s="54">
        <v>12.1042447090149</v>
      </c>
      <c r="AG79" s="54">
        <v>12.399992942810099</v>
      </c>
      <c r="AH79" s="54">
        <v>16.1967868804932</v>
      </c>
      <c r="AI79" s="54">
        <v>12.249846935272201</v>
      </c>
      <c r="AJ79" s="54">
        <v>13.5348405838013</v>
      </c>
      <c r="AK79" s="54">
        <v>18.135422706604</v>
      </c>
      <c r="AL79" s="54">
        <v>19.5136861801147</v>
      </c>
    </row>
    <row r="80" spans="10:38" x14ac:dyDescent="0.25">
      <c r="J80" s="43"/>
      <c r="K80" s="38"/>
      <c r="L80" s="38"/>
      <c r="M80" s="38"/>
      <c r="W80" s="47"/>
      <c r="Y80" s="38"/>
      <c r="Z80" s="38"/>
      <c r="AA80" s="53">
        <v>76</v>
      </c>
      <c r="AB80" s="54">
        <v>9.8903739452362096</v>
      </c>
      <c r="AC80" s="54">
        <v>13.379534721374499</v>
      </c>
      <c r="AD80" s="54">
        <v>16.859969615936301</v>
      </c>
      <c r="AE80" s="54">
        <v>13.971696853637701</v>
      </c>
      <c r="AF80" s="54">
        <v>13.684834003448501</v>
      </c>
      <c r="AG80" s="54">
        <v>12.2429032325745</v>
      </c>
      <c r="AH80" s="54">
        <v>12.560844421386699</v>
      </c>
      <c r="AI80" s="54">
        <v>16.1136169433594</v>
      </c>
      <c r="AJ80" s="54">
        <v>12.363407611846901</v>
      </c>
      <c r="AK80" s="54">
        <v>13.664781570434601</v>
      </c>
      <c r="AL80" s="54">
        <v>17.9685521125793</v>
      </c>
    </row>
    <row r="81" spans="10:38" x14ac:dyDescent="0.25">
      <c r="J81" s="43"/>
      <c r="K81" s="38"/>
      <c r="L81" s="38"/>
      <c r="M81" s="38"/>
      <c r="W81" s="47"/>
      <c r="Y81" s="38"/>
      <c r="Z81" s="38"/>
      <c r="AA81" s="53">
        <v>77</v>
      </c>
      <c r="AB81" s="54">
        <v>14.8242654800415</v>
      </c>
      <c r="AC81" s="54">
        <v>10.084540605545</v>
      </c>
      <c r="AD81" s="54">
        <v>13.3504204750061</v>
      </c>
      <c r="AE81" s="54">
        <v>16.645069599151601</v>
      </c>
      <c r="AF81" s="54">
        <v>14.017050266265899</v>
      </c>
      <c r="AG81" s="54">
        <v>13.8196692466736</v>
      </c>
      <c r="AH81" s="54">
        <v>12.4373569488525</v>
      </c>
      <c r="AI81" s="54">
        <v>12.7774691581726</v>
      </c>
      <c r="AJ81" s="54">
        <v>16.103987216949498</v>
      </c>
      <c r="AK81" s="54">
        <v>12.542267322540299</v>
      </c>
      <c r="AL81" s="54">
        <v>13.8532338142395</v>
      </c>
    </row>
    <row r="82" spans="10:38" x14ac:dyDescent="0.25">
      <c r="J82" s="43"/>
      <c r="K82" s="38"/>
      <c r="L82" s="38"/>
      <c r="M82" s="38"/>
      <c r="W82" s="47"/>
      <c r="Y82" s="38"/>
      <c r="Z82" s="38"/>
      <c r="AA82" s="53">
        <v>78</v>
      </c>
      <c r="AB82" s="54">
        <v>8.8567838668823207</v>
      </c>
      <c r="AC82" s="54">
        <v>14.5277423858643</v>
      </c>
      <c r="AD82" s="54">
        <v>10.2357618808746</v>
      </c>
      <c r="AE82" s="54">
        <v>13.271393775939901</v>
      </c>
      <c r="AF82" s="54">
        <v>16.367388725280801</v>
      </c>
      <c r="AG82" s="54">
        <v>13.997020244598399</v>
      </c>
      <c r="AH82" s="54">
        <v>13.8871402740479</v>
      </c>
      <c r="AI82" s="54">
        <v>12.5759615898132</v>
      </c>
      <c r="AJ82" s="54">
        <v>12.9286208152771</v>
      </c>
      <c r="AK82" s="54">
        <v>16.015095233917201</v>
      </c>
      <c r="AL82" s="54">
        <v>12.6624135971069</v>
      </c>
    </row>
    <row r="83" spans="10:38" x14ac:dyDescent="0.25">
      <c r="J83" s="43"/>
      <c r="K83" s="38"/>
      <c r="L83" s="38"/>
      <c r="M83" s="38"/>
      <c r="W83" s="47"/>
      <c r="Y83" s="38"/>
      <c r="Z83" s="38"/>
      <c r="AA83" s="53">
        <v>79</v>
      </c>
      <c r="AB83" s="54">
        <v>10.1293745040894</v>
      </c>
      <c r="AC83" s="54">
        <v>8.8473668098449707</v>
      </c>
      <c r="AD83" s="54">
        <v>14.221961975097701</v>
      </c>
      <c r="AE83" s="54">
        <v>10.3648273944855</v>
      </c>
      <c r="AF83" s="54">
        <v>13.1478843688965</v>
      </c>
      <c r="AG83" s="54">
        <v>16.041811943054199</v>
      </c>
      <c r="AH83" s="54">
        <v>13.9404649734497</v>
      </c>
      <c r="AI83" s="54">
        <v>13.9170064926147</v>
      </c>
      <c r="AJ83" s="54">
        <v>12.677873134613</v>
      </c>
      <c r="AK83" s="54">
        <v>13.047788619995099</v>
      </c>
      <c r="AL83" s="54">
        <v>15.8883256912231</v>
      </c>
    </row>
    <row r="84" spans="10:38" x14ac:dyDescent="0.25">
      <c r="J84" s="43"/>
      <c r="K84" s="38"/>
      <c r="L84" s="38"/>
      <c r="M84" s="38"/>
      <c r="W84" s="47"/>
      <c r="Y84" s="38"/>
      <c r="Z84" s="38"/>
      <c r="AA84" s="53">
        <v>80</v>
      </c>
      <c r="AB84" s="54">
        <v>6.3331239223480198</v>
      </c>
      <c r="AC84" s="54">
        <v>10.121543169021599</v>
      </c>
      <c r="AD84" s="54">
        <v>8.8945679664611799</v>
      </c>
      <c r="AE84" s="54">
        <v>13.9670281410217</v>
      </c>
      <c r="AF84" s="54">
        <v>10.535692691803</v>
      </c>
      <c r="AG84" s="54">
        <v>13.0621113777161</v>
      </c>
      <c r="AH84" s="54">
        <v>15.7581596374512</v>
      </c>
      <c r="AI84" s="54">
        <v>13.923614978790299</v>
      </c>
      <c r="AJ84" s="54">
        <v>13.9771809577942</v>
      </c>
      <c r="AK84" s="54">
        <v>12.8200850486755</v>
      </c>
      <c r="AL84" s="54">
        <v>13.202014446258501</v>
      </c>
    </row>
    <row r="85" spans="10:38" x14ac:dyDescent="0.25">
      <c r="J85" s="43"/>
      <c r="K85" s="38"/>
      <c r="L85" s="38"/>
      <c r="M85" s="38"/>
      <c r="W85" s="47"/>
      <c r="Y85" s="38"/>
      <c r="Z85" s="38"/>
      <c r="AA85" s="53">
        <v>81</v>
      </c>
      <c r="AB85" s="54">
        <v>7.3463275432586697</v>
      </c>
      <c r="AC85" s="54">
        <v>6.74550461769104</v>
      </c>
      <c r="AD85" s="54">
        <v>10.192658424377401</v>
      </c>
      <c r="AE85" s="54">
        <v>8.9795618057250994</v>
      </c>
      <c r="AF85" s="54">
        <v>13.8033986091614</v>
      </c>
      <c r="AG85" s="54">
        <v>10.7590780258179</v>
      </c>
      <c r="AH85" s="54">
        <v>13.0200748443604</v>
      </c>
      <c r="AI85" s="54">
        <v>15.515794277191199</v>
      </c>
      <c r="AJ85" s="54">
        <v>13.963095188140899</v>
      </c>
      <c r="AK85" s="54">
        <v>14.091465473175001</v>
      </c>
      <c r="AL85" s="54">
        <v>13.015141963958699</v>
      </c>
    </row>
    <row r="86" spans="10:38" x14ac:dyDescent="0.25">
      <c r="J86" s="43"/>
      <c r="K86" s="38"/>
      <c r="L86" s="38"/>
      <c r="M86" s="38"/>
      <c r="W86" s="47"/>
      <c r="Y86" s="38"/>
      <c r="Z86" s="38"/>
      <c r="AA86" s="53">
        <v>82</v>
      </c>
      <c r="AB86" s="54">
        <v>10.444599628448501</v>
      </c>
      <c r="AC86" s="54">
        <v>7.6627240180969203</v>
      </c>
      <c r="AD86" s="54">
        <v>7.0969221591949498</v>
      </c>
      <c r="AE86" s="54">
        <v>10.178329229354899</v>
      </c>
      <c r="AF86" s="54">
        <v>8.9930572509765607</v>
      </c>
      <c r="AG86" s="54">
        <v>13.555258750915501</v>
      </c>
      <c r="AH86" s="54">
        <v>10.893671512603801</v>
      </c>
      <c r="AI86" s="54">
        <v>12.916463375091601</v>
      </c>
      <c r="AJ86" s="54">
        <v>15.204504489898699</v>
      </c>
      <c r="AK86" s="54">
        <v>13.926501274108899</v>
      </c>
      <c r="AL86" s="54">
        <v>14.123835086822501</v>
      </c>
    </row>
    <row r="87" spans="10:38" x14ac:dyDescent="0.25">
      <c r="J87" s="43"/>
      <c r="K87" s="38"/>
      <c r="L87" s="38"/>
      <c r="M87" s="38"/>
      <c r="W87" s="47"/>
      <c r="Y87" s="38"/>
      <c r="Z87" s="38"/>
      <c r="AA87" s="53">
        <v>83</v>
      </c>
      <c r="AB87" s="54">
        <v>12.8225514888763</v>
      </c>
      <c r="AC87" s="54">
        <v>10.018360853195199</v>
      </c>
      <c r="AD87" s="54">
        <v>7.8168874979019201</v>
      </c>
      <c r="AE87" s="54">
        <v>7.2922739982604998</v>
      </c>
      <c r="AF87" s="54">
        <v>10.011867046356199</v>
      </c>
      <c r="AG87" s="54">
        <v>8.8700242042541504</v>
      </c>
      <c r="AH87" s="54">
        <v>13.138011932373001</v>
      </c>
      <c r="AI87" s="54">
        <v>10.856506586074801</v>
      </c>
      <c r="AJ87" s="54">
        <v>12.6625447273254</v>
      </c>
      <c r="AK87" s="54">
        <v>14.758137226104701</v>
      </c>
      <c r="AL87" s="54">
        <v>13.718322277069101</v>
      </c>
    </row>
    <row r="88" spans="10:38" x14ac:dyDescent="0.25">
      <c r="J88" s="43"/>
      <c r="K88" s="38"/>
      <c r="L88" s="38"/>
      <c r="M88" s="38"/>
      <c r="W88" s="47"/>
      <c r="Y88" s="38"/>
      <c r="Z88" s="38"/>
      <c r="AA88" s="53">
        <v>84</v>
      </c>
      <c r="AB88" s="54">
        <v>5.7303833961486799</v>
      </c>
      <c r="AC88" s="54">
        <v>11.9736304283142</v>
      </c>
      <c r="AD88" s="54">
        <v>9.5044281482696498</v>
      </c>
      <c r="AE88" s="54">
        <v>7.8286300897598302</v>
      </c>
      <c r="AF88" s="54">
        <v>7.3419125080108598</v>
      </c>
      <c r="AG88" s="54">
        <v>9.7141373157501203</v>
      </c>
      <c r="AH88" s="54">
        <v>8.6021571159362793</v>
      </c>
      <c r="AI88" s="54">
        <v>12.590612649917601</v>
      </c>
      <c r="AJ88" s="54">
        <v>10.6682732105255</v>
      </c>
      <c r="AK88" s="54">
        <v>12.2456231117249</v>
      </c>
      <c r="AL88" s="54">
        <v>14.163462162017799</v>
      </c>
    </row>
    <row r="89" spans="10:38" x14ac:dyDescent="0.25">
      <c r="J89" s="43"/>
      <c r="K89" s="38"/>
      <c r="L89" s="38"/>
      <c r="M89" s="38"/>
      <c r="W89" s="47"/>
      <c r="Y89" s="38"/>
      <c r="Z89" s="38"/>
      <c r="AA89" s="53">
        <v>85</v>
      </c>
      <c r="AB89" s="54">
        <v>7.2874619960784903</v>
      </c>
      <c r="AC89" s="54">
        <v>5.9323363304138201</v>
      </c>
      <c r="AD89" s="54">
        <v>11.451081514358499</v>
      </c>
      <c r="AE89" s="54">
        <v>9.2487854957580602</v>
      </c>
      <c r="AF89" s="54">
        <v>7.9586082696914699</v>
      </c>
      <c r="AG89" s="54">
        <v>7.5152218341827401</v>
      </c>
      <c r="AH89" s="54">
        <v>9.6268198490142805</v>
      </c>
      <c r="AI89" s="54">
        <v>8.5494067668914795</v>
      </c>
      <c r="AJ89" s="54">
        <v>12.3063547611237</v>
      </c>
      <c r="AK89" s="54">
        <v>10.6668629646301</v>
      </c>
      <c r="AL89" s="54">
        <v>12.0743455886841</v>
      </c>
    </row>
    <row r="90" spans="10:38" x14ac:dyDescent="0.25">
      <c r="J90" s="43"/>
      <c r="K90" s="38"/>
      <c r="L90" s="38"/>
      <c r="M90" s="38"/>
      <c r="W90" s="47"/>
      <c r="Y90" s="38"/>
      <c r="Z90" s="38"/>
      <c r="AA90" s="53">
        <v>86</v>
      </c>
      <c r="AB90" s="54">
        <v>4.8927929401397696</v>
      </c>
      <c r="AC90" s="54">
        <v>7.28629493713379</v>
      </c>
      <c r="AD90" s="54">
        <v>6.1313679218292201</v>
      </c>
      <c r="AE90" s="54">
        <v>10.975649833679199</v>
      </c>
      <c r="AF90" s="54">
        <v>9.0345621109008807</v>
      </c>
      <c r="AG90" s="54">
        <v>8.0847327709197998</v>
      </c>
      <c r="AH90" s="54">
        <v>7.68162322044373</v>
      </c>
      <c r="AI90" s="54">
        <v>9.5462732315063494</v>
      </c>
      <c r="AJ90" s="54">
        <v>8.5100018978118896</v>
      </c>
      <c r="AK90" s="54">
        <v>12.0423736572266</v>
      </c>
      <c r="AL90" s="54">
        <v>10.663261413574199</v>
      </c>
    </row>
    <row r="91" spans="10:38" x14ac:dyDescent="0.25">
      <c r="J91" s="43"/>
      <c r="K91" s="38"/>
      <c r="L91" s="38"/>
      <c r="M91" s="38"/>
      <c r="W91" s="47"/>
      <c r="Y91" s="38"/>
      <c r="Z91" s="38"/>
      <c r="AA91" s="53">
        <v>87</v>
      </c>
      <c r="AB91" s="54">
        <v>6.9954535961151096</v>
      </c>
      <c r="AC91" s="54">
        <v>5.2325687408447301</v>
      </c>
      <c r="AD91" s="54">
        <v>7.3553514480590803</v>
      </c>
      <c r="AE91" s="54">
        <v>6.3588585853576696</v>
      </c>
      <c r="AF91" s="54">
        <v>10.572215557098399</v>
      </c>
      <c r="AG91" s="54">
        <v>8.8873481750488299</v>
      </c>
      <c r="AH91" s="54">
        <v>8.2446472644805908</v>
      </c>
      <c r="AI91" s="54">
        <v>7.8851027488708496</v>
      </c>
      <c r="AJ91" s="54">
        <v>9.5134162902831996</v>
      </c>
      <c r="AK91" s="54">
        <v>8.5493135452270508</v>
      </c>
      <c r="AL91" s="54">
        <v>11.839972019195599</v>
      </c>
    </row>
    <row r="92" spans="10:38" x14ac:dyDescent="0.25">
      <c r="J92" s="43"/>
      <c r="K92" s="38"/>
      <c r="L92" s="38"/>
      <c r="M92" s="38"/>
      <c r="W92" s="47"/>
      <c r="Y92" s="38"/>
      <c r="Z92" s="38"/>
      <c r="AA92" s="53">
        <v>88</v>
      </c>
      <c r="AB92" s="54">
        <v>4.5178115367889404</v>
      </c>
      <c r="AC92" s="54">
        <v>6.9505674839019802</v>
      </c>
      <c r="AD92" s="54">
        <v>5.5782995223998997</v>
      </c>
      <c r="AE92" s="54">
        <v>7.4347357749939</v>
      </c>
      <c r="AF92" s="54">
        <v>6.5800814628601101</v>
      </c>
      <c r="AG92" s="54">
        <v>10.198341131210301</v>
      </c>
      <c r="AH92" s="54">
        <v>8.7603893280029297</v>
      </c>
      <c r="AI92" s="54">
        <v>8.3997716903686506</v>
      </c>
      <c r="AJ92" s="54">
        <v>8.0869112014770508</v>
      </c>
      <c r="AK92" s="54">
        <v>9.4866950511932409</v>
      </c>
      <c r="AL92" s="54">
        <v>8.5962994098663295</v>
      </c>
    </row>
    <row r="93" spans="10:38" x14ac:dyDescent="0.25">
      <c r="W93" s="47"/>
      <c r="AA93" s="53">
        <v>89</v>
      </c>
      <c r="AB93" s="54">
        <v>6.6084930300712603</v>
      </c>
      <c r="AC93" s="54">
        <v>4.9987107515335101</v>
      </c>
      <c r="AD93" s="54">
        <v>6.9038736820220903</v>
      </c>
      <c r="AE93" s="54">
        <v>5.8400830030441302</v>
      </c>
      <c r="AF93" s="54">
        <v>7.4772961139678999</v>
      </c>
      <c r="AG93" s="54">
        <v>6.7448868751525897</v>
      </c>
      <c r="AH93" s="54">
        <v>9.8320505619049108</v>
      </c>
      <c r="AI93" s="54">
        <v>8.6178500652313197</v>
      </c>
      <c r="AJ93" s="54">
        <v>8.4816460609436</v>
      </c>
      <c r="AK93" s="54">
        <v>8.2296795845031703</v>
      </c>
      <c r="AL93" s="54">
        <v>9.4246520996093803</v>
      </c>
    </row>
    <row r="94" spans="10:38" x14ac:dyDescent="0.25">
      <c r="W94" s="47"/>
      <c r="AA94" s="53">
        <v>90</v>
      </c>
      <c r="AB94" s="54">
        <v>3.81741118431091</v>
      </c>
      <c r="AC94" s="54">
        <v>6.4720083475112897</v>
      </c>
      <c r="AD94" s="54">
        <v>5.2858729362487802</v>
      </c>
      <c r="AE94" s="54">
        <v>6.7057306766510001</v>
      </c>
      <c r="AF94" s="54">
        <v>5.9150371551513699</v>
      </c>
      <c r="AG94" s="54">
        <v>7.3432977199554399</v>
      </c>
      <c r="AH94" s="54">
        <v>6.7204728126525897</v>
      </c>
      <c r="AI94" s="54">
        <v>9.3242008686065692</v>
      </c>
      <c r="AJ94" s="54">
        <v>8.3069522380828893</v>
      </c>
      <c r="AK94" s="54">
        <v>8.3550205230712908</v>
      </c>
      <c r="AL94" s="54">
        <v>8.1818580627441406</v>
      </c>
    </row>
    <row r="95" spans="10:38" x14ac:dyDescent="0.25">
      <c r="W95" s="47"/>
      <c r="AA95" s="53">
        <v>91</v>
      </c>
      <c r="AB95" s="54">
        <v>4.6792732775211299</v>
      </c>
      <c r="AC95" s="54">
        <v>4.0828177928924596</v>
      </c>
      <c r="AD95" s="54">
        <v>6.1400855779647801</v>
      </c>
      <c r="AE95" s="54">
        <v>5.3102750778198198</v>
      </c>
      <c r="AF95" s="54">
        <v>6.3192012310028103</v>
      </c>
      <c r="AG95" s="54">
        <v>5.7547063827514604</v>
      </c>
      <c r="AH95" s="54">
        <v>6.9838306903839102</v>
      </c>
      <c r="AI95" s="54">
        <v>6.4437394142150897</v>
      </c>
      <c r="AJ95" s="54">
        <v>8.6265468597412092</v>
      </c>
      <c r="AK95" s="54">
        <v>7.7783520221710196</v>
      </c>
      <c r="AL95" s="54">
        <v>7.9815510511398298</v>
      </c>
    </row>
    <row r="96" spans="10:38" x14ac:dyDescent="0.25">
      <c r="W96" s="47"/>
      <c r="AA96" s="53">
        <v>92</v>
      </c>
      <c r="AB96" s="54">
        <v>8.3933893442153895</v>
      </c>
      <c r="AC96" s="54">
        <v>4.3325003981590298</v>
      </c>
      <c r="AD96" s="54">
        <v>4.18258488178253</v>
      </c>
      <c r="AE96" s="54">
        <v>5.6998331546783403</v>
      </c>
      <c r="AF96" s="54">
        <v>5.1640592813491804</v>
      </c>
      <c r="AG96" s="54">
        <v>5.8448767662048304</v>
      </c>
      <c r="AH96" s="54">
        <v>5.4561711549758902</v>
      </c>
      <c r="AI96" s="54">
        <v>6.5084445476532</v>
      </c>
      <c r="AJ96" s="54">
        <v>6.0123608112335196</v>
      </c>
      <c r="AK96" s="54">
        <v>7.8485134840011597</v>
      </c>
      <c r="AL96" s="54">
        <v>7.1290769577026403</v>
      </c>
    </row>
    <row r="97" spans="23:39" x14ac:dyDescent="0.25">
      <c r="W97" s="47"/>
      <c r="AA97" s="53">
        <v>93</v>
      </c>
      <c r="AB97" s="54">
        <v>2.8133466243743901</v>
      </c>
      <c r="AC97" s="54">
        <v>7.1321288347244298</v>
      </c>
      <c r="AD97" s="54">
        <v>3.94466328620911</v>
      </c>
      <c r="AE97" s="54">
        <v>4.0679419040679896</v>
      </c>
      <c r="AF97" s="54">
        <v>5.1643208265304601</v>
      </c>
      <c r="AG97" s="54">
        <v>4.84375071525574</v>
      </c>
      <c r="AH97" s="54">
        <v>5.2976351976394698</v>
      </c>
      <c r="AI97" s="54">
        <v>5.0319876670837402</v>
      </c>
      <c r="AJ97" s="54">
        <v>5.9207006692886397</v>
      </c>
      <c r="AK97" s="54">
        <v>5.4649777412414604</v>
      </c>
      <c r="AL97" s="54">
        <v>7.0086158514022801</v>
      </c>
    </row>
    <row r="98" spans="23:39" x14ac:dyDescent="0.25">
      <c r="W98" s="47"/>
      <c r="AA98" s="53">
        <v>94</v>
      </c>
      <c r="AB98" s="54">
        <v>3.5633924007415798</v>
      </c>
      <c r="AC98" s="54">
        <v>2.7549809217452998</v>
      </c>
      <c r="AD98" s="54">
        <v>5.9994972944259599</v>
      </c>
      <c r="AE98" s="54">
        <v>3.5363680124282801</v>
      </c>
      <c r="AF98" s="54">
        <v>3.7693909406662001</v>
      </c>
      <c r="AG98" s="54">
        <v>4.5756023526191703</v>
      </c>
      <c r="AH98" s="54">
        <v>4.3896034955978402</v>
      </c>
      <c r="AI98" s="54">
        <v>4.6895611286163303</v>
      </c>
      <c r="AJ98" s="54">
        <v>4.5174825191497803</v>
      </c>
      <c r="AK98" s="54">
        <v>5.2540062665939304</v>
      </c>
      <c r="AL98" s="54">
        <v>4.8589507341384897</v>
      </c>
    </row>
    <row r="99" spans="23:39" x14ac:dyDescent="0.25">
      <c r="W99" s="47"/>
      <c r="AA99" s="53">
        <v>95</v>
      </c>
      <c r="AB99" s="54">
        <v>3.3710313066840198</v>
      </c>
      <c r="AC99" s="54">
        <v>3.0507984161377002</v>
      </c>
      <c r="AD99" s="54">
        <v>2.4842280149459799</v>
      </c>
      <c r="AE99" s="54">
        <v>4.90612769126892</v>
      </c>
      <c r="AF99" s="54">
        <v>3.0271411538124098</v>
      </c>
      <c r="AG99" s="54">
        <v>3.28130358457565</v>
      </c>
      <c r="AH99" s="54">
        <v>3.8823552727699302</v>
      </c>
      <c r="AI99" s="54">
        <v>3.7757700681686401</v>
      </c>
      <c r="AJ99" s="54">
        <v>3.9827933311462398</v>
      </c>
      <c r="AK99" s="54">
        <v>3.8732130527496298</v>
      </c>
      <c r="AL99" s="54">
        <v>4.4682981967925999</v>
      </c>
    </row>
    <row r="100" spans="23:39" x14ac:dyDescent="0.25">
      <c r="W100" s="47"/>
      <c r="AA100" s="53">
        <v>96</v>
      </c>
      <c r="AB100" s="54">
        <v>2.7563703656196599</v>
      </c>
      <c r="AC100" s="54">
        <v>2.6570668816566498</v>
      </c>
      <c r="AD100" s="54">
        <v>2.4239554405212398</v>
      </c>
      <c r="AE100" s="54">
        <v>2.0395697951316798</v>
      </c>
      <c r="AF100" s="54">
        <v>3.7610368132591199</v>
      </c>
      <c r="AG100" s="54">
        <v>2.3537533879280099</v>
      </c>
      <c r="AH100" s="54">
        <v>2.6396327018737802</v>
      </c>
      <c r="AI100" s="54">
        <v>3.05249363183975</v>
      </c>
      <c r="AJ100" s="54">
        <v>3.0101022720336901</v>
      </c>
      <c r="AK100" s="54">
        <v>3.1369771361351</v>
      </c>
      <c r="AL100" s="54">
        <v>3.0722146630287201</v>
      </c>
    </row>
    <row r="101" spans="23:39" x14ac:dyDescent="0.25">
      <c r="W101" s="47"/>
      <c r="AA101" s="53">
        <v>97</v>
      </c>
      <c r="AB101" s="54">
        <v>2.3057079911231999</v>
      </c>
      <c r="AC101" s="54">
        <v>1.9595185518264799</v>
      </c>
      <c r="AD101" s="54">
        <v>1.9820813685655601</v>
      </c>
      <c r="AE101" s="54">
        <v>1.8345895111560799</v>
      </c>
      <c r="AF101" s="54">
        <v>1.58362540602684</v>
      </c>
      <c r="AG101" s="54">
        <v>2.7459046244621299</v>
      </c>
      <c r="AH101" s="54">
        <v>1.72474989295006</v>
      </c>
      <c r="AI101" s="54">
        <v>2.0127036273479502</v>
      </c>
      <c r="AJ101" s="54">
        <v>2.2760799527168301</v>
      </c>
      <c r="AK101" s="54">
        <v>2.27313232421875</v>
      </c>
      <c r="AL101" s="54">
        <v>2.34825927019119</v>
      </c>
    </row>
    <row r="102" spans="23:39" x14ac:dyDescent="0.25">
      <c r="W102" s="47"/>
      <c r="AA102" s="53">
        <v>98</v>
      </c>
      <c r="AB102" s="54">
        <v>2.22063235938549</v>
      </c>
      <c r="AC102" s="54">
        <v>1.6705099046230301</v>
      </c>
      <c r="AD102" s="54">
        <v>1.45228707790375</v>
      </c>
      <c r="AE102" s="54">
        <v>1.5409603714942901</v>
      </c>
      <c r="AF102" s="54">
        <v>1.4456313550472299</v>
      </c>
      <c r="AG102" s="54">
        <v>1.2866141796112101</v>
      </c>
      <c r="AH102" s="54">
        <v>2.0673687458038299</v>
      </c>
      <c r="AI102" s="54">
        <v>1.34839627146721</v>
      </c>
      <c r="AJ102" s="54">
        <v>1.5965198576450299</v>
      </c>
      <c r="AK102" s="54">
        <v>1.76789763569832</v>
      </c>
      <c r="AL102" s="54">
        <v>1.78342613577843</v>
      </c>
    </row>
    <row r="103" spans="23:39" x14ac:dyDescent="0.25">
      <c r="W103" s="47"/>
      <c r="AA103" s="53">
        <v>99</v>
      </c>
      <c r="AB103" s="54">
        <v>0.242168858647347</v>
      </c>
      <c r="AC103" s="54">
        <v>1.7404665350913999</v>
      </c>
      <c r="AD103" s="54">
        <v>1.3528773486614201</v>
      </c>
      <c r="AE103" s="54">
        <v>1.1861224770545999</v>
      </c>
      <c r="AF103" s="54">
        <v>1.2988873422145799</v>
      </c>
      <c r="AG103" s="54">
        <v>1.2402562797069601</v>
      </c>
      <c r="AH103" s="54">
        <v>1.1374211311340301</v>
      </c>
      <c r="AI103" s="54">
        <v>1.6684433519840201</v>
      </c>
      <c r="AJ103" s="54">
        <v>1.16828674077988</v>
      </c>
      <c r="AK103" s="54">
        <v>1.3651568293571501</v>
      </c>
      <c r="AL103" s="54">
        <v>1.4840585887432101</v>
      </c>
    </row>
    <row r="104" spans="23:39" x14ac:dyDescent="0.25">
      <c r="W104" s="47"/>
      <c r="AB104" s="9"/>
      <c r="AM104" t="s">
        <v>44</v>
      </c>
    </row>
    <row r="105" spans="23:39" x14ac:dyDescent="0.25">
      <c r="W105" s="47"/>
    </row>
    <row r="106" spans="23:39" x14ac:dyDescent="0.25">
      <c r="W106" s="47"/>
    </row>
    <row r="107" spans="23:39" x14ac:dyDescent="0.25">
      <c r="W107" s="47"/>
    </row>
    <row r="108" spans="23:39" x14ac:dyDescent="0.25">
      <c r="W108" s="47"/>
    </row>
    <row r="109" spans="23:39" x14ac:dyDescent="0.25">
      <c r="W109" s="47"/>
    </row>
    <row r="110" spans="23:39" x14ac:dyDescent="0.25">
      <c r="W110" s="47"/>
    </row>
    <row r="111" spans="23:39" x14ac:dyDescent="0.25">
      <c r="W111" s="47"/>
    </row>
    <row r="112" spans="23:39" x14ac:dyDescent="0.25">
      <c r="W112" s="47"/>
    </row>
    <row r="113" spans="23:23" x14ac:dyDescent="0.25">
      <c r="W113" s="47"/>
    </row>
    <row r="114" spans="23:23" x14ac:dyDescent="0.25">
      <c r="W114" s="47"/>
    </row>
    <row r="115" spans="23:23" x14ac:dyDescent="0.25">
      <c r="W115" s="47"/>
    </row>
    <row r="116" spans="23:23" x14ac:dyDescent="0.25">
      <c r="W116" s="47"/>
    </row>
    <row r="117" spans="23:23" x14ac:dyDescent="0.25">
      <c r="W117" s="47"/>
    </row>
    <row r="118" spans="23:23" x14ac:dyDescent="0.25">
      <c r="W118" s="47"/>
    </row>
    <row r="119" spans="23:23" x14ac:dyDescent="0.25">
      <c r="W119" s="47"/>
    </row>
    <row r="120" spans="23:23" x14ac:dyDescent="0.25">
      <c r="W120" s="47"/>
    </row>
    <row r="121" spans="23:23" x14ac:dyDescent="0.25">
      <c r="W121" s="47"/>
    </row>
    <row r="122" spans="23:23" x14ac:dyDescent="0.25">
      <c r="W122" s="47"/>
    </row>
    <row r="123" spans="23:23" x14ac:dyDescent="0.25">
      <c r="W123" s="47"/>
    </row>
    <row r="124" spans="23:23" x14ac:dyDescent="0.25">
      <c r="W124" s="47"/>
    </row>
    <row r="125" spans="23:23" x14ac:dyDescent="0.25">
      <c r="W125" s="47"/>
    </row>
    <row r="126" spans="23:23" x14ac:dyDescent="0.25">
      <c r="W126" s="47"/>
    </row>
    <row r="127" spans="23:23" x14ac:dyDescent="0.25">
      <c r="W127" s="47"/>
    </row>
    <row r="128" spans="23:23" x14ac:dyDescent="0.25">
      <c r="W128" s="47"/>
    </row>
    <row r="129" spans="23:23" x14ac:dyDescent="0.25">
      <c r="W129" s="47"/>
    </row>
    <row r="130" spans="23:23" x14ac:dyDescent="0.25">
      <c r="W130" s="47"/>
    </row>
    <row r="131" spans="23:23" x14ac:dyDescent="0.25">
      <c r="W131" s="47"/>
    </row>
    <row r="132" spans="23:23" x14ac:dyDescent="0.25">
      <c r="W132" s="47"/>
    </row>
    <row r="133" spans="23:23" x14ac:dyDescent="0.25">
      <c r="W133" s="47"/>
    </row>
    <row r="134" spans="23:23" x14ac:dyDescent="0.25">
      <c r="W134" s="47"/>
    </row>
    <row r="135" spans="23:23" x14ac:dyDescent="0.25">
      <c r="W135" s="47"/>
    </row>
    <row r="136" spans="23:23" x14ac:dyDescent="0.25">
      <c r="W136" s="5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104"/>
  <sheetViews>
    <sheetView workbookViewId="0">
      <selection activeCell="Q71" sqref="Q71"/>
    </sheetView>
  </sheetViews>
  <sheetFormatPr baseColWidth="10" defaultColWidth="8.7109375" defaultRowHeight="15" x14ac:dyDescent="0.25"/>
  <cols>
    <col min="2" max="2" width="12.85546875" customWidth="1"/>
  </cols>
  <sheetData>
    <row r="2" spans="2:38" x14ac:dyDescent="0.25">
      <c r="B2" s="55" t="s">
        <v>8</v>
      </c>
      <c r="C2" t="s">
        <v>46</v>
      </c>
    </row>
    <row r="3" spans="2:38" x14ac:dyDescent="0.25">
      <c r="AA3" s="53" t="s">
        <v>43</v>
      </c>
      <c r="AB3" s="53">
        <v>2019</v>
      </c>
      <c r="AC3" s="53">
        <v>2020</v>
      </c>
      <c r="AD3" s="53">
        <v>2021</v>
      </c>
      <c r="AE3" s="53">
        <v>2022</v>
      </c>
      <c r="AF3" s="53">
        <v>2023</v>
      </c>
      <c r="AG3" s="53">
        <v>2024</v>
      </c>
      <c r="AH3" s="53">
        <v>2025</v>
      </c>
      <c r="AI3" s="53">
        <v>2026</v>
      </c>
      <c r="AJ3" s="53">
        <v>2027</v>
      </c>
      <c r="AK3" s="53">
        <v>2028</v>
      </c>
      <c r="AL3" s="53">
        <v>2029</v>
      </c>
    </row>
    <row r="4" spans="2:38" x14ac:dyDescent="0.25">
      <c r="B4" s="33"/>
      <c r="C4" s="61" t="s">
        <v>18</v>
      </c>
      <c r="D4" s="61" t="s">
        <v>19</v>
      </c>
      <c r="E4" s="61" t="s">
        <v>20</v>
      </c>
      <c r="F4" s="61" t="s">
        <v>21</v>
      </c>
      <c r="G4" s="61" t="s">
        <v>22</v>
      </c>
      <c r="H4" s="61" t="s">
        <v>37</v>
      </c>
      <c r="I4" s="61" t="s">
        <v>38</v>
      </c>
      <c r="J4" s="61" t="s">
        <v>39</v>
      </c>
      <c r="K4" s="61" t="s">
        <v>40</v>
      </c>
      <c r="L4" s="61" t="s">
        <v>41</v>
      </c>
      <c r="M4" s="61" t="s">
        <v>42</v>
      </c>
      <c r="N4" s="33"/>
      <c r="O4" s="48"/>
      <c r="P4" s="48" t="str">
        <f>C4</f>
        <v>2019</v>
      </c>
      <c r="Q4" s="48" t="str">
        <f t="shared" ref="Q4:Z4" si="0">D4</f>
        <v>2020</v>
      </c>
      <c r="R4" s="48" t="str">
        <f t="shared" si="0"/>
        <v>2021</v>
      </c>
      <c r="S4" s="48" t="str">
        <f t="shared" si="0"/>
        <v>2022</v>
      </c>
      <c r="T4" s="48" t="str">
        <f t="shared" si="0"/>
        <v>2023</v>
      </c>
      <c r="U4" s="48" t="str">
        <f t="shared" si="0"/>
        <v>2024</v>
      </c>
      <c r="V4" s="48" t="str">
        <f t="shared" si="0"/>
        <v>2025</v>
      </c>
      <c r="W4" s="48" t="str">
        <f t="shared" si="0"/>
        <v>2026</v>
      </c>
      <c r="X4" s="48" t="str">
        <f t="shared" si="0"/>
        <v>2027</v>
      </c>
      <c r="Y4" s="48" t="str">
        <f t="shared" si="0"/>
        <v>2028</v>
      </c>
      <c r="Z4" s="48" t="str">
        <f t="shared" si="0"/>
        <v>2029</v>
      </c>
      <c r="AA4" s="53">
        <v>0</v>
      </c>
      <c r="AB4" s="54">
        <v>14.7529916763306</v>
      </c>
      <c r="AC4" s="54">
        <v>15.551270961761499</v>
      </c>
      <c r="AD4" s="54">
        <v>16.2374958992004</v>
      </c>
      <c r="AE4" s="54">
        <v>16.874966621398901</v>
      </c>
      <c r="AF4" s="54">
        <v>17.4779100418091</v>
      </c>
      <c r="AG4" s="54">
        <v>18.0307807922363</v>
      </c>
      <c r="AH4" s="54">
        <v>18.5514879226685</v>
      </c>
      <c r="AI4" s="54">
        <v>19.039411544799801</v>
      </c>
      <c r="AJ4" s="54">
        <v>19.498716354370099</v>
      </c>
      <c r="AK4" s="54">
        <v>19.9212999343872</v>
      </c>
      <c r="AL4" s="54">
        <v>20.307620048522899</v>
      </c>
    </row>
    <row r="5" spans="2:38" x14ac:dyDescent="0.25">
      <c r="B5" s="34" t="s">
        <v>23</v>
      </c>
      <c r="C5" s="57">
        <f>AB4+AB5</f>
        <v>26.590062618255601</v>
      </c>
      <c r="D5" s="57">
        <f t="shared" ref="D5:M5" si="1">AC4+AC5</f>
        <v>30.846643447875998</v>
      </c>
      <c r="E5" s="57">
        <f t="shared" si="1"/>
        <v>32.298832893371497</v>
      </c>
      <c r="F5" s="57">
        <f t="shared" si="1"/>
        <v>33.603145599365206</v>
      </c>
      <c r="G5" s="57">
        <f t="shared" si="1"/>
        <v>34.830169677734403</v>
      </c>
      <c r="H5" s="57">
        <f t="shared" si="1"/>
        <v>35.975165367126401</v>
      </c>
      <c r="I5" s="57">
        <f t="shared" si="1"/>
        <v>37.041026115417495</v>
      </c>
      <c r="J5" s="57">
        <f t="shared" si="1"/>
        <v>38.042089462280302</v>
      </c>
      <c r="K5" s="57">
        <f t="shared" si="1"/>
        <v>38.982398986816399</v>
      </c>
      <c r="L5" s="57">
        <f t="shared" si="1"/>
        <v>39.857468605041504</v>
      </c>
      <c r="M5" s="57">
        <f t="shared" si="1"/>
        <v>40.662519454955998</v>
      </c>
      <c r="N5" s="47"/>
      <c r="O5" s="49" t="s">
        <v>23</v>
      </c>
      <c r="P5" s="50">
        <f>C5/$C$5*100</f>
        <v>100</v>
      </c>
      <c r="Q5" s="50">
        <f t="shared" ref="Q5:Y5" si="2">D5/$C$5*100</f>
        <v>116.00816399243081</v>
      </c>
      <c r="R5" s="50">
        <f t="shared" si="2"/>
        <v>121.46956311113198</v>
      </c>
      <c r="S5" s="50">
        <f t="shared" si="2"/>
        <v>126.37482687346031</v>
      </c>
      <c r="T5" s="50">
        <f t="shared" si="2"/>
        <v>130.98942329613581</v>
      </c>
      <c r="U5" s="50">
        <f t="shared" si="2"/>
        <v>135.29552706817393</v>
      </c>
      <c r="V5" s="50">
        <f t="shared" si="2"/>
        <v>139.30401987841395</v>
      </c>
      <c r="W5" s="50">
        <f t="shared" si="2"/>
        <v>143.06882239593611</v>
      </c>
      <c r="X5" s="50">
        <f t="shared" si="2"/>
        <v>146.60514172709301</v>
      </c>
      <c r="Y5" s="50">
        <f t="shared" si="2"/>
        <v>149.89610659162972</v>
      </c>
      <c r="Z5" s="50">
        <f>M5/$C$5*100</f>
        <v>152.92374462871271</v>
      </c>
      <c r="AA5" s="53">
        <v>1</v>
      </c>
      <c r="AB5" s="54">
        <v>11.837070941925001</v>
      </c>
      <c r="AC5" s="54">
        <v>15.2953724861145</v>
      </c>
      <c r="AD5" s="54">
        <v>16.0613369941711</v>
      </c>
      <c r="AE5" s="54">
        <v>16.728178977966301</v>
      </c>
      <c r="AF5" s="54">
        <v>17.3522596359253</v>
      </c>
      <c r="AG5" s="54">
        <v>17.944384574890101</v>
      </c>
      <c r="AH5" s="54">
        <v>18.489538192748999</v>
      </c>
      <c r="AI5" s="54">
        <v>19.002677917480501</v>
      </c>
      <c r="AJ5" s="54">
        <v>19.4836826324463</v>
      </c>
      <c r="AK5" s="54">
        <v>19.9361686706543</v>
      </c>
      <c r="AL5" s="54">
        <v>20.354899406433098</v>
      </c>
    </row>
    <row r="6" spans="2:38" x14ac:dyDescent="0.25">
      <c r="B6" s="34" t="s">
        <v>24</v>
      </c>
      <c r="C6" s="57">
        <f>AB6+AB7+AB8+AB9</f>
        <v>58.063649654388399</v>
      </c>
      <c r="D6" s="57">
        <f t="shared" ref="D6:M6" si="3">AC6+AC7+AC8+AC9</f>
        <v>57.609781265258796</v>
      </c>
      <c r="E6" s="57">
        <f t="shared" si="3"/>
        <v>59.483295917511001</v>
      </c>
      <c r="F6" s="57">
        <f t="shared" si="3"/>
        <v>60.146182060241699</v>
      </c>
      <c r="G6" s="57">
        <f t="shared" si="3"/>
        <v>65.234798431396399</v>
      </c>
      <c r="H6" s="57">
        <f t="shared" si="3"/>
        <v>69.694581031799203</v>
      </c>
      <c r="I6" s="57">
        <f t="shared" si="3"/>
        <v>72.136222839355497</v>
      </c>
      <c r="J6" s="57">
        <f t="shared" si="3"/>
        <v>74.404253005981502</v>
      </c>
      <c r="K6" s="57">
        <f t="shared" si="3"/>
        <v>76.539573669433594</v>
      </c>
      <c r="L6" s="57">
        <f t="shared" si="3"/>
        <v>78.542577743530188</v>
      </c>
      <c r="M6" s="57">
        <f t="shared" si="3"/>
        <v>80.421179771423297</v>
      </c>
      <c r="N6" s="47"/>
      <c r="O6" s="49" t="s">
        <v>24</v>
      </c>
      <c r="P6" s="50">
        <f>C6/$C$6*100</f>
        <v>100</v>
      </c>
      <c r="Q6" s="50">
        <f t="shared" ref="Q6:Z6" si="4">D6/$C$6*100</f>
        <v>99.218326109655251</v>
      </c>
      <c r="R6" s="50">
        <f t="shared" si="4"/>
        <v>102.44498282759136</v>
      </c>
      <c r="S6" s="50">
        <f t="shared" si="4"/>
        <v>103.58663710987706</v>
      </c>
      <c r="T6" s="50">
        <f t="shared" si="4"/>
        <v>112.35049608437077</v>
      </c>
      <c r="U6" s="50">
        <f t="shared" si="4"/>
        <v>120.03134740348129</v>
      </c>
      <c r="V6" s="50">
        <f t="shared" si="4"/>
        <v>124.23645993445317</v>
      </c>
      <c r="W6" s="50">
        <f t="shared" si="4"/>
        <v>128.14257017748125</v>
      </c>
      <c r="X6" s="50">
        <f t="shared" si="4"/>
        <v>131.82012175434926</v>
      </c>
      <c r="Y6" s="50">
        <f t="shared" si="4"/>
        <v>135.26979136006483</v>
      </c>
      <c r="Z6" s="50">
        <f t="shared" si="4"/>
        <v>138.50520980013033</v>
      </c>
      <c r="AA6" s="53">
        <v>2</v>
      </c>
      <c r="AB6" s="54">
        <v>11.064766883850099</v>
      </c>
      <c r="AC6" s="54">
        <v>12.6339654922485</v>
      </c>
      <c r="AD6" s="54">
        <v>15.832246780395501</v>
      </c>
      <c r="AE6" s="54">
        <v>16.569389820098898</v>
      </c>
      <c r="AF6" s="54">
        <v>17.218286514282202</v>
      </c>
      <c r="AG6" s="54">
        <v>17.828811645507798</v>
      </c>
      <c r="AH6" s="54">
        <v>18.4094686508179</v>
      </c>
      <c r="AI6" s="54">
        <v>18.944862365722699</v>
      </c>
      <c r="AJ6" s="54">
        <v>19.448793411254901</v>
      </c>
      <c r="AK6" s="54">
        <v>19.920627593994102</v>
      </c>
      <c r="AL6" s="54">
        <v>20.366670608520501</v>
      </c>
    </row>
    <row r="7" spans="2:38" x14ac:dyDescent="0.25">
      <c r="B7" s="34" t="s">
        <v>25</v>
      </c>
      <c r="C7" s="57">
        <f>AB10+AB11+AB12+AB13+AB14+AB15+AB16+AB17+AB18+AB19</f>
        <v>150.8537282943725</v>
      </c>
      <c r="D7" s="57">
        <f t="shared" ref="D7:M7" si="5">AC10+AC11+AC12+AC13+AC14+AC15+AC16+AC17+AC18+AC19</f>
        <v>156.222373008728</v>
      </c>
      <c r="E7" s="57">
        <f t="shared" si="5"/>
        <v>155.3011469841004</v>
      </c>
      <c r="F7" s="57">
        <f t="shared" si="5"/>
        <v>162.91482067108154</v>
      </c>
      <c r="G7" s="57">
        <f t="shared" si="5"/>
        <v>164.03917074203497</v>
      </c>
      <c r="H7" s="57">
        <f t="shared" si="5"/>
        <v>165.07876205444333</v>
      </c>
      <c r="I7" s="57">
        <f t="shared" si="5"/>
        <v>168.0874071121215</v>
      </c>
      <c r="J7" s="57">
        <f t="shared" si="5"/>
        <v>173.15251588821411</v>
      </c>
      <c r="K7" s="57">
        <f t="shared" si="5"/>
        <v>177.98389577865601</v>
      </c>
      <c r="L7" s="57">
        <f t="shared" si="5"/>
        <v>181.71768569946309</v>
      </c>
      <c r="M7" s="57">
        <f t="shared" si="5"/>
        <v>187.12834072113048</v>
      </c>
      <c r="N7" s="47"/>
      <c r="O7" s="49" t="s">
        <v>25</v>
      </c>
      <c r="P7" s="50">
        <f>C7/$C$7*100</f>
        <v>100</v>
      </c>
      <c r="Q7" s="50">
        <f t="shared" ref="Q7:Z7" si="6">D7/$C$7*100</f>
        <v>103.55884125308408</v>
      </c>
      <c r="R7" s="50">
        <f t="shared" si="6"/>
        <v>102.94816624024652</v>
      </c>
      <c r="S7" s="50">
        <f t="shared" si="6"/>
        <v>107.99522326234677</v>
      </c>
      <c r="T7" s="50">
        <f t="shared" si="6"/>
        <v>108.74054794451796</v>
      </c>
      <c r="U7" s="50">
        <f t="shared" si="6"/>
        <v>109.42968657182435</v>
      </c>
      <c r="V7" s="50">
        <f t="shared" si="6"/>
        <v>111.42409870316203</v>
      </c>
      <c r="W7" s="50">
        <f t="shared" si="6"/>
        <v>114.78172786709537</v>
      </c>
      <c r="X7" s="50">
        <f t="shared" si="6"/>
        <v>117.9844196036987</v>
      </c>
      <c r="Y7" s="50">
        <f t="shared" si="6"/>
        <v>120.45952576317065</v>
      </c>
      <c r="Z7" s="50">
        <f t="shared" si="6"/>
        <v>124.04621538817557</v>
      </c>
      <c r="AA7" s="53">
        <v>3</v>
      </c>
      <c r="AB7" s="54">
        <v>17.251250743865999</v>
      </c>
      <c r="AC7" s="54">
        <v>11.9737677574158</v>
      </c>
      <c r="AD7" s="54">
        <v>13.3227858543396</v>
      </c>
      <c r="AE7" s="54">
        <v>16.271430492401102</v>
      </c>
      <c r="AF7" s="54">
        <v>16.9803142547607</v>
      </c>
      <c r="AG7" s="54">
        <v>17.609778404235801</v>
      </c>
      <c r="AH7" s="54">
        <v>18.204680442810101</v>
      </c>
      <c r="AI7" s="54">
        <v>18.770474433898901</v>
      </c>
      <c r="AJ7" s="54">
        <v>19.2931308746338</v>
      </c>
      <c r="AK7" s="54">
        <v>19.784423828125</v>
      </c>
      <c r="AL7" s="54">
        <v>20.245979309081999</v>
      </c>
    </row>
    <row r="8" spans="2:38" x14ac:dyDescent="0.25">
      <c r="B8" s="34" t="s">
        <v>26</v>
      </c>
      <c r="C8" s="57">
        <f>AB20+AB21+AB22+AB23+AB24+AB25+AB26</f>
        <v>106.8614239692687</v>
      </c>
      <c r="D8" s="57">
        <f t="shared" ref="D8:M8" si="7">AC20+AC21+AC22+AC23+AC24+AC25+AC26</f>
        <v>103.8450279235839</v>
      </c>
      <c r="E8" s="57">
        <f t="shared" si="7"/>
        <v>111.28481388092018</v>
      </c>
      <c r="F8" s="57">
        <f t="shared" si="7"/>
        <v>108.53552675247191</v>
      </c>
      <c r="G8" s="57">
        <f t="shared" si="7"/>
        <v>110.94071531295791</v>
      </c>
      <c r="H8" s="57">
        <f t="shared" si="7"/>
        <v>114.54909133911138</v>
      </c>
      <c r="I8" s="57">
        <f t="shared" si="7"/>
        <v>118.56456470489491</v>
      </c>
      <c r="J8" s="57">
        <f t="shared" si="7"/>
        <v>120.16223669052121</v>
      </c>
      <c r="K8" s="57">
        <f t="shared" si="7"/>
        <v>122.19412803649911</v>
      </c>
      <c r="L8" s="57">
        <f t="shared" si="7"/>
        <v>124.06560707092279</v>
      </c>
      <c r="M8" s="57">
        <f t="shared" si="7"/>
        <v>126.0310244560242</v>
      </c>
      <c r="N8" s="47"/>
      <c r="O8" s="49" t="s">
        <v>26</v>
      </c>
      <c r="P8" s="50">
        <f>C8/$C$8*100</f>
        <v>100</v>
      </c>
      <c r="Q8" s="50">
        <f t="shared" ref="Q8:Z8" si="8">D8/$C$8*100</f>
        <v>97.177282564985973</v>
      </c>
      <c r="R8" s="50">
        <f t="shared" si="8"/>
        <v>104.13937017433304</v>
      </c>
      <c r="S8" s="50">
        <f t="shared" si="8"/>
        <v>101.56661096307742</v>
      </c>
      <c r="T8" s="50">
        <f t="shared" si="8"/>
        <v>103.81736569864756</v>
      </c>
      <c r="U8" s="50">
        <f t="shared" si="8"/>
        <v>107.19405289981306</v>
      </c>
      <c r="V8" s="50">
        <f t="shared" si="8"/>
        <v>110.95169828449207</v>
      </c>
      <c r="W8" s="50">
        <f t="shared" si="8"/>
        <v>112.44678596560493</v>
      </c>
      <c r="X8" s="50">
        <f t="shared" si="8"/>
        <v>114.34821238358175</v>
      </c>
      <c r="Y8" s="50">
        <f t="shared" si="8"/>
        <v>116.09952634226705</v>
      </c>
      <c r="Z8" s="50">
        <f t="shared" si="8"/>
        <v>117.93874700029106</v>
      </c>
      <c r="AA8" s="53">
        <v>4</v>
      </c>
      <c r="AB8" s="54">
        <v>15.271367549896199</v>
      </c>
      <c r="AC8" s="54">
        <v>17.410574913024899</v>
      </c>
      <c r="AD8" s="54">
        <v>12.7192254066467</v>
      </c>
      <c r="AE8" s="54">
        <v>13.8816032409668</v>
      </c>
      <c r="AF8" s="54">
        <v>16.6007676124573</v>
      </c>
      <c r="AG8" s="54">
        <v>17.280884742736799</v>
      </c>
      <c r="AH8" s="54">
        <v>17.8892469406128</v>
      </c>
      <c r="AI8" s="54">
        <v>18.465228080749501</v>
      </c>
      <c r="AJ8" s="54">
        <v>19.013329505920399</v>
      </c>
      <c r="AK8" s="54">
        <v>19.519903182983398</v>
      </c>
      <c r="AL8" s="54">
        <v>19.9969806671143</v>
      </c>
    </row>
    <row r="9" spans="2:38" x14ac:dyDescent="0.25">
      <c r="B9" s="34" t="s">
        <v>27</v>
      </c>
      <c r="C9" s="57">
        <f>AB27+AB28+AB29+AB30+AB31+AB32+AB33+AB34+AB35+AB36+AB37+AB38+AB39+AB40+AB41+AB42+AB43+AB44+AB45+AB46+AB47+AB48+AB49+AB50+AB51+AB52+AB53+AB54+AB55+AB56+AB57+AB58+AB59+AB60+AB61+AB62+AB63+AB64+AB65+AB66+AB67+AB68+AB69+AB70</f>
        <v>619.9560329914093</v>
      </c>
      <c r="D9" s="57">
        <f t="shared" ref="D9:M9" si="9">AC27+AC28+AC29+AC30+AC31+AC32+AC33+AC34+AC35+AC36+AC37+AC38+AC39+AC40+AC41+AC42+AC43+AC44+AC45+AC46+AC47+AC48+AC49+AC50+AC51+AC52+AC53+AC54+AC55+AC56+AC57+AC58+AC59+AC60+AC61+AC62+AC63+AC64+AC65+AC66+AC67+AC68+AC69+AC70</f>
        <v>635.57001018524159</v>
      </c>
      <c r="E9" s="57">
        <f t="shared" si="9"/>
        <v>652.73385715484596</v>
      </c>
      <c r="F9" s="57">
        <f t="shared" si="9"/>
        <v>678.73367810249306</v>
      </c>
      <c r="G9" s="57">
        <f t="shared" si="9"/>
        <v>694.55115079879749</v>
      </c>
      <c r="H9" s="57">
        <f t="shared" si="9"/>
        <v>713.3453516960144</v>
      </c>
      <c r="I9" s="57">
        <f t="shared" si="9"/>
        <v>725.86374759674072</v>
      </c>
      <c r="J9" s="57">
        <f t="shared" si="9"/>
        <v>745.76279354095493</v>
      </c>
      <c r="K9" s="57">
        <f t="shared" si="9"/>
        <v>760.28368330001854</v>
      </c>
      <c r="L9" s="57">
        <f t="shared" si="9"/>
        <v>781.06571197509743</v>
      </c>
      <c r="M9" s="57">
        <f t="shared" si="9"/>
        <v>798.66120195388794</v>
      </c>
      <c r="N9" s="47"/>
      <c r="O9" s="49" t="s">
        <v>27</v>
      </c>
      <c r="P9" s="50">
        <f>C9/$C$9*100</f>
        <v>100</v>
      </c>
      <c r="Q9" s="50">
        <f t="shared" ref="Q9:Z9" si="10">D9/$C$9*100</f>
        <v>102.518562021002</v>
      </c>
      <c r="R9" s="50">
        <f t="shared" si="10"/>
        <v>105.28712076649649</v>
      </c>
      <c r="S9" s="50">
        <f t="shared" si="10"/>
        <v>109.48093767673654</v>
      </c>
      <c r="T9" s="50">
        <f t="shared" si="10"/>
        <v>112.03232388068749</v>
      </c>
      <c r="U9" s="50">
        <f t="shared" si="10"/>
        <v>115.06386158611657</v>
      </c>
      <c r="V9" s="50">
        <f t="shared" si="10"/>
        <v>117.0831008925433</v>
      </c>
      <c r="W9" s="50">
        <f t="shared" si="10"/>
        <v>120.29285204992736</v>
      </c>
      <c r="X9" s="50">
        <f t="shared" si="10"/>
        <v>122.63509714253458</v>
      </c>
      <c r="Y9" s="50">
        <f t="shared" si="10"/>
        <v>125.9872749695333</v>
      </c>
      <c r="Z9" s="50">
        <f t="shared" si="10"/>
        <v>128.82545849262749</v>
      </c>
      <c r="AA9" s="53">
        <v>5</v>
      </c>
      <c r="AB9" s="54">
        <v>14.4762644767761</v>
      </c>
      <c r="AC9" s="54">
        <v>15.5914731025696</v>
      </c>
      <c r="AD9" s="54">
        <v>17.6090378761292</v>
      </c>
      <c r="AE9" s="54">
        <v>13.423758506774901</v>
      </c>
      <c r="AF9" s="54">
        <v>14.435430049896199</v>
      </c>
      <c r="AG9" s="54">
        <v>16.975106239318801</v>
      </c>
      <c r="AH9" s="54">
        <v>17.6328268051147</v>
      </c>
      <c r="AI9" s="54">
        <v>18.223688125610401</v>
      </c>
      <c r="AJ9" s="54">
        <v>18.784319877624501</v>
      </c>
      <c r="AK9" s="54">
        <v>19.317623138427699</v>
      </c>
      <c r="AL9" s="54">
        <v>19.8115491867065</v>
      </c>
    </row>
    <row r="10" spans="2:38" x14ac:dyDescent="0.25">
      <c r="B10" s="35" t="s">
        <v>28</v>
      </c>
      <c r="C10" s="57">
        <f>C5+C6+C7+AB20+AB21</f>
        <v>260.54336977004988</v>
      </c>
      <c r="D10" s="57">
        <f t="shared" ref="D10:M10" si="11">D5+D6+D7+AC20+AC21</f>
        <v>270.55460214614868</v>
      </c>
      <c r="E10" s="57">
        <f t="shared" si="11"/>
        <v>280.14364147186268</v>
      </c>
      <c r="F10" s="57">
        <f t="shared" si="11"/>
        <v>289.58467435836786</v>
      </c>
      <c r="G10" s="57">
        <f t="shared" si="11"/>
        <v>293.80973052978516</v>
      </c>
      <c r="H10" s="57">
        <f t="shared" si="11"/>
        <v>303.63753080368019</v>
      </c>
      <c r="I10" s="57">
        <f t="shared" si="11"/>
        <v>311.86574363708485</v>
      </c>
      <c r="J10" s="57">
        <f t="shared" si="11"/>
        <v>319.38914299011248</v>
      </c>
      <c r="K10" s="57">
        <f t="shared" si="11"/>
        <v>326.54663276672369</v>
      </c>
      <c r="L10" s="57">
        <f t="shared" si="11"/>
        <v>335.20640134811407</v>
      </c>
      <c r="M10" s="57">
        <f t="shared" si="11"/>
        <v>343.49783134460444</v>
      </c>
      <c r="O10" s="49" t="s">
        <v>28</v>
      </c>
      <c r="P10" s="50">
        <f>C10/$C$10*100</f>
        <v>100</v>
      </c>
      <c r="Q10" s="50">
        <f t="shared" ref="Q10:Z10" si="12">D10/$C$10*100</f>
        <v>103.84244373016843</v>
      </c>
      <c r="R10" s="50">
        <f t="shared" si="12"/>
        <v>107.52284416951834</v>
      </c>
      <c r="S10" s="50">
        <f t="shared" si="12"/>
        <v>111.1464377750043</v>
      </c>
      <c r="T10" s="50">
        <f t="shared" si="12"/>
        <v>112.76807035584726</v>
      </c>
      <c r="U10" s="50">
        <f t="shared" si="12"/>
        <v>116.54011041296668</v>
      </c>
      <c r="V10" s="50">
        <f t="shared" si="12"/>
        <v>119.69820760065053</v>
      </c>
      <c r="W10" s="50">
        <f t="shared" si="12"/>
        <v>122.58578802907118</v>
      </c>
      <c r="X10" s="50">
        <f t="shared" si="12"/>
        <v>125.33292751027474</v>
      </c>
      <c r="Y10" s="50">
        <f t="shared" si="12"/>
        <v>128.65666151626127</v>
      </c>
      <c r="Z10" s="50">
        <f t="shared" si="12"/>
        <v>131.83902228936719</v>
      </c>
      <c r="AA10" s="53">
        <v>6</v>
      </c>
      <c r="AB10" s="54">
        <v>13.511390686035201</v>
      </c>
      <c r="AC10" s="54">
        <v>14.901581287383999</v>
      </c>
      <c r="AD10" s="54">
        <v>15.9093546867371</v>
      </c>
      <c r="AE10" s="54">
        <v>17.8182997703552</v>
      </c>
      <c r="AF10" s="54">
        <v>14.053830146789601</v>
      </c>
      <c r="AG10" s="54">
        <v>14.9371771812439</v>
      </c>
      <c r="AH10" s="54">
        <v>17.339318275451699</v>
      </c>
      <c r="AI10" s="54">
        <v>17.979128837585399</v>
      </c>
      <c r="AJ10" s="54">
        <v>18.556251525878899</v>
      </c>
      <c r="AK10" s="54">
        <v>19.104303359985401</v>
      </c>
      <c r="AL10" s="54">
        <v>19.6254625320435</v>
      </c>
    </row>
    <row r="11" spans="2:38" x14ac:dyDescent="0.25">
      <c r="B11" s="35" t="s">
        <v>29</v>
      </c>
      <c r="C11" s="57">
        <f>AB22+AB23+AB24+AB25+AB26+AB27+AB28+AB28+AB28+AB28+AB28+AB28+AB29+AB30+AB31+AB32+AB33+AB34+AB35+AB36+AB37+AB38+AB39+AB40+AB41+AB42+AB43+AB44+AB45+AB46+AB47+AB48+AB49+AB50+AB51+AB52+AB53</f>
        <v>519.57221317291248</v>
      </c>
      <c r="D11" s="57">
        <f t="shared" ref="D11:M11" si="13">AC22+AC23+AC24+AC25+AC26+AC27+AC28+AC28+AC28+AC28+AC28+AC28+AC29+AC30+AC31+AC32+AC33+AC34+AC35+AC36+AC37+AC38+AC39+AC40+AC41+AC42+AC43+AC44+AC45+AC46+AC47+AC48+AC49+AC50+AC51+AC52+AC53</f>
        <v>533.30361795425381</v>
      </c>
      <c r="E11" s="57">
        <f t="shared" si="13"/>
        <v>559.84920024871769</v>
      </c>
      <c r="F11" s="57">
        <f t="shared" si="13"/>
        <v>560.68389225006081</v>
      </c>
      <c r="G11" s="57">
        <f t="shared" si="13"/>
        <v>592.48992347717297</v>
      </c>
      <c r="H11" s="57">
        <f t="shared" si="13"/>
        <v>597.90203619003296</v>
      </c>
      <c r="I11" s="57">
        <f t="shared" si="13"/>
        <v>611.89177560806286</v>
      </c>
      <c r="J11" s="57">
        <f t="shared" si="13"/>
        <v>626.9515590667728</v>
      </c>
      <c r="K11" s="57">
        <f t="shared" si="13"/>
        <v>647.68676185607944</v>
      </c>
      <c r="L11" s="57">
        <f t="shared" si="13"/>
        <v>662.66429615020706</v>
      </c>
      <c r="M11" s="57">
        <f t="shared" si="13"/>
        <v>683.25167989730846</v>
      </c>
      <c r="O11" s="49" t="s">
        <v>29</v>
      </c>
      <c r="P11" s="50">
        <f>C11/$C$11*100</f>
        <v>100</v>
      </c>
      <c r="Q11" s="50">
        <f t="shared" ref="Q11:Z11" si="14">D11/$C$11*100</f>
        <v>102.64282893372736</v>
      </c>
      <c r="R11" s="50">
        <f t="shared" si="14"/>
        <v>107.75195171232168</v>
      </c>
      <c r="S11" s="50">
        <f t="shared" si="14"/>
        <v>107.91260156621702</v>
      </c>
      <c r="T11" s="50">
        <f t="shared" si="14"/>
        <v>114.03418205507339</v>
      </c>
      <c r="U11" s="50">
        <f t="shared" si="14"/>
        <v>115.07582989066671</v>
      </c>
      <c r="V11" s="50">
        <f t="shared" si="14"/>
        <v>117.76837946574841</v>
      </c>
      <c r="W11" s="50">
        <f t="shared" si="14"/>
        <v>120.66687616686012</v>
      </c>
      <c r="X11" s="50">
        <f t="shared" si="14"/>
        <v>124.65769828236191</v>
      </c>
      <c r="Y11" s="50">
        <f t="shared" si="14"/>
        <v>127.54036481348048</v>
      </c>
      <c r="Z11" s="50">
        <f t="shared" si="14"/>
        <v>131.50273678510283</v>
      </c>
      <c r="AA11" s="53">
        <v>7</v>
      </c>
      <c r="AB11" s="54">
        <v>15.581844329834</v>
      </c>
      <c r="AC11" s="54">
        <v>14.0730133056641</v>
      </c>
      <c r="AD11" s="54">
        <v>15.4030785560608</v>
      </c>
      <c r="AE11" s="54">
        <v>16.344678401947</v>
      </c>
      <c r="AF11" s="54">
        <v>18.137324810028101</v>
      </c>
      <c r="AG11" s="54">
        <v>14.7332820892334</v>
      </c>
      <c r="AH11" s="54">
        <v>15.5048909187317</v>
      </c>
      <c r="AI11" s="54">
        <v>17.811882972717299</v>
      </c>
      <c r="AJ11" s="54">
        <v>18.440396308898901</v>
      </c>
      <c r="AK11" s="54">
        <v>19.008904457092299</v>
      </c>
      <c r="AL11" s="54">
        <v>19.548803329467798</v>
      </c>
    </row>
    <row r="12" spans="2:38" x14ac:dyDescent="0.25">
      <c r="B12" s="35" t="s">
        <v>30</v>
      </c>
      <c r="C12" s="57">
        <f>AB54+AB55+AB56+AB57+AB58+AB59+AB60+AB60+AB61+AB62+AB63+AB64+AB65+AB66+AB67+AB68+AB69+AB70</f>
        <v>258.44146990776079</v>
      </c>
      <c r="D12" s="57">
        <f t="shared" ref="D12:M12" si="15">AC54+AC55+AC56+AC57+AC58+AC59+AC60+AC60+AC61+AC62+AC63+AC64+AC65+AC66+AC67+AC68+AC69+AC70</f>
        <v>264.06885290145874</v>
      </c>
      <c r="E12" s="57">
        <f t="shared" si="15"/>
        <v>270.63658809661877</v>
      </c>
      <c r="F12" s="57">
        <f t="shared" si="15"/>
        <v>284.27957987785339</v>
      </c>
      <c r="G12" s="57">
        <f t="shared" si="15"/>
        <v>285.603277683258</v>
      </c>
      <c r="H12" s="57">
        <f t="shared" si="15"/>
        <v>297.1007137298584</v>
      </c>
      <c r="I12" s="57">
        <f t="shared" si="15"/>
        <v>303.51292467117315</v>
      </c>
      <c r="J12" s="57">
        <f t="shared" si="15"/>
        <v>304.83575153350864</v>
      </c>
      <c r="K12" s="57">
        <f t="shared" si="15"/>
        <v>305.48001194000233</v>
      </c>
      <c r="L12" s="57">
        <f t="shared" si="15"/>
        <v>313.94739389419556</v>
      </c>
      <c r="M12" s="57">
        <f t="shared" si="15"/>
        <v>316.83447599410999</v>
      </c>
      <c r="O12" s="49" t="s">
        <v>30</v>
      </c>
      <c r="P12" s="50">
        <f>C12/$C$12*100</f>
        <v>100</v>
      </c>
      <c r="Q12" s="50">
        <f t="shared" ref="Q12:Z12" si="16">D12/$C$12*100</f>
        <v>102.17743034649448</v>
      </c>
      <c r="R12" s="50">
        <f t="shared" si="16"/>
        <v>104.7187156895565</v>
      </c>
      <c r="S12" s="50">
        <f t="shared" si="16"/>
        <v>109.99766406657352</v>
      </c>
      <c r="T12" s="50">
        <f t="shared" si="16"/>
        <v>110.50984882000223</v>
      </c>
      <c r="U12" s="50">
        <f t="shared" si="16"/>
        <v>114.95860700525165</v>
      </c>
      <c r="V12" s="50">
        <f t="shared" si="16"/>
        <v>117.43971460133646</v>
      </c>
      <c r="W12" s="50">
        <f t="shared" si="16"/>
        <v>117.95156235657778</v>
      </c>
      <c r="X12" s="50">
        <f t="shared" si="16"/>
        <v>118.20084913192525</v>
      </c>
      <c r="Y12" s="50">
        <f t="shared" si="16"/>
        <v>121.47717392500714</v>
      </c>
      <c r="Z12" s="50">
        <f t="shared" si="16"/>
        <v>122.59428647700774</v>
      </c>
      <c r="AA12" s="53">
        <v>8</v>
      </c>
      <c r="AB12" s="54">
        <v>14.4750247001648</v>
      </c>
      <c r="AC12" s="54">
        <v>16.050302028655999</v>
      </c>
      <c r="AD12" s="54">
        <v>14.515617370605501</v>
      </c>
      <c r="AE12" s="54">
        <v>15.793612480163601</v>
      </c>
      <c r="AF12" s="54">
        <v>16.666348457336401</v>
      </c>
      <c r="AG12" s="54">
        <v>18.362183570861799</v>
      </c>
      <c r="AH12" s="54">
        <v>15.288486957550001</v>
      </c>
      <c r="AI12" s="54">
        <v>15.9489569664001</v>
      </c>
      <c r="AJ12" s="54">
        <v>18.1657361984253</v>
      </c>
      <c r="AK12" s="54">
        <v>18.780922889709501</v>
      </c>
      <c r="AL12" s="54">
        <v>19.338132858276399</v>
      </c>
    </row>
    <row r="13" spans="2:38" x14ac:dyDescent="0.25">
      <c r="B13" s="34" t="s">
        <v>31</v>
      </c>
      <c r="C13" s="57">
        <f>AB71+AB72+AB73+AB74+AB75+AB76+AB77+AB78+AB79+AB80+AB81+AB82+AB83</f>
        <v>110.56504327058789</v>
      </c>
      <c r="D13" s="57">
        <f t="shared" ref="D13:M13" si="17">AC71+AC72+AC73+AC74+AC75+AC76+AC77+AC78+AC79+AC80+AC81+AC82+AC83</f>
        <v>119.79163473844525</v>
      </c>
      <c r="E13" s="57">
        <f t="shared" si="17"/>
        <v>129.65622615814223</v>
      </c>
      <c r="F13" s="57">
        <f t="shared" si="17"/>
        <v>132.43682336807251</v>
      </c>
      <c r="G13" s="57">
        <f t="shared" si="17"/>
        <v>139.32013440132135</v>
      </c>
      <c r="H13" s="57">
        <f t="shared" si="17"/>
        <v>140.63861298561091</v>
      </c>
      <c r="I13" s="57">
        <f t="shared" si="17"/>
        <v>151.78095030784621</v>
      </c>
      <c r="J13" s="57">
        <f t="shared" si="17"/>
        <v>148.28944659233102</v>
      </c>
      <c r="K13" s="57">
        <f t="shared" si="17"/>
        <v>153.11420083045957</v>
      </c>
      <c r="L13" s="57">
        <f t="shared" si="17"/>
        <v>151.83718538284302</v>
      </c>
      <c r="M13" s="57">
        <f t="shared" si="17"/>
        <v>155.77003931999209</v>
      </c>
      <c r="O13" s="49" t="s">
        <v>31</v>
      </c>
      <c r="P13" s="50">
        <f>C13/$C$13*100</f>
        <v>100</v>
      </c>
      <c r="Q13" s="50">
        <f t="shared" ref="Q13:Z13" si="18">D13/$C$13*100</f>
        <v>108.34494447334222</v>
      </c>
      <c r="R13" s="50">
        <f t="shared" si="18"/>
        <v>117.26692480988963</v>
      </c>
      <c r="S13" s="50">
        <f t="shared" si="18"/>
        <v>119.78182203931979</v>
      </c>
      <c r="T13" s="50">
        <f t="shared" si="18"/>
        <v>126.00739825186935</v>
      </c>
      <c r="U13" s="50">
        <f t="shared" si="18"/>
        <v>127.19988960834883</v>
      </c>
      <c r="V13" s="50">
        <f t="shared" si="18"/>
        <v>137.27752083123585</v>
      </c>
      <c r="W13" s="50">
        <f t="shared" si="18"/>
        <v>134.11964777096816</v>
      </c>
      <c r="X13" s="50">
        <f t="shared" si="18"/>
        <v>138.48337259339763</v>
      </c>
      <c r="Y13" s="50">
        <f t="shared" si="18"/>
        <v>137.32838236335604</v>
      </c>
      <c r="Z13" s="50">
        <f t="shared" si="18"/>
        <v>140.88543242259053</v>
      </c>
      <c r="AA13" s="53">
        <v>9</v>
      </c>
      <c r="AB13" s="54">
        <v>13.6342096328735</v>
      </c>
      <c r="AC13" s="54">
        <v>14.9453501701355</v>
      </c>
      <c r="AD13" s="54">
        <v>16.541523456573501</v>
      </c>
      <c r="AE13" s="54">
        <v>15.028310298919701</v>
      </c>
      <c r="AF13" s="54">
        <v>16.253668308258099</v>
      </c>
      <c r="AG13" s="54">
        <v>17.078188419341998</v>
      </c>
      <c r="AH13" s="54">
        <v>18.652650833129901</v>
      </c>
      <c r="AI13" s="54">
        <v>15.8988304138184</v>
      </c>
      <c r="AJ13" s="54">
        <v>16.4564161300659</v>
      </c>
      <c r="AK13" s="54">
        <v>18.594065666198698</v>
      </c>
      <c r="AL13" s="54">
        <v>19.196317672729499</v>
      </c>
    </row>
    <row r="14" spans="2:38" x14ac:dyDescent="0.25">
      <c r="B14" s="34" t="s">
        <v>32</v>
      </c>
      <c r="C14" s="57">
        <f>AB84+AB85+AB86+AB87+AB88+AB89+AB90+AB91+AB92+AB93</f>
        <v>36.42765690013767</v>
      </c>
      <c r="D14" s="57">
        <f t="shared" ref="D14:M14" si="19">AC84+AC85+AC86+AC87+AC88+AC89+AC90+AC91+AC92+AC93</f>
        <v>40.187314599752433</v>
      </c>
      <c r="E14" s="57">
        <f t="shared" si="19"/>
        <v>36.944069340825081</v>
      </c>
      <c r="F14" s="57">
        <f t="shared" si="19"/>
        <v>33.763291493058212</v>
      </c>
      <c r="G14" s="57">
        <f t="shared" si="19"/>
        <v>35.159681051969535</v>
      </c>
      <c r="H14" s="57">
        <f t="shared" si="19"/>
        <v>37.818998590111732</v>
      </c>
      <c r="I14" s="57">
        <f t="shared" si="19"/>
        <v>37.569117724895477</v>
      </c>
      <c r="J14" s="57">
        <f t="shared" si="19"/>
        <v>45.664473965764003</v>
      </c>
      <c r="K14" s="57">
        <f t="shared" si="19"/>
        <v>49.324453301727736</v>
      </c>
      <c r="L14" s="57">
        <f t="shared" si="19"/>
        <v>55.586279071867438</v>
      </c>
      <c r="M14" s="57">
        <f t="shared" si="19"/>
        <v>58.857555449008949</v>
      </c>
      <c r="O14" s="49" t="s">
        <v>32</v>
      </c>
      <c r="P14" s="50">
        <f>C14/$C$14*100</f>
        <v>100</v>
      </c>
      <c r="Q14" s="50">
        <f t="shared" ref="Q14:Z14" si="20">D14/$C$14*100</f>
        <v>110.32088808215539</v>
      </c>
      <c r="R14" s="50">
        <f t="shared" si="20"/>
        <v>101.41763836774651</v>
      </c>
      <c r="S14" s="50">
        <f t="shared" si="20"/>
        <v>92.685872126270667</v>
      </c>
      <c r="T14" s="50">
        <f t="shared" si="20"/>
        <v>96.519194600838176</v>
      </c>
      <c r="U14" s="50">
        <f t="shared" si="20"/>
        <v>103.81946523156367</v>
      </c>
      <c r="V14" s="50">
        <f t="shared" si="20"/>
        <v>103.13350053748171</v>
      </c>
      <c r="W14" s="50">
        <f t="shared" si="20"/>
        <v>125.35660498545936</v>
      </c>
      <c r="X14" s="50">
        <f t="shared" si="20"/>
        <v>135.4038593175103</v>
      </c>
      <c r="Y14" s="50">
        <f t="shared" si="20"/>
        <v>152.59361650476444</v>
      </c>
      <c r="Z14" s="50">
        <f t="shared" si="20"/>
        <v>161.57381631862935</v>
      </c>
      <c r="AA14" s="53">
        <v>10</v>
      </c>
      <c r="AB14" s="54">
        <v>16.432831287384001</v>
      </c>
      <c r="AC14" s="54">
        <v>14.1944441795349</v>
      </c>
      <c r="AD14" s="54">
        <v>15.382816791534401</v>
      </c>
      <c r="AE14" s="54">
        <v>17.007438659668001</v>
      </c>
      <c r="AF14" s="54">
        <v>15.539311885833699</v>
      </c>
      <c r="AG14" s="54">
        <v>16.7093796730042</v>
      </c>
      <c r="AH14" s="54">
        <v>17.496824264526399</v>
      </c>
      <c r="AI14" s="54">
        <v>18.936180114746101</v>
      </c>
      <c r="AJ14" s="54">
        <v>16.4919304847717</v>
      </c>
      <c r="AK14" s="54">
        <v>16.948843955993699</v>
      </c>
      <c r="AL14" s="54">
        <v>19.015417098998999</v>
      </c>
    </row>
    <row r="15" spans="2:38" x14ac:dyDescent="0.25">
      <c r="B15" s="34" t="s">
        <v>33</v>
      </c>
      <c r="C15" s="57">
        <f>AB94+AB95+AB96+AB97+AB98+AB99+AB100+AB101+AB102+AB103</f>
        <v>3.4079605340957668</v>
      </c>
      <c r="D15" s="57">
        <f t="shared" ref="D15:M15" si="21">AC94+AC95+AC96+AC97+AC98+AC99+AC100+AC101+AC102+AC103</f>
        <v>2.8502286076545671</v>
      </c>
      <c r="E15" s="57">
        <f t="shared" si="21"/>
        <v>3.7165905833244293</v>
      </c>
      <c r="F15" s="57">
        <f t="shared" si="21"/>
        <v>6.33058705925942</v>
      </c>
      <c r="G15" s="57">
        <f t="shared" si="21"/>
        <v>7.6733903884887678</v>
      </c>
      <c r="H15" s="57">
        <f t="shared" si="21"/>
        <v>9.9744277298450434</v>
      </c>
      <c r="I15" s="57">
        <f t="shared" si="21"/>
        <v>11.088740587234497</v>
      </c>
      <c r="J15" s="57">
        <f t="shared" si="21"/>
        <v>11.500238761305814</v>
      </c>
      <c r="K15" s="57">
        <f t="shared" si="21"/>
        <v>12.981915175914768</v>
      </c>
      <c r="L15" s="57">
        <f t="shared" si="21"/>
        <v>12.792372733354572</v>
      </c>
      <c r="M15" s="57">
        <f t="shared" si="21"/>
        <v>11.875882178545007</v>
      </c>
      <c r="O15" s="49" t="s">
        <v>33</v>
      </c>
      <c r="P15" s="50">
        <f>C15/$C$15*100</f>
        <v>100</v>
      </c>
      <c r="Q15" s="50">
        <f t="shared" ref="Q15:Z15" si="22">D15/$C$15*100</f>
        <v>83.634437052271124</v>
      </c>
      <c r="R15" s="50">
        <f t="shared" si="22"/>
        <v>109.05615091902909</v>
      </c>
      <c r="S15" s="50">
        <f t="shared" si="22"/>
        <v>185.75881369292654</v>
      </c>
      <c r="T15" s="50">
        <f t="shared" si="22"/>
        <v>225.16077612162681</v>
      </c>
      <c r="U15" s="50">
        <f t="shared" si="22"/>
        <v>292.68025935316632</v>
      </c>
      <c r="V15" s="50">
        <f t="shared" si="22"/>
        <v>325.37761151558254</v>
      </c>
      <c r="W15" s="50">
        <f t="shared" si="22"/>
        <v>337.4522282828363</v>
      </c>
      <c r="X15" s="50">
        <f t="shared" si="22"/>
        <v>380.92915237820546</v>
      </c>
      <c r="Y15" s="50">
        <f t="shared" si="22"/>
        <v>375.36739658133303</v>
      </c>
      <c r="Z15" s="50">
        <f t="shared" si="22"/>
        <v>348.47475666839057</v>
      </c>
      <c r="AA15" s="53">
        <v>11</v>
      </c>
      <c r="AB15" s="54">
        <v>16.5327115058899</v>
      </c>
      <c r="AC15" s="54">
        <v>16.887964248657202</v>
      </c>
      <c r="AD15" s="54">
        <v>14.777716159820599</v>
      </c>
      <c r="AE15" s="54">
        <v>15.8664479255676</v>
      </c>
      <c r="AF15" s="54">
        <v>17.511827468872099</v>
      </c>
      <c r="AG15" s="54">
        <v>16.090333938598601</v>
      </c>
      <c r="AH15" s="54">
        <v>17.208811759948698</v>
      </c>
      <c r="AI15" s="54">
        <v>17.972446441650401</v>
      </c>
      <c r="AJ15" s="54">
        <v>19.294176101684599</v>
      </c>
      <c r="AK15" s="54">
        <v>17.115111351013201</v>
      </c>
      <c r="AL15" s="54">
        <v>17.485324859619102</v>
      </c>
    </row>
    <row r="16" spans="2:38" x14ac:dyDescent="0.25">
      <c r="B16" s="56" t="s">
        <v>34</v>
      </c>
      <c r="C16" s="57">
        <f>C5+C6+C7+C8+C9+C13+C14+C15</f>
        <v>1112.7255582325158</v>
      </c>
      <c r="D16" s="57">
        <f t="shared" ref="D16:M16" si="23">D5+D6+D7+D8+D9+D13+D14+D15</f>
        <v>1146.9230137765405</v>
      </c>
      <c r="E16" s="57">
        <f t="shared" si="23"/>
        <v>1181.4188329130409</v>
      </c>
      <c r="F16" s="57">
        <f t="shared" si="23"/>
        <v>1216.4640551060436</v>
      </c>
      <c r="G16" s="57">
        <f t="shared" si="23"/>
        <v>1251.7492108047009</v>
      </c>
      <c r="H16" s="57">
        <f t="shared" si="23"/>
        <v>1287.0749907940624</v>
      </c>
      <c r="I16" s="57">
        <f t="shared" si="23"/>
        <v>1322.1317769885063</v>
      </c>
      <c r="J16" s="57">
        <f t="shared" si="23"/>
        <v>1356.9780479073529</v>
      </c>
      <c r="K16" s="57">
        <f t="shared" si="23"/>
        <v>1391.4042490795259</v>
      </c>
      <c r="L16" s="57">
        <f t="shared" si="23"/>
        <v>1425.46488828212</v>
      </c>
      <c r="M16" s="57">
        <f t="shared" si="23"/>
        <v>1459.4077433049679</v>
      </c>
      <c r="N16" s="36"/>
      <c r="O16" s="51"/>
      <c r="P16" s="50">
        <f>C16/$C$16*100</f>
        <v>100</v>
      </c>
      <c r="Q16" s="50">
        <f t="shared" ref="Q16:Z16" si="24">D16/$C$16*100</f>
        <v>103.07330547869726</v>
      </c>
      <c r="R16" s="50">
        <f t="shared" si="24"/>
        <v>106.1734247202553</v>
      </c>
      <c r="S16" s="50">
        <f t="shared" si="24"/>
        <v>109.32291849558204</v>
      </c>
      <c r="T16" s="50">
        <f t="shared" si="24"/>
        <v>112.49397495578461</v>
      </c>
      <c r="U16" s="50">
        <f t="shared" si="24"/>
        <v>115.66868229741105</v>
      </c>
      <c r="V16" s="50">
        <f t="shared" si="24"/>
        <v>118.81921532283459</v>
      </c>
      <c r="W16" s="50">
        <f t="shared" si="24"/>
        <v>121.95082946264077</v>
      </c>
      <c r="X16" s="50">
        <f t="shared" si="24"/>
        <v>125.04469217815677</v>
      </c>
      <c r="Y16" s="50">
        <f t="shared" si="24"/>
        <v>128.10570205166925</v>
      </c>
      <c r="Z16" s="50">
        <f t="shared" si="24"/>
        <v>131.15612672931965</v>
      </c>
      <c r="AA16" s="53">
        <v>12</v>
      </c>
      <c r="AB16" s="54">
        <v>15.409426689147899</v>
      </c>
      <c r="AC16" s="54">
        <v>16.873087406158401</v>
      </c>
      <c r="AD16" s="54">
        <v>17.231444835662799</v>
      </c>
      <c r="AE16" s="54">
        <v>15.244834899902299</v>
      </c>
      <c r="AF16" s="54">
        <v>16.239254951477101</v>
      </c>
      <c r="AG16" s="54">
        <v>17.885108947753899</v>
      </c>
      <c r="AH16" s="54">
        <v>16.495418071746801</v>
      </c>
      <c r="AI16" s="54">
        <v>17.5626544952393</v>
      </c>
      <c r="AJ16" s="54">
        <v>18.299314498901399</v>
      </c>
      <c r="AK16" s="54">
        <v>19.527656555175799</v>
      </c>
      <c r="AL16" s="54">
        <v>17.577436447143601</v>
      </c>
    </row>
    <row r="17" spans="2:38" x14ac:dyDescent="0.25">
      <c r="D17" s="9"/>
      <c r="E17" s="9"/>
      <c r="F17" s="9"/>
      <c r="G17" s="9"/>
      <c r="H17" s="9"/>
      <c r="I17" s="9"/>
      <c r="J17" s="37"/>
      <c r="K17" s="37"/>
      <c r="L17" s="37"/>
      <c r="M17" s="37"/>
      <c r="N17" s="36"/>
      <c r="P17" s="44"/>
      <c r="Q17" s="44"/>
      <c r="R17" s="44"/>
      <c r="S17" s="44"/>
      <c r="T17" s="44"/>
      <c r="U17" s="44"/>
      <c r="V17" s="44"/>
      <c r="W17" s="44"/>
      <c r="X17" s="44"/>
      <c r="Y17" s="38"/>
      <c r="Z17" s="38"/>
      <c r="AA17" s="53">
        <v>13</v>
      </c>
      <c r="AB17" s="54">
        <v>12.473183631896999</v>
      </c>
      <c r="AC17" s="54">
        <v>15.5762152671814</v>
      </c>
      <c r="AD17" s="54">
        <v>16.9758558273315</v>
      </c>
      <c r="AE17" s="54">
        <v>17.376263618469199</v>
      </c>
      <c r="AF17" s="54">
        <v>15.513378143310501</v>
      </c>
      <c r="AG17" s="54">
        <v>16.4120035171509</v>
      </c>
      <c r="AH17" s="54">
        <v>18.037197113037099</v>
      </c>
      <c r="AI17" s="54">
        <v>16.675557136535598</v>
      </c>
      <c r="AJ17" s="54">
        <v>17.685575485229499</v>
      </c>
      <c r="AK17" s="54">
        <v>18.3897914886475</v>
      </c>
      <c r="AL17" s="54">
        <v>19.534439086914102</v>
      </c>
    </row>
    <row r="18" spans="2:38" x14ac:dyDescent="0.25">
      <c r="B18" s="56" t="s">
        <v>35</v>
      </c>
      <c r="D18" s="9">
        <f>D16-C16</f>
        <v>34.197455544024706</v>
      </c>
      <c r="E18" s="9">
        <f>E16-D16</f>
        <v>34.495819136500359</v>
      </c>
      <c r="F18" s="9">
        <f t="shared" ref="F18:M18" si="25">F16-E16</f>
        <v>35.045222193002701</v>
      </c>
      <c r="G18" s="9">
        <f t="shared" si="25"/>
        <v>35.285155698657263</v>
      </c>
      <c r="H18" s="9">
        <f t="shared" si="25"/>
        <v>35.325779989361536</v>
      </c>
      <c r="I18" s="9">
        <f>I16-H16</f>
        <v>35.05678619444393</v>
      </c>
      <c r="J18" s="37">
        <f t="shared" si="25"/>
        <v>34.846270918846585</v>
      </c>
      <c r="K18" s="37">
        <f>K16-J16</f>
        <v>34.426201172173023</v>
      </c>
      <c r="L18" s="37">
        <f t="shared" si="25"/>
        <v>34.060639202594075</v>
      </c>
      <c r="M18" s="37">
        <f t="shared" si="25"/>
        <v>33.94285502284788</v>
      </c>
      <c r="N18" s="36"/>
      <c r="Y18" s="38"/>
      <c r="Z18" s="38"/>
      <c r="AA18" s="53">
        <v>14</v>
      </c>
      <c r="AB18" s="54">
        <v>20.480726242065401</v>
      </c>
      <c r="AC18" s="54">
        <v>12.740307807922401</v>
      </c>
      <c r="AD18" s="54">
        <v>15.560420513153099</v>
      </c>
      <c r="AE18" s="54">
        <v>16.889750480651902</v>
      </c>
      <c r="AF18" s="54">
        <v>17.3168783187866</v>
      </c>
      <c r="AG18" s="54">
        <v>15.579895496368399</v>
      </c>
      <c r="AH18" s="54">
        <v>16.386255264282202</v>
      </c>
      <c r="AI18" s="54">
        <v>17.975898742675799</v>
      </c>
      <c r="AJ18" s="54">
        <v>16.653882980346701</v>
      </c>
      <c r="AK18" s="54">
        <v>17.6011772155762</v>
      </c>
      <c r="AL18" s="54">
        <v>18.2706623077393</v>
      </c>
    </row>
    <row r="19" spans="2:38" ht="15.75" thickBot="1" x14ac:dyDescent="0.3">
      <c r="B19" s="56" t="s">
        <v>36</v>
      </c>
      <c r="C19" s="39"/>
      <c r="D19" s="39">
        <f>D18/C16</f>
        <v>3.0733054786972715E-2</v>
      </c>
      <c r="E19" s="39">
        <f>E18/D16</f>
        <v>3.0076839266581595E-2</v>
      </c>
      <c r="F19" s="39">
        <f t="shared" ref="F19:M19" si="26">F18/E16</f>
        <v>2.9663673217897847E-2</v>
      </c>
      <c r="G19" s="39">
        <f t="shared" si="26"/>
        <v>2.9006328259803229E-2</v>
      </c>
      <c r="H19" s="39">
        <f t="shared" si="26"/>
        <v>2.822113222396359E-2</v>
      </c>
      <c r="I19" s="39">
        <f t="shared" si="26"/>
        <v>2.7237563036490674E-2</v>
      </c>
      <c r="J19" s="40">
        <f t="shared" si="26"/>
        <v>2.6356125406968047E-2</v>
      </c>
      <c r="K19" s="40">
        <f t="shared" si="26"/>
        <v>2.5369755410017847E-2</v>
      </c>
      <c r="L19" s="40">
        <f t="shared" si="26"/>
        <v>2.4479326712654976E-2</v>
      </c>
      <c r="M19" s="40">
        <f t="shared" si="26"/>
        <v>2.3811779091769604E-2</v>
      </c>
      <c r="N19" s="41"/>
      <c r="Y19" s="38"/>
      <c r="Z19" s="38"/>
      <c r="AA19" s="53">
        <v>15</v>
      </c>
      <c r="AB19" s="54">
        <v>12.3223795890808</v>
      </c>
      <c r="AC19" s="54">
        <v>19.9801073074341</v>
      </c>
      <c r="AD19" s="54">
        <v>13.003318786621101</v>
      </c>
      <c r="AE19" s="54">
        <v>15.545184135436999</v>
      </c>
      <c r="AF19" s="54">
        <v>16.807348251342798</v>
      </c>
      <c r="AG19" s="54">
        <v>17.291209220886198</v>
      </c>
      <c r="AH19" s="54">
        <v>15.677553653717</v>
      </c>
      <c r="AI19" s="54">
        <v>16.3909797668457</v>
      </c>
      <c r="AJ19" s="54">
        <v>17.9402160644531</v>
      </c>
      <c r="AK19" s="54">
        <v>16.646908760070801</v>
      </c>
      <c r="AL19" s="54">
        <v>17.5363445281982</v>
      </c>
    </row>
    <row r="20" spans="2:38" x14ac:dyDescent="0.25">
      <c r="C20" s="39"/>
      <c r="D20" s="39"/>
      <c r="E20" s="39"/>
      <c r="F20" s="39"/>
      <c r="G20" s="39"/>
      <c r="H20" s="39"/>
      <c r="I20" s="39"/>
      <c r="J20" s="40"/>
      <c r="K20" s="40"/>
      <c r="L20" s="40"/>
      <c r="M20" s="40"/>
      <c r="O20" s="45" t="s">
        <v>47</v>
      </c>
      <c r="Y20" s="38"/>
      <c r="Z20" s="38"/>
      <c r="AA20" s="53">
        <v>16</v>
      </c>
      <c r="AB20" s="54">
        <v>12.4557347297668</v>
      </c>
      <c r="AC20" s="54">
        <v>12.766458988189701</v>
      </c>
      <c r="AD20" s="54">
        <v>19.6690578460693</v>
      </c>
      <c r="AE20" s="54">
        <v>13.414225101470899</v>
      </c>
      <c r="AF20" s="54">
        <v>15.6901969909668</v>
      </c>
      <c r="AG20" s="54">
        <v>16.893915176391602</v>
      </c>
      <c r="AH20" s="54">
        <v>17.4557781219482</v>
      </c>
      <c r="AI20" s="54">
        <v>15.9597401618958</v>
      </c>
      <c r="AJ20" s="54">
        <v>16.589745044708302</v>
      </c>
      <c r="AK20" s="54">
        <v>18.097274780273398</v>
      </c>
      <c r="AL20" s="54">
        <v>16.828376770019499</v>
      </c>
    </row>
    <row r="21" spans="2:38" ht="15" customHeight="1" thickBot="1" x14ac:dyDescent="0.4">
      <c r="B21" s="42"/>
      <c r="C21" s="39"/>
      <c r="D21" s="39"/>
      <c r="E21" s="39"/>
      <c r="F21" s="39"/>
      <c r="G21" s="39"/>
      <c r="H21" s="39"/>
      <c r="I21" s="39"/>
      <c r="J21" s="40"/>
      <c r="K21" s="40"/>
      <c r="L21" s="40"/>
      <c r="M21" s="40"/>
      <c r="O21" s="46">
        <f>AVERAGE(D19:M19)</f>
        <v>2.7495557741312016E-2</v>
      </c>
      <c r="Y21" s="38"/>
      <c r="Z21" s="38"/>
      <c r="AA21" s="53">
        <v>17</v>
      </c>
      <c r="AB21" s="54">
        <v>12.5801944732666</v>
      </c>
      <c r="AC21" s="54">
        <v>13.1093454360962</v>
      </c>
      <c r="AD21" s="54">
        <v>13.391307830810501</v>
      </c>
      <c r="AE21" s="54">
        <v>19.5063009262085</v>
      </c>
      <c r="AF21" s="54">
        <v>14.0153946876526</v>
      </c>
      <c r="AG21" s="54">
        <v>15.995107173919701</v>
      </c>
      <c r="AH21" s="54">
        <v>17.145309448242202</v>
      </c>
      <c r="AI21" s="54">
        <v>17.830544471740701</v>
      </c>
      <c r="AJ21" s="54">
        <v>16.4510192871094</v>
      </c>
      <c r="AK21" s="54">
        <v>16.991394519805901</v>
      </c>
      <c r="AL21" s="54">
        <v>18.457414627075199</v>
      </c>
    </row>
    <row r="22" spans="2:38" ht="15" customHeight="1" x14ac:dyDescent="0.35">
      <c r="B22" s="42"/>
      <c r="J22" s="43"/>
      <c r="K22" s="38"/>
      <c r="L22" s="38"/>
      <c r="M22" s="38"/>
      <c r="Y22" s="38"/>
      <c r="Z22" s="38"/>
      <c r="AA22" s="53">
        <v>18</v>
      </c>
      <c r="AB22" s="54">
        <v>14.5346093177795</v>
      </c>
      <c r="AC22" s="54">
        <v>13.319178104400599</v>
      </c>
      <c r="AD22" s="54">
        <v>13.9640583992004</v>
      </c>
      <c r="AE22" s="54">
        <v>14.195018768310501</v>
      </c>
      <c r="AF22" s="54">
        <v>19.494540214538599</v>
      </c>
      <c r="AG22" s="54">
        <v>14.8127536773682</v>
      </c>
      <c r="AH22" s="54">
        <v>16.488833427429199</v>
      </c>
      <c r="AI22" s="54">
        <v>17.568001747131301</v>
      </c>
      <c r="AJ22" s="54">
        <v>18.377597808837901</v>
      </c>
      <c r="AK22" s="54">
        <v>17.141098022460898</v>
      </c>
      <c r="AL22" s="54">
        <v>17.599958896636998</v>
      </c>
    </row>
    <row r="23" spans="2:38" x14ac:dyDescent="0.25">
      <c r="J23" s="43"/>
      <c r="K23" s="38"/>
      <c r="L23" s="38"/>
      <c r="M23" s="38"/>
      <c r="Y23" s="38"/>
      <c r="Z23" s="38"/>
      <c r="AA23" s="53">
        <v>19</v>
      </c>
      <c r="AB23" s="54">
        <v>15.516698360443099</v>
      </c>
      <c r="AC23" s="54">
        <v>15.0239343643188</v>
      </c>
      <c r="AD23" s="54">
        <v>14.058976650238</v>
      </c>
      <c r="AE23" s="54">
        <v>14.829205513000501</v>
      </c>
      <c r="AF23" s="54">
        <v>14.9918479919434</v>
      </c>
      <c r="AG23" s="54">
        <v>19.3866863250732</v>
      </c>
      <c r="AH23" s="54">
        <v>15.6064004898071</v>
      </c>
      <c r="AI23" s="54">
        <v>16.953585624694799</v>
      </c>
      <c r="AJ23" s="54">
        <v>17.929587364196799</v>
      </c>
      <c r="AK23" s="54">
        <v>18.855795383453401</v>
      </c>
      <c r="AL23" s="54">
        <v>17.809863567352298</v>
      </c>
    </row>
    <row r="24" spans="2:38" x14ac:dyDescent="0.25">
      <c r="J24" s="43"/>
      <c r="K24" s="38"/>
      <c r="L24" s="38"/>
      <c r="M24" s="38"/>
      <c r="Y24" s="38"/>
      <c r="Z24" s="38"/>
      <c r="AA24" s="53">
        <v>20</v>
      </c>
      <c r="AB24" s="54">
        <v>20.8618679046631</v>
      </c>
      <c r="AC24" s="54">
        <v>15.912358760833699</v>
      </c>
      <c r="AD24" s="54">
        <v>15.4859809875488</v>
      </c>
      <c r="AE24" s="54">
        <v>14.778478145599401</v>
      </c>
      <c r="AF24" s="54">
        <v>15.6137127876282</v>
      </c>
      <c r="AG24" s="54">
        <v>15.7380285263062</v>
      </c>
      <c r="AH24" s="54">
        <v>19.2517042160034</v>
      </c>
      <c r="AI24" s="54">
        <v>16.346901893615701</v>
      </c>
      <c r="AJ24" s="54">
        <v>17.396797180175799</v>
      </c>
      <c r="AK24" s="54">
        <v>18.251778602600101</v>
      </c>
      <c r="AL24" s="54">
        <v>19.228744029998801</v>
      </c>
    </row>
    <row r="25" spans="2:38" x14ac:dyDescent="0.25">
      <c r="J25" s="43"/>
      <c r="K25" s="38"/>
      <c r="L25" s="38"/>
      <c r="M25" s="38"/>
      <c r="Y25" s="38"/>
      <c r="Z25" s="38"/>
      <c r="AA25" s="53">
        <v>21</v>
      </c>
      <c r="AB25" s="54">
        <v>13.617372512817401</v>
      </c>
      <c r="AC25" s="54">
        <v>19.631101608276399</v>
      </c>
      <c r="AD25" s="54">
        <v>16.034399032592798</v>
      </c>
      <c r="AE25" s="54">
        <v>15.7024021148682</v>
      </c>
      <c r="AF25" s="54">
        <v>15.2538242340088</v>
      </c>
      <c r="AG25" s="54">
        <v>16.071794509887699</v>
      </c>
      <c r="AH25" s="54">
        <v>16.2097554206848</v>
      </c>
      <c r="AI25" s="54">
        <v>18.925778388977101</v>
      </c>
      <c r="AJ25" s="54">
        <v>16.795017719268799</v>
      </c>
      <c r="AK25" s="54">
        <v>17.596145629882798</v>
      </c>
      <c r="AL25" s="54">
        <v>18.345840454101602</v>
      </c>
    </row>
    <row r="26" spans="2:38" x14ac:dyDescent="0.25">
      <c r="J26" s="43"/>
      <c r="K26" s="38"/>
      <c r="L26" s="38"/>
      <c r="M26" s="38"/>
      <c r="Y26" s="38"/>
      <c r="Z26" s="38"/>
      <c r="AA26" s="53">
        <v>22</v>
      </c>
      <c r="AB26" s="54">
        <v>17.294946670532202</v>
      </c>
      <c r="AC26" s="54">
        <v>14.082650661468501</v>
      </c>
      <c r="AD26" s="54">
        <v>18.681033134460399</v>
      </c>
      <c r="AE26" s="54">
        <v>16.109896183013898</v>
      </c>
      <c r="AF26" s="54">
        <v>15.8811984062195</v>
      </c>
      <c r="AG26" s="54">
        <v>15.6508059501648</v>
      </c>
      <c r="AH26" s="54">
        <v>16.406783580780001</v>
      </c>
      <c r="AI26" s="54">
        <v>16.577684402465799</v>
      </c>
      <c r="AJ26" s="54">
        <v>18.654363632202099</v>
      </c>
      <c r="AK26" s="54">
        <v>17.1321201324463</v>
      </c>
      <c r="AL26" s="54">
        <v>17.760826110839801</v>
      </c>
    </row>
    <row r="27" spans="2:38" x14ac:dyDescent="0.25">
      <c r="J27" s="43"/>
      <c r="K27" s="38"/>
      <c r="L27" s="38"/>
      <c r="M27" s="38"/>
      <c r="Y27" s="38"/>
      <c r="Z27" s="38"/>
      <c r="AA27" s="53">
        <v>23</v>
      </c>
      <c r="AB27" s="54">
        <v>12.731236934661901</v>
      </c>
      <c r="AC27" s="54">
        <v>16.761438369751001</v>
      </c>
      <c r="AD27" s="54">
        <v>14.484682083129901</v>
      </c>
      <c r="AE27" s="54">
        <v>17.990902900695801</v>
      </c>
      <c r="AF27" s="54">
        <v>16.1955308914185</v>
      </c>
      <c r="AG27" s="54">
        <v>16.056642055511499</v>
      </c>
      <c r="AH27" s="54">
        <v>15.983614921569799</v>
      </c>
      <c r="AI27" s="54">
        <v>16.6708950996399</v>
      </c>
      <c r="AJ27" s="54">
        <v>16.862774848937999</v>
      </c>
      <c r="AK27" s="54">
        <v>18.446120262146</v>
      </c>
      <c r="AL27" s="54">
        <v>17.399504661560101</v>
      </c>
    </row>
    <row r="28" spans="2:38" x14ac:dyDescent="0.25">
      <c r="J28" s="43"/>
      <c r="K28" s="38"/>
      <c r="L28" s="38"/>
      <c r="M28" s="38"/>
      <c r="Y28" s="38"/>
      <c r="Z28" s="38"/>
      <c r="AA28" s="53">
        <v>24</v>
      </c>
      <c r="AB28" s="54">
        <v>12.787327289581301</v>
      </c>
      <c r="AC28" s="54">
        <v>13.355977535247799</v>
      </c>
      <c r="AD28" s="54">
        <v>16.519720077514599</v>
      </c>
      <c r="AE28" s="54">
        <v>14.927507400512701</v>
      </c>
      <c r="AF28" s="54">
        <v>17.626919746398901</v>
      </c>
      <c r="AG28" s="54">
        <v>16.404991626739498</v>
      </c>
      <c r="AH28" s="54">
        <v>16.3360052108765</v>
      </c>
      <c r="AI28" s="54">
        <v>16.364006996154799</v>
      </c>
      <c r="AJ28" s="54">
        <v>16.996587753295898</v>
      </c>
      <c r="AK28" s="54">
        <v>17.1912517547607</v>
      </c>
      <c r="AL28" s="54">
        <v>18.4234266281128</v>
      </c>
    </row>
    <row r="29" spans="2:38" x14ac:dyDescent="0.25">
      <c r="J29" s="43"/>
      <c r="K29" s="38"/>
      <c r="L29" s="38"/>
      <c r="M29" s="38"/>
      <c r="Y29" s="38"/>
      <c r="Z29" s="38"/>
      <c r="AA29" s="53">
        <v>25</v>
      </c>
      <c r="AB29" s="54">
        <v>17.310132980346701</v>
      </c>
      <c r="AC29" s="54">
        <v>13.402095794677701</v>
      </c>
      <c r="AD29" s="54">
        <v>13.903197765350299</v>
      </c>
      <c r="AE29" s="54">
        <v>16.377642631530801</v>
      </c>
      <c r="AF29" s="54">
        <v>15.2991991043091</v>
      </c>
      <c r="AG29" s="54">
        <v>17.380343437194799</v>
      </c>
      <c r="AH29" s="54">
        <v>16.5779113769531</v>
      </c>
      <c r="AI29" s="54">
        <v>16.5678873062134</v>
      </c>
      <c r="AJ29" s="54">
        <v>16.667860031127901</v>
      </c>
      <c r="AK29" s="54">
        <v>17.2367811203003</v>
      </c>
      <c r="AL29" s="54">
        <v>17.448472976684599</v>
      </c>
    </row>
    <row r="30" spans="2:38" x14ac:dyDescent="0.25">
      <c r="J30" s="43"/>
      <c r="K30" s="38"/>
      <c r="L30" s="38"/>
      <c r="M30" s="38"/>
      <c r="Y30" s="38"/>
      <c r="Z30" s="38"/>
      <c r="AA30" s="53">
        <v>26</v>
      </c>
      <c r="AB30" s="54">
        <v>17.071174621581999</v>
      </c>
      <c r="AC30" s="54">
        <v>16.8463597297668</v>
      </c>
      <c r="AD30" s="54">
        <v>13.932029724121101</v>
      </c>
      <c r="AE30" s="54">
        <v>14.3838081359863</v>
      </c>
      <c r="AF30" s="54">
        <v>16.358926296234099</v>
      </c>
      <c r="AG30" s="54">
        <v>15.643954277038601</v>
      </c>
      <c r="AH30" s="54">
        <v>17.280633926391602</v>
      </c>
      <c r="AI30" s="54">
        <v>16.769402503967299</v>
      </c>
      <c r="AJ30" s="54">
        <v>16.803413391113299</v>
      </c>
      <c r="AK30" s="54">
        <v>16.948249816894499</v>
      </c>
      <c r="AL30" s="54">
        <v>17.4746351242065</v>
      </c>
    </row>
    <row r="31" spans="2:38" x14ac:dyDescent="0.25">
      <c r="J31" s="43"/>
      <c r="K31" s="38"/>
      <c r="L31" s="38"/>
      <c r="M31" s="38"/>
      <c r="Y31" s="38"/>
      <c r="Z31" s="38"/>
      <c r="AA31" s="53">
        <v>27</v>
      </c>
      <c r="AB31" s="54">
        <v>9.8548817634582502</v>
      </c>
      <c r="AC31" s="54">
        <v>16.770974636077899</v>
      </c>
      <c r="AD31" s="54">
        <v>16.758485794067401</v>
      </c>
      <c r="AE31" s="54">
        <v>14.591238975524901</v>
      </c>
      <c r="AF31" s="54">
        <v>15.0182919502258</v>
      </c>
      <c r="AG31" s="54">
        <v>16.627464294433601</v>
      </c>
      <c r="AH31" s="54">
        <v>16.165590286254901</v>
      </c>
      <c r="AI31" s="54">
        <v>17.4919033050537</v>
      </c>
      <c r="AJ31" s="54">
        <v>17.174662590026902</v>
      </c>
      <c r="AK31" s="54">
        <v>17.246314048767101</v>
      </c>
      <c r="AL31" s="54">
        <v>17.434363365173301</v>
      </c>
    </row>
    <row r="32" spans="2:38" x14ac:dyDescent="0.25">
      <c r="J32" s="43"/>
      <c r="K32" s="38"/>
      <c r="L32" s="38"/>
      <c r="M32" s="38"/>
      <c r="Y32" s="38"/>
      <c r="Z32" s="38"/>
      <c r="AA32" s="53">
        <v>28</v>
      </c>
      <c r="AB32" s="54">
        <v>13.2388739585876</v>
      </c>
      <c r="AC32" s="54">
        <v>11.518205642700201</v>
      </c>
      <c r="AD32" s="54">
        <v>17.091571331024198</v>
      </c>
      <c r="AE32" s="54">
        <v>17.246609687805201</v>
      </c>
      <c r="AF32" s="54">
        <v>15.5571751594543</v>
      </c>
      <c r="AG32" s="54">
        <v>15.9735727310181</v>
      </c>
      <c r="AH32" s="54">
        <v>17.357888221740701</v>
      </c>
      <c r="AI32" s="54">
        <v>17.0616550445557</v>
      </c>
      <c r="AJ32" s="54">
        <v>18.1944389343262</v>
      </c>
      <c r="AK32" s="54">
        <v>18.005859375</v>
      </c>
      <c r="AL32" s="54">
        <v>18.115256309509299</v>
      </c>
    </row>
    <row r="33" spans="10:38" x14ac:dyDescent="0.25">
      <c r="J33" s="43"/>
      <c r="K33" s="38"/>
      <c r="L33" s="38"/>
      <c r="M33" s="38"/>
      <c r="Y33" s="38"/>
      <c r="Z33" s="38"/>
      <c r="AA33" s="53">
        <v>29</v>
      </c>
      <c r="AB33" s="54">
        <v>17.595877647399899</v>
      </c>
      <c r="AC33" s="54">
        <v>14.532251834869401</v>
      </c>
      <c r="AD33" s="54">
        <v>13.146556377410899</v>
      </c>
      <c r="AE33" s="54">
        <v>17.8528733253479</v>
      </c>
      <c r="AF33" s="54">
        <v>18.101934432983398</v>
      </c>
      <c r="AG33" s="54">
        <v>16.754172325134299</v>
      </c>
      <c r="AH33" s="54">
        <v>17.170460700988802</v>
      </c>
      <c r="AI33" s="54">
        <v>18.402091979980501</v>
      </c>
      <c r="AJ33" s="54">
        <v>18.223278999328599</v>
      </c>
      <c r="AK33" s="54">
        <v>19.2271165847778</v>
      </c>
      <c r="AL33" s="54">
        <v>19.136828422546401</v>
      </c>
    </row>
    <row r="34" spans="10:38" x14ac:dyDescent="0.25">
      <c r="J34" s="43"/>
      <c r="K34" s="38"/>
      <c r="L34" s="38"/>
      <c r="M34" s="38"/>
      <c r="Y34" s="38"/>
      <c r="Z34" s="38"/>
      <c r="AA34" s="53">
        <v>30</v>
      </c>
      <c r="AB34" s="54">
        <v>14.2191925048828</v>
      </c>
      <c r="AC34" s="54">
        <v>18.2434196472168</v>
      </c>
      <c r="AD34" s="54">
        <v>15.723514556884799</v>
      </c>
      <c r="AE34" s="54">
        <v>14.5846619606018</v>
      </c>
      <c r="AF34" s="54">
        <v>18.656836509704601</v>
      </c>
      <c r="AG34" s="54">
        <v>18.9863796234131</v>
      </c>
      <c r="AH34" s="54">
        <v>17.8839321136475</v>
      </c>
      <c r="AI34" s="54">
        <v>18.298634529113802</v>
      </c>
      <c r="AJ34" s="54">
        <v>19.420540809631301</v>
      </c>
      <c r="AK34" s="54">
        <v>19.3259391784668</v>
      </c>
      <c r="AL34" s="54">
        <v>20.241477966308601</v>
      </c>
    </row>
    <row r="35" spans="10:38" x14ac:dyDescent="0.25">
      <c r="J35" s="43"/>
      <c r="K35" s="38"/>
      <c r="L35" s="38"/>
      <c r="M35" s="38"/>
      <c r="Y35" s="38"/>
      <c r="Z35" s="38"/>
      <c r="AA35" s="53">
        <v>31</v>
      </c>
      <c r="AB35" s="54">
        <v>11.5260362625122</v>
      </c>
      <c r="AC35" s="54">
        <v>15.2531175613403</v>
      </c>
      <c r="AD35" s="54">
        <v>18.846343040466301</v>
      </c>
      <c r="AE35" s="54">
        <v>16.721038341522199</v>
      </c>
      <c r="AF35" s="54">
        <v>15.7681798934937</v>
      </c>
      <c r="AG35" s="54">
        <v>19.417182922363299</v>
      </c>
      <c r="AH35" s="54">
        <v>19.745576858520501</v>
      </c>
      <c r="AI35" s="54">
        <v>18.8505859375</v>
      </c>
      <c r="AJ35" s="54">
        <v>19.266090393066399</v>
      </c>
      <c r="AK35" s="54">
        <v>20.292904853820801</v>
      </c>
      <c r="AL35" s="54">
        <v>20.266147613525401</v>
      </c>
    </row>
    <row r="36" spans="10:38" x14ac:dyDescent="0.25">
      <c r="J36" s="43"/>
      <c r="K36" s="38"/>
      <c r="L36" s="38"/>
      <c r="M36" s="38"/>
      <c r="Y36" s="38"/>
      <c r="Z36" s="38"/>
      <c r="AA36" s="53">
        <v>32</v>
      </c>
      <c r="AB36" s="54">
        <v>12.229984760284401</v>
      </c>
      <c r="AC36" s="54">
        <v>12.689650058746301</v>
      </c>
      <c r="AD36" s="54">
        <v>16.135439872741699</v>
      </c>
      <c r="AE36" s="54">
        <v>19.3861856460571</v>
      </c>
      <c r="AF36" s="54">
        <v>17.543317794799801</v>
      </c>
      <c r="AG36" s="54">
        <v>16.728280067443801</v>
      </c>
      <c r="AH36" s="54">
        <v>20.095127105712901</v>
      </c>
      <c r="AI36" s="54">
        <v>20.381207466125499</v>
      </c>
      <c r="AJ36" s="54">
        <v>19.656085014343301</v>
      </c>
      <c r="AK36" s="54">
        <v>20.072725296020501</v>
      </c>
      <c r="AL36" s="54">
        <v>21.024553298950199</v>
      </c>
    </row>
    <row r="37" spans="10:38" x14ac:dyDescent="0.25">
      <c r="J37" s="43"/>
      <c r="K37" s="38"/>
      <c r="L37" s="38"/>
      <c r="M37" s="38"/>
      <c r="Y37" s="38"/>
      <c r="Z37" s="38"/>
      <c r="AA37" s="53">
        <v>33</v>
      </c>
      <c r="AB37" s="54">
        <v>13.7280602455139</v>
      </c>
      <c r="AC37" s="54">
        <v>13.1751523017883</v>
      </c>
      <c r="AD37" s="54">
        <v>13.6030979156494</v>
      </c>
      <c r="AE37" s="54">
        <v>16.8577094078064</v>
      </c>
      <c r="AF37" s="54">
        <v>19.835432052612301</v>
      </c>
      <c r="AG37" s="54">
        <v>18.203494071960399</v>
      </c>
      <c r="AH37" s="54">
        <v>17.493033409118699</v>
      </c>
      <c r="AI37" s="54">
        <v>20.6547403335571</v>
      </c>
      <c r="AJ37" s="54">
        <v>20.8880071640015</v>
      </c>
      <c r="AK37" s="54">
        <v>20.299712181091301</v>
      </c>
      <c r="AL37" s="54">
        <v>20.7197380065918</v>
      </c>
    </row>
    <row r="38" spans="10:38" x14ac:dyDescent="0.25">
      <c r="J38" s="43"/>
      <c r="K38" s="38"/>
      <c r="L38" s="38"/>
      <c r="M38" s="38"/>
      <c r="Y38" s="38"/>
      <c r="Z38" s="38"/>
      <c r="AA38" s="53">
        <v>34</v>
      </c>
      <c r="AB38" s="54">
        <v>15.5150017738342</v>
      </c>
      <c r="AC38" s="54">
        <v>14.147488594055201</v>
      </c>
      <c r="AD38" s="54">
        <v>13.798048496246301</v>
      </c>
      <c r="AE38" s="54">
        <v>14.191444396972701</v>
      </c>
      <c r="AF38" s="54">
        <v>17.233690261840799</v>
      </c>
      <c r="AG38" s="54">
        <v>19.957308769226099</v>
      </c>
      <c r="AH38" s="54">
        <v>18.5247497558594</v>
      </c>
      <c r="AI38" s="54">
        <v>17.906138420104998</v>
      </c>
      <c r="AJ38" s="54">
        <v>20.845026016235401</v>
      </c>
      <c r="AK38" s="54">
        <v>21.040186882019</v>
      </c>
      <c r="AL38" s="54">
        <v>20.570693969726602</v>
      </c>
    </row>
    <row r="39" spans="10:38" x14ac:dyDescent="0.25">
      <c r="J39" s="43"/>
      <c r="K39" s="38"/>
      <c r="L39" s="38"/>
      <c r="M39" s="38"/>
      <c r="Y39" s="38"/>
      <c r="Z39" s="38"/>
      <c r="AA39" s="53">
        <v>35</v>
      </c>
      <c r="AB39" s="54">
        <v>16.848422050476099</v>
      </c>
      <c r="AC39" s="54">
        <v>15.764522552490201</v>
      </c>
      <c r="AD39" s="54">
        <v>14.3505158424377</v>
      </c>
      <c r="AE39" s="54">
        <v>14.188817501068099</v>
      </c>
      <c r="AF39" s="54">
        <v>14.5458822250366</v>
      </c>
      <c r="AG39" s="54">
        <v>17.3643350601196</v>
      </c>
      <c r="AH39" s="54">
        <v>19.834636688232401</v>
      </c>
      <c r="AI39" s="54">
        <v>18.592806816101099</v>
      </c>
      <c r="AJ39" s="54">
        <v>18.059364318847699</v>
      </c>
      <c r="AK39" s="54">
        <v>20.764355659484899</v>
      </c>
      <c r="AL39" s="54">
        <v>20.925470352172901</v>
      </c>
    </row>
    <row r="40" spans="10:38" x14ac:dyDescent="0.25">
      <c r="J40" s="43"/>
      <c r="K40" s="38"/>
      <c r="L40" s="38"/>
      <c r="M40" s="38"/>
      <c r="Y40" s="38"/>
      <c r="Z40" s="38"/>
      <c r="AA40" s="53">
        <v>36</v>
      </c>
      <c r="AB40" s="54">
        <v>9.0236506462097203</v>
      </c>
      <c r="AC40" s="54">
        <v>16.778162479400599</v>
      </c>
      <c r="AD40" s="54">
        <v>16.0112929344177</v>
      </c>
      <c r="AE40" s="54">
        <v>14.6349968910217</v>
      </c>
      <c r="AF40" s="54">
        <v>14.615891456604</v>
      </c>
      <c r="AG40" s="54">
        <v>14.935676574706999</v>
      </c>
      <c r="AH40" s="54">
        <v>17.547118663787799</v>
      </c>
      <c r="AI40" s="54">
        <v>19.8055868148804</v>
      </c>
      <c r="AJ40" s="54">
        <v>18.726772308349599</v>
      </c>
      <c r="AK40" s="54">
        <v>18.265476226806602</v>
      </c>
      <c r="AL40" s="54">
        <v>20.7525491714478</v>
      </c>
    </row>
    <row r="41" spans="10:38" x14ac:dyDescent="0.25">
      <c r="J41" s="43"/>
      <c r="K41" s="38"/>
      <c r="L41" s="38"/>
      <c r="M41" s="38"/>
      <c r="Y41" s="38"/>
      <c r="Z41" s="38"/>
      <c r="AA41" s="53">
        <v>37</v>
      </c>
      <c r="AB41" s="54">
        <v>13.343314170837401</v>
      </c>
      <c r="AC41" s="54">
        <v>9.9479618072509801</v>
      </c>
      <c r="AD41" s="54">
        <v>16.789189815521201</v>
      </c>
      <c r="AE41" s="54">
        <v>16.227545738220201</v>
      </c>
      <c r="AF41" s="54">
        <v>14.9966902732849</v>
      </c>
      <c r="AG41" s="54">
        <v>15.062715530395501</v>
      </c>
      <c r="AH41" s="54">
        <v>15.351212024688699</v>
      </c>
      <c r="AI41" s="54">
        <v>17.760110378265399</v>
      </c>
      <c r="AJ41" s="54">
        <v>19.848533630371101</v>
      </c>
      <c r="AK41" s="54">
        <v>18.908741950988802</v>
      </c>
      <c r="AL41" s="54">
        <v>18.511562347412099</v>
      </c>
    </row>
    <row r="42" spans="10:38" x14ac:dyDescent="0.25">
      <c r="J42" s="43"/>
      <c r="K42" s="38"/>
      <c r="L42" s="38"/>
      <c r="M42" s="38"/>
      <c r="Y42" s="38"/>
      <c r="Z42" s="38"/>
      <c r="AA42" s="53">
        <v>38</v>
      </c>
      <c r="AB42" s="54">
        <v>11.7361302375793</v>
      </c>
      <c r="AC42" s="54">
        <v>13.810941696166999</v>
      </c>
      <c r="AD42" s="54">
        <v>10.857165813446001</v>
      </c>
      <c r="AE42" s="54">
        <v>16.974609375</v>
      </c>
      <c r="AF42" s="54">
        <v>16.526546478271499</v>
      </c>
      <c r="AG42" s="54">
        <v>15.509468078613301</v>
      </c>
      <c r="AH42" s="54">
        <v>15.6147050857544</v>
      </c>
      <c r="AI42" s="54">
        <v>15.882984161376999</v>
      </c>
      <c r="AJ42" s="54">
        <v>18.112852096557599</v>
      </c>
      <c r="AK42" s="54">
        <v>20.0849514007568</v>
      </c>
      <c r="AL42" s="54">
        <v>19.259761810302699</v>
      </c>
    </row>
    <row r="43" spans="10:38" x14ac:dyDescent="0.25">
      <c r="J43" s="43"/>
      <c r="K43" s="38"/>
      <c r="L43" s="38"/>
      <c r="M43" s="38"/>
      <c r="Y43" s="38"/>
      <c r="Z43" s="38"/>
      <c r="AA43" s="53">
        <v>39</v>
      </c>
      <c r="AB43" s="54">
        <v>10.7911739349365</v>
      </c>
      <c r="AC43" s="54">
        <v>12.3771176338196</v>
      </c>
      <c r="AD43" s="54">
        <v>14.252528667449999</v>
      </c>
      <c r="AE43" s="54">
        <v>11.667237758636499</v>
      </c>
      <c r="AF43" s="54">
        <v>17.196027755737301</v>
      </c>
      <c r="AG43" s="54">
        <v>16.847011089325001</v>
      </c>
      <c r="AH43" s="54">
        <v>15.997743606567401</v>
      </c>
      <c r="AI43" s="54">
        <v>16.138354778289798</v>
      </c>
      <c r="AJ43" s="54">
        <v>16.394109725952099</v>
      </c>
      <c r="AK43" s="54">
        <v>18.476727485656699</v>
      </c>
      <c r="AL43" s="54">
        <v>20.3550930023193</v>
      </c>
    </row>
    <row r="44" spans="10:38" x14ac:dyDescent="0.25">
      <c r="J44" s="43"/>
      <c r="K44" s="38"/>
      <c r="L44" s="38"/>
      <c r="M44" s="38"/>
      <c r="Y44" s="38"/>
      <c r="Z44" s="38"/>
      <c r="AA44" s="53">
        <v>40</v>
      </c>
      <c r="AB44" s="54">
        <v>11.642180442810099</v>
      </c>
      <c r="AC44" s="54">
        <v>11.500600337982201</v>
      </c>
      <c r="AD44" s="54">
        <v>12.990291595459</v>
      </c>
      <c r="AE44" s="54">
        <v>14.703075408935501</v>
      </c>
      <c r="AF44" s="54">
        <v>12.4254479408264</v>
      </c>
      <c r="AG44" s="54">
        <v>17.489559173583999</v>
      </c>
      <c r="AH44" s="54">
        <v>17.232315063476602</v>
      </c>
      <c r="AI44" s="54">
        <v>16.503346443176302</v>
      </c>
      <c r="AJ44" s="54">
        <v>16.680533409118699</v>
      </c>
      <c r="AK44" s="54">
        <v>16.925544261932401</v>
      </c>
      <c r="AL44" s="54">
        <v>18.9000387191772</v>
      </c>
    </row>
    <row r="45" spans="10:38" x14ac:dyDescent="0.25">
      <c r="J45" s="43"/>
      <c r="K45" s="38"/>
      <c r="L45" s="38"/>
      <c r="M45" s="38"/>
      <c r="Y45" s="38"/>
      <c r="Z45" s="38"/>
      <c r="AA45" s="53">
        <v>41</v>
      </c>
      <c r="AB45" s="54">
        <v>12.5153489112854</v>
      </c>
      <c r="AC45" s="54">
        <v>12.179588317871101</v>
      </c>
      <c r="AD45" s="54">
        <v>12.1053547859192</v>
      </c>
      <c r="AE45" s="54">
        <v>13.5187311172485</v>
      </c>
      <c r="AF45" s="54">
        <v>15.086766242981</v>
      </c>
      <c r="AG45" s="54">
        <v>13.081034183502201</v>
      </c>
      <c r="AH45" s="54">
        <v>17.758582115173301</v>
      </c>
      <c r="AI45" s="54">
        <v>17.594165802001999</v>
      </c>
      <c r="AJ45" s="54">
        <v>16.9295816421509</v>
      </c>
      <c r="AK45" s="54">
        <v>17.147204399108901</v>
      </c>
      <c r="AL45" s="54">
        <v>17.383663177490199</v>
      </c>
    </row>
    <row r="46" spans="10:38" x14ac:dyDescent="0.25">
      <c r="J46" s="43"/>
      <c r="K46" s="38"/>
      <c r="L46" s="38"/>
      <c r="M46" s="38"/>
      <c r="Y46" s="38"/>
      <c r="Z46" s="38"/>
      <c r="AA46" s="53">
        <v>42</v>
      </c>
      <c r="AB46" s="54">
        <v>9.6701550483703596</v>
      </c>
      <c r="AC46" s="54">
        <v>12.915940284729</v>
      </c>
      <c r="AD46" s="54">
        <v>12.6114315986633</v>
      </c>
      <c r="AE46" s="54">
        <v>12.6014814376831</v>
      </c>
      <c r="AF46" s="54">
        <v>13.942236900329601</v>
      </c>
      <c r="AG46" s="54">
        <v>15.3749299049377</v>
      </c>
      <c r="AH46" s="54">
        <v>13.6197814941406</v>
      </c>
      <c r="AI46" s="54">
        <v>17.9242763519287</v>
      </c>
      <c r="AJ46" s="54">
        <v>17.8393092155457</v>
      </c>
      <c r="AK46" s="54">
        <v>17.241764068603501</v>
      </c>
      <c r="AL46" s="54">
        <v>17.492347717285199</v>
      </c>
    </row>
    <row r="47" spans="10:38" x14ac:dyDescent="0.25">
      <c r="J47" s="43"/>
      <c r="K47" s="38"/>
      <c r="L47" s="38"/>
      <c r="M47" s="38"/>
      <c r="Y47" s="38"/>
      <c r="Z47" s="38"/>
      <c r="AA47" s="53">
        <v>43</v>
      </c>
      <c r="AB47" s="54">
        <v>14.337477684021</v>
      </c>
      <c r="AC47" s="54">
        <v>10.310338973999</v>
      </c>
      <c r="AD47" s="54">
        <v>13.3281178474426</v>
      </c>
      <c r="AE47" s="54">
        <v>13.055531978607201</v>
      </c>
      <c r="AF47" s="54">
        <v>13.1040215492249</v>
      </c>
      <c r="AG47" s="54">
        <v>14.374843120574999</v>
      </c>
      <c r="AH47" s="54">
        <v>15.684932708740201</v>
      </c>
      <c r="AI47" s="54">
        <v>14.1565365791321</v>
      </c>
      <c r="AJ47" s="54">
        <v>18.112465858459501</v>
      </c>
      <c r="AK47" s="54">
        <v>18.092868804931602</v>
      </c>
      <c r="AL47" s="54">
        <v>17.566753864288302</v>
      </c>
    </row>
    <row r="48" spans="10:38" x14ac:dyDescent="0.25">
      <c r="J48" s="43"/>
      <c r="K48" s="38"/>
      <c r="L48" s="38"/>
      <c r="M48" s="38"/>
      <c r="Y48" s="38"/>
      <c r="Z48" s="38"/>
      <c r="AA48" s="53">
        <v>44</v>
      </c>
      <c r="AB48" s="54">
        <v>14.364300727844199</v>
      </c>
      <c r="AC48" s="54">
        <v>14.671347618103001</v>
      </c>
      <c r="AD48" s="54">
        <v>10.942004203796399</v>
      </c>
      <c r="AE48" s="54">
        <v>13.7527651786804</v>
      </c>
      <c r="AF48" s="54">
        <v>13.5067172050476</v>
      </c>
      <c r="AG48" s="54">
        <v>13.612256526947</v>
      </c>
      <c r="AH48" s="54">
        <v>14.811527252197299</v>
      </c>
      <c r="AI48" s="54">
        <v>16.007383346557599</v>
      </c>
      <c r="AJ48" s="54">
        <v>14.6872882843018</v>
      </c>
      <c r="AK48" s="54">
        <v>18.306769371032701</v>
      </c>
      <c r="AL48" s="54">
        <v>18.3404703140259</v>
      </c>
    </row>
    <row r="49" spans="10:38" x14ac:dyDescent="0.25">
      <c r="J49" s="43"/>
      <c r="K49" s="38"/>
      <c r="L49" s="38"/>
      <c r="M49" s="38"/>
      <c r="Y49" s="38"/>
      <c r="Z49" s="38"/>
      <c r="AA49" s="53">
        <v>45</v>
      </c>
      <c r="AB49" s="54">
        <v>16.204984664916999</v>
      </c>
      <c r="AC49" s="54">
        <v>14.6919975280762</v>
      </c>
      <c r="AD49" s="54">
        <v>14.9681534767151</v>
      </c>
      <c r="AE49" s="54">
        <v>11.540157318115201</v>
      </c>
      <c r="AF49" s="54">
        <v>14.138925075531001</v>
      </c>
      <c r="AG49" s="54">
        <v>13.929234981536901</v>
      </c>
      <c r="AH49" s="54">
        <v>14.0834608078003</v>
      </c>
      <c r="AI49" s="54">
        <v>15.210380554199199</v>
      </c>
      <c r="AJ49" s="54">
        <v>16.2906637191772</v>
      </c>
      <c r="AK49" s="54">
        <v>15.1739468574524</v>
      </c>
      <c r="AL49" s="54">
        <v>18.469911575317401</v>
      </c>
    </row>
    <row r="50" spans="10:38" x14ac:dyDescent="0.25">
      <c r="J50" s="43"/>
      <c r="K50" s="38"/>
      <c r="L50" s="38"/>
      <c r="M50" s="38"/>
      <c r="Y50" s="38"/>
      <c r="Z50" s="38"/>
      <c r="AA50" s="53">
        <v>46</v>
      </c>
      <c r="AB50" s="54">
        <v>14.3970704078674</v>
      </c>
      <c r="AC50" s="54">
        <v>16.370768547058098</v>
      </c>
      <c r="AD50" s="54">
        <v>14.977610111236601</v>
      </c>
      <c r="AE50" s="54">
        <v>15.238664150238</v>
      </c>
      <c r="AF50" s="54">
        <v>12.0865678787231</v>
      </c>
      <c r="AG50" s="54">
        <v>14.5010352134705</v>
      </c>
      <c r="AH50" s="54">
        <v>14.318246364593501</v>
      </c>
      <c r="AI50" s="54">
        <v>14.5188670158386</v>
      </c>
      <c r="AJ50" s="54">
        <v>15.5738849639893</v>
      </c>
      <c r="AK50" s="54">
        <v>16.549767971038801</v>
      </c>
      <c r="AL50" s="54">
        <v>15.615078926086399</v>
      </c>
    </row>
    <row r="51" spans="10:38" x14ac:dyDescent="0.25">
      <c r="J51" s="43"/>
      <c r="K51" s="38"/>
      <c r="L51" s="38"/>
      <c r="M51" s="38"/>
      <c r="Y51" s="38"/>
      <c r="Z51" s="38"/>
      <c r="AA51" s="53">
        <v>47</v>
      </c>
      <c r="AB51" s="54">
        <v>19.697943687439</v>
      </c>
      <c r="AC51" s="54">
        <v>14.6930646896362</v>
      </c>
      <c r="AD51" s="54">
        <v>16.473227500915499</v>
      </c>
      <c r="AE51" s="54">
        <v>15.195362091064499</v>
      </c>
      <c r="AF51" s="54">
        <v>15.435511112213099</v>
      </c>
      <c r="AG51" s="54">
        <v>12.5483632087708</v>
      </c>
      <c r="AH51" s="54">
        <v>14.7811198234558</v>
      </c>
      <c r="AI51" s="54">
        <v>14.6291723251343</v>
      </c>
      <c r="AJ51" s="54">
        <v>14.8683423995972</v>
      </c>
      <c r="AK51" s="54">
        <v>15.854254245758099</v>
      </c>
      <c r="AL51" s="54">
        <v>16.7285237312317</v>
      </c>
    </row>
    <row r="52" spans="10:38" x14ac:dyDescent="0.25">
      <c r="J52" s="43"/>
      <c r="K52" s="38"/>
      <c r="L52" s="38"/>
      <c r="M52" s="38"/>
      <c r="Y52" s="38"/>
      <c r="Z52" s="38"/>
      <c r="AA52" s="53">
        <v>48</v>
      </c>
      <c r="AB52" s="54">
        <v>16.146884918212901</v>
      </c>
      <c r="AC52" s="54">
        <v>19.484001159668001</v>
      </c>
      <c r="AD52" s="54">
        <v>15.0101766586304</v>
      </c>
      <c r="AE52" s="54">
        <v>16.623863220214801</v>
      </c>
      <c r="AF52" s="54">
        <v>15.4459118843079</v>
      </c>
      <c r="AG52" s="54">
        <v>15.669497013092</v>
      </c>
      <c r="AH52" s="54">
        <v>13.009068012237501</v>
      </c>
      <c r="AI52" s="54">
        <v>15.0855302810669</v>
      </c>
      <c r="AJ52" s="54">
        <v>14.960451126098601</v>
      </c>
      <c r="AK52" s="54">
        <v>15.234232425689701</v>
      </c>
      <c r="AL52" s="54">
        <v>16.159912109375</v>
      </c>
    </row>
    <row r="53" spans="10:38" x14ac:dyDescent="0.25">
      <c r="J53" s="43"/>
      <c r="K53" s="38"/>
      <c r="L53" s="38"/>
      <c r="M53" s="38"/>
      <c r="Y53" s="38"/>
      <c r="Z53" s="38"/>
      <c r="AA53" s="53">
        <v>49</v>
      </c>
      <c r="AB53" s="54">
        <v>15.283263683319101</v>
      </c>
      <c r="AC53" s="54">
        <v>16.362021446227999</v>
      </c>
      <c r="AD53" s="54">
        <v>19.416403770446799</v>
      </c>
      <c r="AE53" s="54">
        <v>15.396892547607401</v>
      </c>
      <c r="AF53" s="54">
        <v>16.871623039245598</v>
      </c>
      <c r="AG53" s="54">
        <v>15.7832632064819</v>
      </c>
      <c r="AH53" s="54">
        <v>15.9892988204956</v>
      </c>
      <c r="AI53" s="54">
        <v>13.530921459198</v>
      </c>
      <c r="AJ53" s="54">
        <v>15.4675407409668</v>
      </c>
      <c r="AK53" s="54">
        <v>15.3713331222534</v>
      </c>
      <c r="AL53" s="54">
        <v>15.673078536987299</v>
      </c>
    </row>
    <row r="54" spans="10:38" x14ac:dyDescent="0.25">
      <c r="J54" s="43"/>
      <c r="K54" s="38"/>
      <c r="L54" s="38"/>
      <c r="M54" s="38"/>
      <c r="Y54" s="38"/>
      <c r="Z54" s="38"/>
      <c r="AA54" s="53">
        <v>50</v>
      </c>
      <c r="AB54" s="54">
        <v>23.938137054443398</v>
      </c>
      <c r="AC54" s="54">
        <v>15.725296497344999</v>
      </c>
      <c r="AD54" s="54">
        <v>16.767882347106902</v>
      </c>
      <c r="AE54" s="54">
        <v>19.591300010681199</v>
      </c>
      <c r="AF54" s="54">
        <v>15.952507972717299</v>
      </c>
      <c r="AG54" s="54">
        <v>17.318244934081999</v>
      </c>
      <c r="AH54" s="54">
        <v>16.3006815910339</v>
      </c>
      <c r="AI54" s="54">
        <v>16.495613098144499</v>
      </c>
      <c r="AJ54" s="54">
        <v>14.2060475349426</v>
      </c>
      <c r="AK54" s="54">
        <v>16.0323243141174</v>
      </c>
      <c r="AL54" s="54">
        <v>15.962749004363999</v>
      </c>
    </row>
    <row r="55" spans="10:38" x14ac:dyDescent="0.25">
      <c r="J55" s="43"/>
      <c r="K55" s="38"/>
      <c r="L55" s="38"/>
      <c r="M55" s="38"/>
      <c r="Y55" s="38"/>
      <c r="Z55" s="38"/>
      <c r="AA55" s="53">
        <v>51</v>
      </c>
      <c r="AB55" s="54">
        <v>16.5928411483765</v>
      </c>
      <c r="AC55" s="54">
        <v>24.085755348205598</v>
      </c>
      <c r="AD55" s="54">
        <v>16.3404507637024</v>
      </c>
      <c r="AE55" s="54">
        <v>17.360436439514199</v>
      </c>
      <c r="AF55" s="54">
        <v>19.9725742340088</v>
      </c>
      <c r="AG55" s="54">
        <v>16.670639038085898</v>
      </c>
      <c r="AH55" s="54">
        <v>17.949486732482899</v>
      </c>
      <c r="AI55" s="54">
        <v>16.984017848968499</v>
      </c>
      <c r="AJ55" s="54">
        <v>17.180706024169901</v>
      </c>
      <c r="AK55" s="54">
        <v>15.0290036201477</v>
      </c>
      <c r="AL55" s="54">
        <v>16.774344444274899</v>
      </c>
    </row>
    <row r="56" spans="10:38" x14ac:dyDescent="0.25">
      <c r="J56" s="43"/>
      <c r="K56" s="38"/>
      <c r="L56" s="38"/>
      <c r="M56" s="38"/>
      <c r="Y56" s="38"/>
      <c r="Z56" s="38"/>
      <c r="AA56" s="53">
        <v>52</v>
      </c>
      <c r="AB56" s="54">
        <v>12.810605049133301</v>
      </c>
      <c r="AC56" s="54">
        <v>17.2204942703247</v>
      </c>
      <c r="AD56" s="54">
        <v>24.346423149108901</v>
      </c>
      <c r="AE56" s="54">
        <v>17.0059847831726</v>
      </c>
      <c r="AF56" s="54">
        <v>18.008913040161101</v>
      </c>
      <c r="AG56" s="54">
        <v>20.435790061950701</v>
      </c>
      <c r="AH56" s="54">
        <v>17.430888175964402</v>
      </c>
      <c r="AI56" s="54">
        <v>18.631932258606</v>
      </c>
      <c r="AJ56" s="54">
        <v>17.7101888656616</v>
      </c>
      <c r="AK56" s="54">
        <v>17.908999443054199</v>
      </c>
      <c r="AL56" s="54">
        <v>15.871078968048099</v>
      </c>
    </row>
    <row r="57" spans="10:38" x14ac:dyDescent="0.25">
      <c r="J57" s="43"/>
      <c r="K57" s="38"/>
      <c r="L57" s="38"/>
      <c r="M57" s="38"/>
      <c r="Y57" s="38"/>
      <c r="Z57" s="38"/>
      <c r="AA57" s="53">
        <v>53</v>
      </c>
      <c r="AB57" s="54">
        <v>15.5320491790771</v>
      </c>
      <c r="AC57" s="54">
        <v>13.4415259361267</v>
      </c>
      <c r="AD57" s="54">
        <v>17.700929164886499</v>
      </c>
      <c r="AE57" s="54">
        <v>24.495944976806602</v>
      </c>
      <c r="AF57" s="54">
        <v>17.515781402587901</v>
      </c>
      <c r="AG57" s="54">
        <v>18.500355720520002</v>
      </c>
      <c r="AH57" s="54">
        <v>20.760923385620099</v>
      </c>
      <c r="AI57" s="54">
        <v>18.027746200561499</v>
      </c>
      <c r="AJ57" s="54">
        <v>19.153051376342798</v>
      </c>
      <c r="AK57" s="54">
        <v>18.273754119873001</v>
      </c>
      <c r="AL57" s="54">
        <v>18.467415809631301</v>
      </c>
    </row>
    <row r="58" spans="10:38" x14ac:dyDescent="0.25">
      <c r="J58" s="43"/>
      <c r="K58" s="38"/>
      <c r="L58" s="38"/>
      <c r="M58" s="38"/>
      <c r="Y58" s="38"/>
      <c r="Z58" s="38"/>
      <c r="AA58" s="53">
        <v>54</v>
      </c>
      <c r="AB58" s="54">
        <v>17.102088928222699</v>
      </c>
      <c r="AC58" s="54">
        <v>15.800995349883999</v>
      </c>
      <c r="AD58" s="54">
        <v>13.8093872070313</v>
      </c>
      <c r="AE58" s="54">
        <v>17.918226242065401</v>
      </c>
      <c r="AF58" s="54">
        <v>24.412670135498001</v>
      </c>
      <c r="AG58" s="54">
        <v>17.752613067626999</v>
      </c>
      <c r="AH58" s="54">
        <v>18.714870452880898</v>
      </c>
      <c r="AI58" s="54">
        <v>20.8359537124634</v>
      </c>
      <c r="AJ58" s="54">
        <v>18.346192359924299</v>
      </c>
      <c r="AK58" s="54">
        <v>19.395933151245099</v>
      </c>
      <c r="AL58" s="54">
        <v>18.564524650573698</v>
      </c>
    </row>
    <row r="59" spans="10:38" x14ac:dyDescent="0.25">
      <c r="J59" s="43"/>
      <c r="K59" s="38"/>
      <c r="L59" s="38"/>
      <c r="M59" s="38"/>
      <c r="Y59" s="38"/>
      <c r="Z59" s="38"/>
      <c r="AA59" s="53">
        <v>55</v>
      </c>
      <c r="AB59" s="54">
        <v>17.023359298706101</v>
      </c>
      <c r="AC59" s="54">
        <v>16.993268013000499</v>
      </c>
      <c r="AD59" s="54">
        <v>15.8820285797119</v>
      </c>
      <c r="AE59" s="54">
        <v>13.9855861663818</v>
      </c>
      <c r="AF59" s="54">
        <v>17.9358730316162</v>
      </c>
      <c r="AG59" s="54">
        <v>24.135958671569799</v>
      </c>
      <c r="AH59" s="54">
        <v>17.7818441390991</v>
      </c>
      <c r="AI59" s="54">
        <v>18.719108581543001</v>
      </c>
      <c r="AJ59" s="54">
        <v>20.708391189575199</v>
      </c>
      <c r="AK59" s="54">
        <v>18.450005531311</v>
      </c>
      <c r="AL59" s="54">
        <v>19.428357124328599</v>
      </c>
    </row>
    <row r="60" spans="10:38" x14ac:dyDescent="0.25">
      <c r="J60" s="43"/>
      <c r="K60" s="38"/>
      <c r="L60" s="38"/>
      <c r="M60" s="38"/>
      <c r="Y60" s="38"/>
      <c r="Z60" s="38"/>
      <c r="AA60" s="53">
        <v>56</v>
      </c>
      <c r="AB60" s="54">
        <v>12.295518875122101</v>
      </c>
      <c r="AC60" s="54">
        <v>17.0533494949341</v>
      </c>
      <c r="AD60" s="54">
        <v>16.928882598876999</v>
      </c>
      <c r="AE60" s="54">
        <v>15.9772562980652</v>
      </c>
      <c r="AF60" s="54">
        <v>14.1723279953003</v>
      </c>
      <c r="AG60" s="54">
        <v>17.972371101379402</v>
      </c>
      <c r="AH60" s="54">
        <v>23.8974494934082</v>
      </c>
      <c r="AI60" s="54">
        <v>17.832530021667498</v>
      </c>
      <c r="AJ60" s="54">
        <v>18.746788024902301</v>
      </c>
      <c r="AK60" s="54">
        <v>20.6127815246582</v>
      </c>
      <c r="AL60" s="54">
        <v>18.562587738037099</v>
      </c>
    </row>
    <row r="61" spans="10:38" x14ac:dyDescent="0.25">
      <c r="J61" s="43"/>
      <c r="K61" s="38"/>
      <c r="L61" s="38"/>
      <c r="M61" s="38"/>
      <c r="Y61" s="38"/>
      <c r="Z61" s="38"/>
      <c r="AA61" s="53">
        <v>57</v>
      </c>
      <c r="AB61" s="54">
        <v>13.1330156326294</v>
      </c>
      <c r="AC61" s="54">
        <v>12.597851753234901</v>
      </c>
      <c r="AD61" s="54">
        <v>17.122269153594999</v>
      </c>
      <c r="AE61" s="54">
        <v>16.946929454803499</v>
      </c>
      <c r="AF61" s="54">
        <v>16.1125874519348</v>
      </c>
      <c r="AG61" s="54">
        <v>14.403044700622599</v>
      </c>
      <c r="AH61" s="54">
        <v>18.0564785003662</v>
      </c>
      <c r="AI61" s="54">
        <v>23.705014228820801</v>
      </c>
      <c r="AJ61" s="54">
        <v>17.934036254882798</v>
      </c>
      <c r="AK61" s="54">
        <v>18.826739311218301</v>
      </c>
      <c r="AL61" s="54">
        <v>20.571958541870099</v>
      </c>
    </row>
    <row r="62" spans="10:38" x14ac:dyDescent="0.25">
      <c r="J62" s="43"/>
      <c r="K62" s="38"/>
      <c r="L62" s="38"/>
      <c r="M62" s="38"/>
      <c r="Y62" s="38"/>
      <c r="Z62" s="38"/>
      <c r="AA62" s="53">
        <v>58</v>
      </c>
      <c r="AB62" s="54">
        <v>10.3275799751282</v>
      </c>
      <c r="AC62" s="54">
        <v>13.219954967498801</v>
      </c>
      <c r="AD62" s="54">
        <v>12.8593292236328</v>
      </c>
      <c r="AE62" s="54">
        <v>17.164065361022899</v>
      </c>
      <c r="AF62" s="54">
        <v>16.968831539154099</v>
      </c>
      <c r="AG62" s="54">
        <v>16.222304821014401</v>
      </c>
      <c r="AH62" s="54">
        <v>14.6043381690979</v>
      </c>
      <c r="AI62" s="54">
        <v>18.116156578064</v>
      </c>
      <c r="AJ62" s="54">
        <v>23.489912033081101</v>
      </c>
      <c r="AK62" s="54">
        <v>18.011382102966301</v>
      </c>
      <c r="AL62" s="54">
        <v>18.882164955139199</v>
      </c>
    </row>
    <row r="63" spans="10:38" x14ac:dyDescent="0.25">
      <c r="J63" s="43"/>
      <c r="K63" s="38"/>
      <c r="L63" s="38"/>
      <c r="M63" s="38"/>
      <c r="Y63" s="38"/>
      <c r="Z63" s="38"/>
      <c r="AA63" s="53">
        <v>59</v>
      </c>
      <c r="AB63" s="54">
        <v>17.828614711761499</v>
      </c>
      <c r="AC63" s="54">
        <v>10.549787521362299</v>
      </c>
      <c r="AD63" s="54">
        <v>13.223324775695801</v>
      </c>
      <c r="AE63" s="54">
        <v>13.0275769233704</v>
      </c>
      <c r="AF63" s="54">
        <v>17.124090194702099</v>
      </c>
      <c r="AG63" s="54">
        <v>16.935879707336401</v>
      </c>
      <c r="AH63" s="54">
        <v>16.249528884887699</v>
      </c>
      <c r="AI63" s="54">
        <v>14.719746112823501</v>
      </c>
      <c r="AJ63" s="54">
        <v>18.094262123107899</v>
      </c>
      <c r="AK63" s="54">
        <v>23.191246032714801</v>
      </c>
      <c r="AL63" s="54">
        <v>18.005140304565401</v>
      </c>
    </row>
    <row r="64" spans="10:38" x14ac:dyDescent="0.25">
      <c r="J64" s="43"/>
      <c r="K64" s="38"/>
      <c r="L64" s="38"/>
      <c r="M64" s="38"/>
      <c r="Y64" s="38"/>
      <c r="Z64" s="38"/>
      <c r="AA64" s="53">
        <v>60</v>
      </c>
      <c r="AB64" s="54">
        <v>10.2041358947754</v>
      </c>
      <c r="AC64" s="54">
        <v>17.6277899742126</v>
      </c>
      <c r="AD64" s="54">
        <v>10.7188487052917</v>
      </c>
      <c r="AE64" s="54">
        <v>13.199236631393401</v>
      </c>
      <c r="AF64" s="54">
        <v>13.142319202423099</v>
      </c>
      <c r="AG64" s="54">
        <v>17.049278259277301</v>
      </c>
      <c r="AH64" s="54">
        <v>16.864308357238802</v>
      </c>
      <c r="AI64" s="54">
        <v>16.233002662658699</v>
      </c>
      <c r="AJ64" s="54">
        <v>14.781246185302701</v>
      </c>
      <c r="AK64" s="54">
        <v>18.029273986816399</v>
      </c>
      <c r="AL64" s="54">
        <v>22.882560729980501</v>
      </c>
    </row>
    <row r="65" spans="10:38" x14ac:dyDescent="0.25">
      <c r="J65" s="43"/>
      <c r="K65" s="38"/>
      <c r="L65" s="38"/>
      <c r="M65" s="38"/>
      <c r="Y65" s="38"/>
      <c r="Z65" s="38"/>
      <c r="AA65" s="53">
        <v>61</v>
      </c>
      <c r="AB65" s="54">
        <v>18.769609451293899</v>
      </c>
      <c r="AC65" s="54">
        <v>10.3544735908508</v>
      </c>
      <c r="AD65" s="54">
        <v>17.415151119232199</v>
      </c>
      <c r="AE65" s="54">
        <v>10.850258827209499</v>
      </c>
      <c r="AF65" s="54">
        <v>13.161497592926001</v>
      </c>
      <c r="AG65" s="54">
        <v>13.2217688560486</v>
      </c>
      <c r="AH65" s="54">
        <v>16.956905364990199</v>
      </c>
      <c r="AI65" s="54">
        <v>16.7682847976685</v>
      </c>
      <c r="AJ65" s="54">
        <v>16.189036369323698</v>
      </c>
      <c r="AK65" s="54">
        <v>14.8069415092468</v>
      </c>
      <c r="AL65" s="54">
        <v>17.940524101257299</v>
      </c>
    </row>
    <row r="66" spans="10:38" x14ac:dyDescent="0.25">
      <c r="J66" s="43"/>
      <c r="K66" s="38"/>
      <c r="L66" s="38"/>
      <c r="M66" s="38"/>
      <c r="Y66" s="38"/>
      <c r="Z66" s="38"/>
      <c r="AA66" s="53">
        <v>62</v>
      </c>
      <c r="AB66" s="54">
        <v>11.062514781951901</v>
      </c>
      <c r="AC66" s="54">
        <v>18.524387359619102</v>
      </c>
      <c r="AD66" s="54">
        <v>10.452309608459499</v>
      </c>
      <c r="AE66" s="54">
        <v>17.1591715812683</v>
      </c>
      <c r="AF66" s="54">
        <v>10.9425916671753</v>
      </c>
      <c r="AG66" s="54">
        <v>13.103856086731</v>
      </c>
      <c r="AH66" s="54">
        <v>13.259641647338899</v>
      </c>
      <c r="AI66" s="54">
        <v>16.834017753601099</v>
      </c>
      <c r="AJ66" s="54">
        <v>16.6246643066406</v>
      </c>
      <c r="AK66" s="54">
        <v>16.105114459991501</v>
      </c>
      <c r="AL66" s="54">
        <v>14.7857012748718</v>
      </c>
    </row>
    <row r="67" spans="10:38" x14ac:dyDescent="0.25">
      <c r="J67" s="43"/>
      <c r="K67" s="38"/>
      <c r="L67" s="38"/>
      <c r="M67" s="38"/>
      <c r="Y67" s="38"/>
      <c r="Z67" s="38"/>
      <c r="AA67" s="53">
        <v>63</v>
      </c>
      <c r="AB67" s="54">
        <v>14.7979273796082</v>
      </c>
      <c r="AC67" s="54">
        <v>11.0596852302551</v>
      </c>
      <c r="AD67" s="54">
        <v>18.232982635498001</v>
      </c>
      <c r="AE67" s="54">
        <v>10.4863171577454</v>
      </c>
      <c r="AF67" s="54">
        <v>16.864371299743699</v>
      </c>
      <c r="AG67" s="54">
        <v>10.970544338226301</v>
      </c>
      <c r="AH67" s="54">
        <v>12.993413448333699</v>
      </c>
      <c r="AI67" s="54">
        <v>13.2339897155762</v>
      </c>
      <c r="AJ67" s="54">
        <v>16.657322406768799</v>
      </c>
      <c r="AK67" s="54">
        <v>16.4294562339783</v>
      </c>
      <c r="AL67" s="54">
        <v>15.964893817901601</v>
      </c>
    </row>
    <row r="68" spans="10:38" x14ac:dyDescent="0.25">
      <c r="J68" s="43"/>
      <c r="K68" s="38"/>
      <c r="L68" s="38"/>
      <c r="M68" s="38"/>
      <c r="Y68" s="38"/>
      <c r="Z68" s="38"/>
      <c r="AA68" s="53">
        <v>64</v>
      </c>
      <c r="AB68" s="54">
        <v>6.1508648395538303</v>
      </c>
      <c r="AC68" s="54">
        <v>14.5562777519226</v>
      </c>
      <c r="AD68" s="54">
        <v>11.0111656188965</v>
      </c>
      <c r="AE68" s="54">
        <v>17.904185295104998</v>
      </c>
      <c r="AF68" s="54">
        <v>10.469573497772201</v>
      </c>
      <c r="AG68" s="54">
        <v>16.534430980682401</v>
      </c>
      <c r="AH68" s="54">
        <v>10.9472055435181</v>
      </c>
      <c r="AI68" s="54">
        <v>12.837129116058399</v>
      </c>
      <c r="AJ68" s="54">
        <v>13.1571054458618</v>
      </c>
      <c r="AK68" s="54">
        <v>16.436939239501999</v>
      </c>
      <c r="AL68" s="54">
        <v>16.1907205581665</v>
      </c>
    </row>
    <row r="69" spans="10:38" x14ac:dyDescent="0.25">
      <c r="J69" s="43"/>
      <c r="K69" s="38"/>
      <c r="L69" s="38"/>
      <c r="M69" s="38"/>
      <c r="Y69" s="38"/>
      <c r="Z69" s="38"/>
      <c r="AA69" s="53">
        <v>65</v>
      </c>
      <c r="AB69" s="54">
        <v>11.917796611785899</v>
      </c>
      <c r="AC69" s="54">
        <v>6.3129768371581996</v>
      </c>
      <c r="AD69" s="54">
        <v>14.362240791320801</v>
      </c>
      <c r="AE69" s="54">
        <v>10.9995880126953</v>
      </c>
      <c r="AF69" s="54">
        <v>17.6241102218628</v>
      </c>
      <c r="AG69" s="54">
        <v>10.490598678588899</v>
      </c>
      <c r="AH69" s="54">
        <v>16.271749973297101</v>
      </c>
      <c r="AI69" s="54">
        <v>10.9564771652222</v>
      </c>
      <c r="AJ69" s="54">
        <v>12.721107482910201</v>
      </c>
      <c r="AK69" s="54">
        <v>13.1189641952515</v>
      </c>
      <c r="AL69" s="54">
        <v>16.2677483558655</v>
      </c>
    </row>
    <row r="70" spans="10:38" x14ac:dyDescent="0.25">
      <c r="J70" s="43"/>
      <c r="K70" s="38"/>
      <c r="L70" s="38"/>
      <c r="M70" s="38"/>
      <c r="Y70" s="38"/>
      <c r="Z70" s="38"/>
      <c r="AA70" s="53">
        <v>66</v>
      </c>
      <c r="AB70" s="54">
        <v>16.6592922210693</v>
      </c>
      <c r="AC70" s="54">
        <v>11.8916335105896</v>
      </c>
      <c r="AD70" s="54">
        <v>6.5341000556945801</v>
      </c>
      <c r="AE70" s="54">
        <v>14.230259418487501</v>
      </c>
      <c r="AF70" s="54">
        <v>11.050329208374</v>
      </c>
      <c r="AG70" s="54">
        <v>17.4106636047363</v>
      </c>
      <c r="AH70" s="54">
        <v>10.5757613182068</v>
      </c>
      <c r="AI70" s="54">
        <v>16.0725016593933</v>
      </c>
      <c r="AJ70" s="54">
        <v>11.033165931701699</v>
      </c>
      <c r="AK70" s="54">
        <v>12.675753593444799</v>
      </c>
      <c r="AL70" s="54">
        <v>13.149417877197299</v>
      </c>
    </row>
    <row r="71" spans="10:38" x14ac:dyDescent="0.25">
      <c r="J71" s="43"/>
      <c r="K71" s="38"/>
      <c r="L71" s="38"/>
      <c r="M71" s="38"/>
      <c r="Y71" s="38"/>
      <c r="Z71" s="38"/>
      <c r="AA71" s="53">
        <v>67</v>
      </c>
      <c r="AB71" s="54">
        <v>11.0750708580017</v>
      </c>
      <c r="AC71" s="54">
        <v>16.3851861953735</v>
      </c>
      <c r="AD71" s="54">
        <v>11.9245982170105</v>
      </c>
      <c r="AE71" s="54">
        <v>6.81447076797485</v>
      </c>
      <c r="AF71" s="54">
        <v>14.161848068237299</v>
      </c>
      <c r="AG71" s="54">
        <v>11.165645599365201</v>
      </c>
      <c r="AH71" s="54">
        <v>17.247109413147001</v>
      </c>
      <c r="AI71" s="54">
        <v>10.730890750885001</v>
      </c>
      <c r="AJ71" s="54">
        <v>15.9583983421326</v>
      </c>
      <c r="AK71" s="54">
        <v>11.171833515167201</v>
      </c>
      <c r="AL71" s="54">
        <v>12.6936373710632</v>
      </c>
    </row>
    <row r="72" spans="10:38" x14ac:dyDescent="0.25">
      <c r="J72" s="43"/>
      <c r="K72" s="38"/>
      <c r="L72" s="38"/>
      <c r="M72" s="38"/>
      <c r="Y72" s="38"/>
      <c r="Z72" s="38"/>
      <c r="AA72" s="53">
        <v>68</v>
      </c>
      <c r="AB72" s="54">
        <v>11.9130754470825</v>
      </c>
      <c r="AC72" s="54">
        <v>11.127005577087401</v>
      </c>
      <c r="AD72" s="54">
        <v>16.124575614929199</v>
      </c>
      <c r="AE72" s="54">
        <v>11.952270984649701</v>
      </c>
      <c r="AF72" s="54">
        <v>7.0709574222564697</v>
      </c>
      <c r="AG72" s="54">
        <v>14.095164775848399</v>
      </c>
      <c r="AH72" s="54">
        <v>11.2656931877136</v>
      </c>
      <c r="AI72" s="54">
        <v>17.090837001800502</v>
      </c>
      <c r="AJ72" s="54">
        <v>10.868391036987299</v>
      </c>
      <c r="AK72" s="54">
        <v>15.8404197692871</v>
      </c>
      <c r="AL72" s="54">
        <v>11.2982697486877</v>
      </c>
    </row>
    <row r="73" spans="10:38" x14ac:dyDescent="0.25">
      <c r="J73" s="43"/>
      <c r="K73" s="38"/>
      <c r="L73" s="38"/>
      <c r="M73" s="38"/>
      <c r="Y73" s="38"/>
      <c r="Z73" s="38"/>
      <c r="AA73" s="53">
        <v>69</v>
      </c>
      <c r="AB73" s="54">
        <v>8.0984907150268608</v>
      </c>
      <c r="AC73" s="54">
        <v>11.8012661933899</v>
      </c>
      <c r="AD73" s="54">
        <v>11.144176721572901</v>
      </c>
      <c r="AE73" s="54">
        <v>15.8781924247742</v>
      </c>
      <c r="AF73" s="54">
        <v>11.935992240905801</v>
      </c>
      <c r="AG73" s="54">
        <v>7.2405207157135001</v>
      </c>
      <c r="AH73" s="54">
        <v>14.000206947326699</v>
      </c>
      <c r="AI73" s="54">
        <v>11.307666778564499</v>
      </c>
      <c r="AJ73" s="54">
        <v>16.909624099731399</v>
      </c>
      <c r="AK73" s="54">
        <v>10.942622661590599</v>
      </c>
      <c r="AL73" s="54">
        <v>15.715576648712201</v>
      </c>
    </row>
    <row r="74" spans="10:38" x14ac:dyDescent="0.25">
      <c r="J74" s="43"/>
      <c r="K74" s="38"/>
      <c r="L74" s="38"/>
      <c r="M74" s="38"/>
      <c r="Y74" s="38"/>
      <c r="Z74" s="38"/>
      <c r="AA74" s="53">
        <v>70</v>
      </c>
      <c r="AB74" s="54">
        <v>8.0743203163147008</v>
      </c>
      <c r="AC74" s="54">
        <v>8.1563849449157697</v>
      </c>
      <c r="AD74" s="54">
        <v>11.725073814392101</v>
      </c>
      <c r="AE74" s="54">
        <v>11.142793655395501</v>
      </c>
      <c r="AF74" s="54">
        <v>15.711573123931901</v>
      </c>
      <c r="AG74" s="54">
        <v>11.9216179847717</v>
      </c>
      <c r="AH74" s="54">
        <v>7.3513758182525599</v>
      </c>
      <c r="AI74" s="54">
        <v>13.936270236968999</v>
      </c>
      <c r="AJ74" s="54">
        <v>11.3328280448914</v>
      </c>
      <c r="AK74" s="54">
        <v>16.796039104461698</v>
      </c>
      <c r="AL74" s="54">
        <v>10.990996837616001</v>
      </c>
    </row>
    <row r="75" spans="10:38" x14ac:dyDescent="0.25">
      <c r="J75" s="43"/>
      <c r="K75" s="38"/>
      <c r="L75" s="38"/>
      <c r="M75" s="38"/>
      <c r="Y75" s="38"/>
      <c r="Z75" s="38"/>
      <c r="AA75" s="53">
        <v>71</v>
      </c>
      <c r="AB75" s="54">
        <v>12.951300621032701</v>
      </c>
      <c r="AC75" s="54">
        <v>8.1347944736480695</v>
      </c>
      <c r="AD75" s="54">
        <v>8.2112035751342791</v>
      </c>
      <c r="AE75" s="54">
        <v>11.693742275238</v>
      </c>
      <c r="AF75" s="54">
        <v>11.1540784835815</v>
      </c>
      <c r="AG75" s="54">
        <v>15.6179962158203</v>
      </c>
      <c r="AH75" s="54">
        <v>11.930392265319799</v>
      </c>
      <c r="AI75" s="54">
        <v>7.4473230838775599</v>
      </c>
      <c r="AJ75" s="54">
        <v>13.9138889312744</v>
      </c>
      <c r="AK75" s="54">
        <v>11.371479511261001</v>
      </c>
      <c r="AL75" s="54">
        <v>16.743423461914102</v>
      </c>
    </row>
    <row r="76" spans="10:38" x14ac:dyDescent="0.25">
      <c r="J76" s="43"/>
      <c r="K76" s="38"/>
      <c r="L76" s="38"/>
      <c r="M76" s="38"/>
      <c r="Y76" s="38"/>
      <c r="Z76" s="38"/>
      <c r="AA76" s="53">
        <v>72</v>
      </c>
      <c r="AB76" s="54">
        <v>11.003513097763101</v>
      </c>
      <c r="AC76" s="54">
        <v>12.9016451835632</v>
      </c>
      <c r="AD76" s="54">
        <v>8.2071564197540301</v>
      </c>
      <c r="AE76" s="54">
        <v>8.2722034454345703</v>
      </c>
      <c r="AF76" s="54">
        <v>11.6476454734802</v>
      </c>
      <c r="AG76" s="54">
        <v>11.1703715324402</v>
      </c>
      <c r="AH76" s="54">
        <v>15.513783931732201</v>
      </c>
      <c r="AI76" s="54">
        <v>11.932846546173099</v>
      </c>
      <c r="AJ76" s="54">
        <v>7.5474340915679896</v>
      </c>
      <c r="AK76" s="54">
        <v>13.8864631652832</v>
      </c>
      <c r="AL76" s="54">
        <v>11.413734436035201</v>
      </c>
    </row>
    <row r="77" spans="10:38" x14ac:dyDescent="0.25">
      <c r="J77" s="43"/>
      <c r="K77" s="38"/>
      <c r="L77" s="38"/>
      <c r="M77" s="38"/>
      <c r="Y77" s="38"/>
      <c r="Z77" s="38"/>
      <c r="AA77" s="53">
        <v>73</v>
      </c>
      <c r="AB77" s="54">
        <v>14.8726596832275</v>
      </c>
      <c r="AC77" s="54">
        <v>10.9982194900513</v>
      </c>
      <c r="AD77" s="54">
        <v>12.8530697822571</v>
      </c>
      <c r="AE77" s="54">
        <v>8.2961251735687291</v>
      </c>
      <c r="AF77" s="54">
        <v>8.3426833152770996</v>
      </c>
      <c r="AG77" s="54">
        <v>11.589093208313001</v>
      </c>
      <c r="AH77" s="54">
        <v>11.195334672927901</v>
      </c>
      <c r="AI77" s="54">
        <v>15.393748760223399</v>
      </c>
      <c r="AJ77" s="54">
        <v>11.9309692382813</v>
      </c>
      <c r="AK77" s="54">
        <v>7.6584606170654297</v>
      </c>
      <c r="AL77" s="54">
        <v>13.8504748344421</v>
      </c>
    </row>
    <row r="78" spans="10:38" x14ac:dyDescent="0.25">
      <c r="J78" s="43"/>
      <c r="K78" s="38"/>
      <c r="L78" s="38"/>
      <c r="M78" s="38"/>
      <c r="Y78" s="38"/>
      <c r="Z78" s="38"/>
      <c r="AA78" s="53">
        <v>74</v>
      </c>
      <c r="AB78" s="54">
        <v>5.1265673637390101</v>
      </c>
      <c r="AC78" s="54">
        <v>14.706167697906499</v>
      </c>
      <c r="AD78" s="54">
        <v>10.9606595039368</v>
      </c>
      <c r="AE78" s="54">
        <v>12.778726100921601</v>
      </c>
      <c r="AF78" s="54">
        <v>8.3667962551116908</v>
      </c>
      <c r="AG78" s="54">
        <v>8.3913993835449201</v>
      </c>
      <c r="AH78" s="54">
        <v>11.4952201843262</v>
      </c>
      <c r="AI78" s="54">
        <v>11.198104619979899</v>
      </c>
      <c r="AJ78" s="54">
        <v>15.236324310302701</v>
      </c>
      <c r="AK78" s="54">
        <v>11.897506237030001</v>
      </c>
      <c r="AL78" s="54">
        <v>7.7450757026672399</v>
      </c>
    </row>
    <row r="79" spans="10:38" x14ac:dyDescent="0.25">
      <c r="J79" s="43"/>
      <c r="K79" s="38"/>
      <c r="L79" s="38"/>
      <c r="M79" s="38"/>
      <c r="Y79" s="38"/>
      <c r="Z79" s="38"/>
      <c r="AA79" s="53">
        <v>75</v>
      </c>
      <c r="AB79" s="54">
        <v>9.9417202472686803</v>
      </c>
      <c r="AC79" s="54">
        <v>5.1973576545715297</v>
      </c>
      <c r="AD79" s="54">
        <v>14.5182938575745</v>
      </c>
      <c r="AE79" s="54">
        <v>10.8910865783691</v>
      </c>
      <c r="AF79" s="54">
        <v>12.6632328033447</v>
      </c>
      <c r="AG79" s="54">
        <v>8.3797898292541504</v>
      </c>
      <c r="AH79" s="54">
        <v>8.3946413993835396</v>
      </c>
      <c r="AI79" s="54">
        <v>11.3820586204529</v>
      </c>
      <c r="AJ79" s="54">
        <v>11.150381326675401</v>
      </c>
      <c r="AK79" s="54">
        <v>15.0614719390869</v>
      </c>
      <c r="AL79" s="54">
        <v>11.8305068016052</v>
      </c>
    </row>
    <row r="80" spans="10:38" x14ac:dyDescent="0.25">
      <c r="J80" s="43"/>
      <c r="K80" s="38"/>
      <c r="L80" s="38"/>
      <c r="M80" s="38"/>
      <c r="Y80" s="38"/>
      <c r="Z80" s="38"/>
      <c r="AA80" s="53">
        <v>76</v>
      </c>
      <c r="AB80" s="54">
        <v>6.9053020477294904</v>
      </c>
      <c r="AC80" s="54">
        <v>9.7908202409744298</v>
      </c>
      <c r="AD80" s="54">
        <v>5.1829378604888898</v>
      </c>
      <c r="AE80" s="54">
        <v>14.242752552032499</v>
      </c>
      <c r="AF80" s="54">
        <v>10.736501216888399</v>
      </c>
      <c r="AG80" s="54">
        <v>12.45436668396</v>
      </c>
      <c r="AH80" s="54">
        <v>8.2983956336975098</v>
      </c>
      <c r="AI80" s="54">
        <v>8.3053841590881294</v>
      </c>
      <c r="AJ80" s="54">
        <v>11.178964138031001</v>
      </c>
      <c r="AK80" s="54">
        <v>11.0046730041504</v>
      </c>
      <c r="AL80" s="54">
        <v>14.7902903556824</v>
      </c>
    </row>
    <row r="81" spans="10:38" x14ac:dyDescent="0.25">
      <c r="J81" s="43"/>
      <c r="K81" s="38"/>
      <c r="L81" s="38"/>
      <c r="M81" s="38"/>
      <c r="Y81" s="38"/>
      <c r="Z81" s="38"/>
      <c r="AA81" s="53">
        <v>77</v>
      </c>
      <c r="AB81" s="54">
        <v>2.9585692882537802</v>
      </c>
      <c r="AC81" s="54">
        <v>6.7337315082550004</v>
      </c>
      <c r="AD81" s="54">
        <v>9.5137882232665998</v>
      </c>
      <c r="AE81" s="54">
        <v>5.0837864875793501</v>
      </c>
      <c r="AF81" s="54">
        <v>13.856153488159199</v>
      </c>
      <c r="AG81" s="54">
        <v>10.490393638610801</v>
      </c>
      <c r="AH81" s="54">
        <v>12.111681699752801</v>
      </c>
      <c r="AI81" s="54">
        <v>8.1005337238311803</v>
      </c>
      <c r="AJ81" s="54">
        <v>8.1088833808898908</v>
      </c>
      <c r="AK81" s="54">
        <v>10.866076469421399</v>
      </c>
      <c r="AL81" s="54">
        <v>10.7280659675598</v>
      </c>
    </row>
    <row r="82" spans="10:38" x14ac:dyDescent="0.25">
      <c r="J82" s="43"/>
      <c r="K82" s="38"/>
      <c r="L82" s="38"/>
      <c r="M82" s="38"/>
      <c r="Y82" s="38"/>
      <c r="Z82" s="38"/>
      <c r="AA82" s="53">
        <v>78</v>
      </c>
      <c r="AB82" s="54">
        <v>0.990597784519196</v>
      </c>
      <c r="AC82" s="54">
        <v>2.8764801025390598</v>
      </c>
      <c r="AD82" s="54">
        <v>6.4893875122070304</v>
      </c>
      <c r="AE82" s="54">
        <v>9.1383264064788801</v>
      </c>
      <c r="AF82" s="54">
        <v>4.92903804779053</v>
      </c>
      <c r="AG82" s="54">
        <v>13.3450880050659</v>
      </c>
      <c r="AH82" s="54">
        <v>10.1539459228516</v>
      </c>
      <c r="AI82" s="54">
        <v>11.6487469673157</v>
      </c>
      <c r="AJ82" s="54">
        <v>7.8137893676757804</v>
      </c>
      <c r="AK82" s="54">
        <v>7.8251907825469997</v>
      </c>
      <c r="AL82" s="54">
        <v>10.4328579902649</v>
      </c>
    </row>
    <row r="83" spans="10:38" x14ac:dyDescent="0.25">
      <c r="J83" s="43"/>
      <c r="K83" s="38"/>
      <c r="L83" s="38"/>
      <c r="M83" s="38"/>
      <c r="Y83" s="38"/>
      <c r="Z83" s="38"/>
      <c r="AA83" s="53">
        <v>79</v>
      </c>
      <c r="AB83" s="54">
        <v>6.6538558006286603</v>
      </c>
      <c r="AC83" s="54">
        <v>0.98257547616958596</v>
      </c>
      <c r="AD83" s="54">
        <v>2.8013050556182901</v>
      </c>
      <c r="AE83" s="54">
        <v>6.2523465156555202</v>
      </c>
      <c r="AF83" s="54">
        <v>8.7436344623565692</v>
      </c>
      <c r="AG83" s="54">
        <v>4.7771654129028303</v>
      </c>
      <c r="AH83" s="54">
        <v>12.8231692314148</v>
      </c>
      <c r="AI83" s="54">
        <v>9.8150353431701696</v>
      </c>
      <c r="AJ83" s="54">
        <v>11.164324522018401</v>
      </c>
      <c r="AK83" s="54">
        <v>7.5149486064910898</v>
      </c>
      <c r="AL83" s="54">
        <v>7.5371291637420699</v>
      </c>
    </row>
    <row r="84" spans="10:38" x14ac:dyDescent="0.25">
      <c r="J84" s="43"/>
      <c r="K84" s="38"/>
      <c r="L84" s="38"/>
      <c r="M84" s="38"/>
      <c r="Y84" s="38"/>
      <c r="Z84" s="38"/>
      <c r="AA84" s="53">
        <v>80</v>
      </c>
      <c r="AB84" s="54">
        <v>2.0024721734225799</v>
      </c>
      <c r="AC84" s="54">
        <v>6.36673855781555</v>
      </c>
      <c r="AD84" s="54">
        <v>1.01665042340755</v>
      </c>
      <c r="AE84" s="54">
        <v>2.7663601636886601</v>
      </c>
      <c r="AF84" s="54">
        <v>6.0604323148727399</v>
      </c>
      <c r="AG84" s="54">
        <v>8.4199868440628105</v>
      </c>
      <c r="AH84" s="54">
        <v>4.6726052761077899</v>
      </c>
      <c r="AI84" s="54">
        <v>12.364143371581999</v>
      </c>
      <c r="AJ84" s="54">
        <v>9.5238831043243408</v>
      </c>
      <c r="AK84" s="54">
        <v>10.756103038787799</v>
      </c>
      <c r="AL84" s="54">
        <v>7.2806541919708296</v>
      </c>
    </row>
    <row r="85" spans="10:38" x14ac:dyDescent="0.25">
      <c r="J85" s="43"/>
      <c r="K85" s="38"/>
      <c r="L85" s="38"/>
      <c r="M85" s="38"/>
      <c r="Y85" s="38"/>
      <c r="Z85" s="38"/>
      <c r="AA85" s="53">
        <v>81</v>
      </c>
      <c r="AB85" s="54">
        <v>3.8630416393279998</v>
      </c>
      <c r="AC85" s="54">
        <v>2.0123976767063101</v>
      </c>
      <c r="AD85" s="54">
        <v>6.0941886901855504</v>
      </c>
      <c r="AE85" s="54">
        <v>1.0587662309408199</v>
      </c>
      <c r="AF85" s="54">
        <v>2.7399730682372998</v>
      </c>
      <c r="AG85" s="54">
        <v>5.87776398658752</v>
      </c>
      <c r="AH85" s="54">
        <v>8.1025942564010602</v>
      </c>
      <c r="AI85" s="54">
        <v>4.5750231742858896</v>
      </c>
      <c r="AJ85" s="54">
        <v>11.9112501144409</v>
      </c>
      <c r="AK85" s="54">
        <v>9.2375442981720006</v>
      </c>
      <c r="AL85" s="54">
        <v>10.353782653808601</v>
      </c>
    </row>
    <row r="86" spans="10:38" x14ac:dyDescent="0.25">
      <c r="J86" s="43"/>
      <c r="K86" s="38"/>
      <c r="L86" s="38"/>
      <c r="M86" s="38"/>
      <c r="Y86" s="38"/>
      <c r="Z86" s="38"/>
      <c r="AA86" s="53">
        <v>82</v>
      </c>
      <c r="AB86" s="54">
        <v>6.6190526485443097</v>
      </c>
      <c r="AC86" s="54">
        <v>3.71321725845337</v>
      </c>
      <c r="AD86" s="54">
        <v>1.9955651462078099</v>
      </c>
      <c r="AE86" s="54">
        <v>5.8115344047546396</v>
      </c>
      <c r="AF86" s="54">
        <v>1.0888306200504301</v>
      </c>
      <c r="AG86" s="54">
        <v>2.6935845613479601</v>
      </c>
      <c r="AH86" s="54">
        <v>5.6696542501449603</v>
      </c>
      <c r="AI86" s="54">
        <v>7.78189313411713</v>
      </c>
      <c r="AJ86" s="54">
        <v>4.4569027423858598</v>
      </c>
      <c r="AK86" s="54">
        <v>11.437962055206301</v>
      </c>
      <c r="AL86" s="54">
        <v>8.9232895374298096</v>
      </c>
    </row>
    <row r="87" spans="10:38" x14ac:dyDescent="0.25">
      <c r="J87" s="43"/>
      <c r="K87" s="38"/>
      <c r="L87" s="38"/>
      <c r="M87" s="38"/>
      <c r="Y87" s="38"/>
      <c r="Z87" s="38"/>
      <c r="AA87" s="53">
        <v>83</v>
      </c>
      <c r="AB87" s="54">
        <v>3.7777786254882799</v>
      </c>
      <c r="AC87" s="54">
        <v>6.1827906370162999</v>
      </c>
      <c r="AD87" s="54">
        <v>3.5210710763931301</v>
      </c>
      <c r="AE87" s="54">
        <v>1.92325207591057</v>
      </c>
      <c r="AF87" s="54">
        <v>5.4869072437286404</v>
      </c>
      <c r="AG87" s="54">
        <v>1.07866650819778</v>
      </c>
      <c r="AH87" s="54">
        <v>2.5966808199882498</v>
      </c>
      <c r="AI87" s="54">
        <v>5.4023963212966901</v>
      </c>
      <c r="AJ87" s="54">
        <v>7.4225811958312997</v>
      </c>
      <c r="AK87" s="54">
        <v>4.2862554788589504</v>
      </c>
      <c r="AL87" s="54">
        <v>10.902521610260001</v>
      </c>
    </row>
    <row r="88" spans="10:38" x14ac:dyDescent="0.25">
      <c r="J88" s="43"/>
      <c r="K88" s="38"/>
      <c r="L88" s="38"/>
      <c r="M88" s="38"/>
      <c r="Y88" s="38"/>
      <c r="Z88" s="38"/>
      <c r="AA88" s="53">
        <v>84</v>
      </c>
      <c r="AB88" s="54">
        <v>4.64179623126984</v>
      </c>
      <c r="AC88" s="54">
        <v>3.54670697450638</v>
      </c>
      <c r="AD88" s="54">
        <v>5.76613473892212</v>
      </c>
      <c r="AE88" s="54">
        <v>3.3282176256179801</v>
      </c>
      <c r="AF88" s="54">
        <v>1.82811766862869</v>
      </c>
      <c r="AG88" s="54">
        <v>5.1728711128234899</v>
      </c>
      <c r="AH88" s="54">
        <v>1.0468777120113399</v>
      </c>
      <c r="AI88" s="54">
        <v>2.4800652265548702</v>
      </c>
      <c r="AJ88" s="54">
        <v>5.1268684864044198</v>
      </c>
      <c r="AK88" s="54">
        <v>7.0692907571792603</v>
      </c>
      <c r="AL88" s="54">
        <v>4.09956574440002</v>
      </c>
    </row>
    <row r="89" spans="10:38" x14ac:dyDescent="0.25">
      <c r="J89" s="43"/>
      <c r="K89" s="38"/>
      <c r="L89" s="38"/>
      <c r="M89" s="38"/>
      <c r="Y89" s="38"/>
      <c r="Z89" s="38"/>
      <c r="AA89" s="53">
        <v>85</v>
      </c>
      <c r="AB89" s="54">
        <v>5.5168203115463301</v>
      </c>
      <c r="AC89" s="54">
        <v>4.2462036609649703</v>
      </c>
      <c r="AD89" s="54">
        <v>3.26838535070419</v>
      </c>
      <c r="AE89" s="54">
        <v>5.2992799282074001</v>
      </c>
      <c r="AF89" s="54">
        <v>3.0826210975646999</v>
      </c>
      <c r="AG89" s="54">
        <v>1.69486440718174</v>
      </c>
      <c r="AH89" s="54">
        <v>4.7984945774078396</v>
      </c>
      <c r="AI89" s="54">
        <v>0.97098533809184995</v>
      </c>
      <c r="AJ89" s="54">
        <v>2.3123106956481898</v>
      </c>
      <c r="AK89" s="54">
        <v>4.7877104282379204</v>
      </c>
      <c r="AL89" s="54">
        <v>6.6183933019638097</v>
      </c>
    </row>
    <row r="90" spans="10:38" x14ac:dyDescent="0.25">
      <c r="J90" s="43"/>
      <c r="K90" s="38"/>
      <c r="L90" s="38"/>
      <c r="M90" s="38"/>
      <c r="Y90" s="38"/>
      <c r="Z90" s="38"/>
      <c r="AA90" s="53">
        <v>86</v>
      </c>
      <c r="AB90" s="54">
        <v>3.6601500511169398</v>
      </c>
      <c r="AC90" s="54">
        <v>5.0990573167800903</v>
      </c>
      <c r="AD90" s="54">
        <v>3.9045547246933001</v>
      </c>
      <c r="AE90" s="54">
        <v>3.0250583291053799</v>
      </c>
      <c r="AF90" s="54">
        <v>4.8959863185882604</v>
      </c>
      <c r="AG90" s="54">
        <v>2.8594118356704699</v>
      </c>
      <c r="AH90" s="54">
        <v>1.5790249407291399</v>
      </c>
      <c r="AI90" s="54">
        <v>4.4585692882537797</v>
      </c>
      <c r="AJ90" s="54">
        <v>0.89883723855018605</v>
      </c>
      <c r="AK90" s="54">
        <v>2.1587790250778198</v>
      </c>
      <c r="AL90" s="54">
        <v>4.4792995452880904</v>
      </c>
    </row>
    <row r="91" spans="10:38" x14ac:dyDescent="0.25">
      <c r="J91" s="43"/>
      <c r="K91" s="38"/>
      <c r="L91" s="38"/>
      <c r="M91" s="38"/>
      <c r="Y91" s="38"/>
      <c r="Z91" s="38"/>
      <c r="AA91" s="53">
        <v>87</v>
      </c>
      <c r="AB91" s="54">
        <v>4.5614806413650504</v>
      </c>
      <c r="AC91" s="54">
        <v>3.3226665258407602</v>
      </c>
      <c r="AD91" s="54">
        <v>4.7113193273544303</v>
      </c>
      <c r="AE91" s="54">
        <v>3.5849636793136601</v>
      </c>
      <c r="AF91" s="54">
        <v>2.7963130474090598</v>
      </c>
      <c r="AG91" s="54">
        <v>4.5181792974472001</v>
      </c>
      <c r="AH91" s="54">
        <v>2.6407097578048702</v>
      </c>
      <c r="AI91" s="54">
        <v>1.4697597324848199</v>
      </c>
      <c r="AJ91" s="54">
        <v>4.1256235837936401</v>
      </c>
      <c r="AK91" s="54">
        <v>0.82617430388927504</v>
      </c>
      <c r="AL91" s="54">
        <v>2.00901478528976</v>
      </c>
    </row>
    <row r="92" spans="10:38" x14ac:dyDescent="0.25">
      <c r="J92" s="43"/>
      <c r="K92" s="38"/>
      <c r="L92" s="38"/>
      <c r="M92" s="38"/>
      <c r="Y92" s="38"/>
      <c r="Z92" s="38"/>
      <c r="AA92" s="53">
        <v>88</v>
      </c>
      <c r="AB92" s="54">
        <v>1.7850645780563399</v>
      </c>
      <c r="AC92" s="54">
        <v>4.1219618320465097</v>
      </c>
      <c r="AD92" s="54">
        <v>2.9845711588859598</v>
      </c>
      <c r="AE92" s="54">
        <v>4.31820499897003</v>
      </c>
      <c r="AF92" s="54">
        <v>3.26373338699341</v>
      </c>
      <c r="AG92" s="54">
        <v>2.5642717480659498</v>
      </c>
      <c r="AH92" s="54">
        <v>4.1357558965683001</v>
      </c>
      <c r="AI92" s="54">
        <v>2.4171142578125</v>
      </c>
      <c r="AJ92" s="54">
        <v>1.3572988882660899</v>
      </c>
      <c r="AK92" s="54">
        <v>3.78552353382111</v>
      </c>
      <c r="AL92" s="54">
        <v>0.75193798542022705</v>
      </c>
    </row>
    <row r="93" spans="10:38" x14ac:dyDescent="0.25">
      <c r="AA93" s="53">
        <v>89</v>
      </c>
      <c r="AB93" s="54">
        <v>0</v>
      </c>
      <c r="AC93" s="54">
        <v>1.5755741596221899</v>
      </c>
      <c r="AD93" s="54">
        <v>3.68162870407104</v>
      </c>
      <c r="AE93" s="54">
        <v>2.64765405654907</v>
      </c>
      <c r="AF93" s="54">
        <v>3.9167662858962999</v>
      </c>
      <c r="AG93" s="54">
        <v>2.9393982887268102</v>
      </c>
      <c r="AH93" s="54">
        <v>2.32672023773193</v>
      </c>
      <c r="AI93" s="54">
        <v>3.74452412128448</v>
      </c>
      <c r="AJ93" s="54">
        <v>2.1888972520828198</v>
      </c>
      <c r="AK93" s="54">
        <v>1.240936152637</v>
      </c>
      <c r="AL93" s="54">
        <v>3.4390960931777999</v>
      </c>
    </row>
    <row r="94" spans="10:38" x14ac:dyDescent="0.25">
      <c r="AA94" s="53">
        <v>90</v>
      </c>
      <c r="AB94" s="54">
        <v>0.86741858720779397</v>
      </c>
      <c r="AC94" s="54">
        <v>0</v>
      </c>
      <c r="AD94" s="54">
        <v>1.37730360031128</v>
      </c>
      <c r="AE94" s="54">
        <v>3.2493324279785201</v>
      </c>
      <c r="AF94" s="54">
        <v>2.3264919519424399</v>
      </c>
      <c r="AG94" s="54">
        <v>3.5063173770904501</v>
      </c>
      <c r="AH94" s="54">
        <v>2.6138658523559601</v>
      </c>
      <c r="AI94" s="54">
        <v>2.0845534801483199</v>
      </c>
      <c r="AJ94" s="54">
        <v>3.34673756361008</v>
      </c>
      <c r="AK94" s="54">
        <v>1.9597083330154399</v>
      </c>
      <c r="AL94" s="54">
        <v>1.1212502568960201</v>
      </c>
    </row>
    <row r="95" spans="10:38" x14ac:dyDescent="0.25">
      <c r="AA95" s="53">
        <v>91</v>
      </c>
      <c r="AB95" s="54">
        <v>1.70444875955582</v>
      </c>
      <c r="AC95" s="54">
        <v>0.73899102210998502</v>
      </c>
      <c r="AD95" s="54">
        <v>0</v>
      </c>
      <c r="AE95" s="54">
        <v>1.1842230558395399</v>
      </c>
      <c r="AF95" s="54">
        <v>2.8291050195694001</v>
      </c>
      <c r="AG95" s="54">
        <v>2.01421093940735</v>
      </c>
      <c r="AH95" s="54">
        <v>3.1041557192802398</v>
      </c>
      <c r="AI95" s="54">
        <v>2.2956166267395002</v>
      </c>
      <c r="AJ95" s="54">
        <v>1.8470178544521301</v>
      </c>
      <c r="AK95" s="54">
        <v>2.9560906291008</v>
      </c>
      <c r="AL95" s="54">
        <v>1.73404133319855</v>
      </c>
    </row>
    <row r="96" spans="10:38" x14ac:dyDescent="0.25">
      <c r="AA96" s="53">
        <v>92</v>
      </c>
      <c r="AB96" s="54">
        <v>0.83609318733215299</v>
      </c>
      <c r="AC96" s="54">
        <v>1.4307758212089501</v>
      </c>
      <c r="AD96" s="54">
        <v>0.62194955348968495</v>
      </c>
      <c r="AE96" s="54">
        <v>0</v>
      </c>
      <c r="AF96" s="54">
        <v>1.0044977664947501</v>
      </c>
      <c r="AG96" s="54">
        <v>2.4257864952087398</v>
      </c>
      <c r="AH96" s="54">
        <v>1.7172704041004201</v>
      </c>
      <c r="AI96" s="54">
        <v>2.71126237511635</v>
      </c>
      <c r="AJ96" s="54">
        <v>1.98542016744614</v>
      </c>
      <c r="AK96" s="54">
        <v>1.614636272192</v>
      </c>
      <c r="AL96" s="54">
        <v>2.5734423398971602</v>
      </c>
    </row>
    <row r="97" spans="27:39" x14ac:dyDescent="0.25">
      <c r="AA97" s="53">
        <v>93</v>
      </c>
      <c r="AB97" s="54">
        <v>0</v>
      </c>
      <c r="AC97" s="54">
        <v>0.68046176433563199</v>
      </c>
      <c r="AD97" s="54">
        <v>1.1743059754371601</v>
      </c>
      <c r="AE97" s="54">
        <v>0.51426517963409402</v>
      </c>
      <c r="AF97" s="54">
        <v>0</v>
      </c>
      <c r="AG97" s="54">
        <v>0.83746033906936601</v>
      </c>
      <c r="AH97" s="54">
        <v>2.0481018424034101</v>
      </c>
      <c r="AI97" s="54">
        <v>1.43563801050186</v>
      </c>
      <c r="AJ97" s="54">
        <v>2.3369706571102098</v>
      </c>
      <c r="AK97" s="54">
        <v>1.6923001408577001</v>
      </c>
      <c r="AL97" s="54">
        <v>1.39369860291481</v>
      </c>
    </row>
    <row r="98" spans="27:39" x14ac:dyDescent="0.25">
      <c r="AA98" s="53">
        <v>94</v>
      </c>
      <c r="AB98" s="54">
        <v>0</v>
      </c>
      <c r="AC98" s="54">
        <v>0</v>
      </c>
      <c r="AD98" s="54">
        <v>0.54303145408630404</v>
      </c>
      <c r="AE98" s="54">
        <v>0.948167324066162</v>
      </c>
      <c r="AF98" s="54">
        <v>0.41707202792167702</v>
      </c>
      <c r="AG98" s="54">
        <v>0</v>
      </c>
      <c r="AH98" s="54">
        <v>0.68584978580474898</v>
      </c>
      <c r="AI98" s="54">
        <v>1.7023597359657301</v>
      </c>
      <c r="AJ98" s="54">
        <v>1.17987117171288</v>
      </c>
      <c r="AK98" s="54">
        <v>1.99020054936409</v>
      </c>
      <c r="AL98" s="54">
        <v>1.4226375818252599</v>
      </c>
    </row>
    <row r="99" spans="27:39" x14ac:dyDescent="0.25">
      <c r="AA99" s="53">
        <v>95</v>
      </c>
      <c r="AB99" s="54">
        <v>0</v>
      </c>
      <c r="AC99" s="54">
        <v>0</v>
      </c>
      <c r="AD99" s="54">
        <v>0</v>
      </c>
      <c r="AE99" s="54">
        <v>0.43459907174110401</v>
      </c>
      <c r="AF99" s="54">
        <v>0.757358819246292</v>
      </c>
      <c r="AG99" s="54">
        <v>0.33809539675712602</v>
      </c>
      <c r="AH99" s="54">
        <v>0</v>
      </c>
      <c r="AI99" s="54">
        <v>0.56084811687469505</v>
      </c>
      <c r="AJ99" s="54">
        <v>1.40447926521301</v>
      </c>
      <c r="AK99" s="54">
        <v>0.96688032150268599</v>
      </c>
      <c r="AL99" s="54">
        <v>1.6694962829351401</v>
      </c>
    </row>
    <row r="100" spans="27:39" x14ac:dyDescent="0.25">
      <c r="AA100" s="53">
        <v>96</v>
      </c>
      <c r="AB100" s="54">
        <v>0</v>
      </c>
      <c r="AC100" s="54">
        <v>0</v>
      </c>
      <c r="AD100" s="54">
        <v>0</v>
      </c>
      <c r="AE100" s="54">
        <v>0</v>
      </c>
      <c r="AF100" s="54">
        <v>0.33886480331420898</v>
      </c>
      <c r="AG100" s="54">
        <v>0.59554812312126204</v>
      </c>
      <c r="AH100" s="54">
        <v>0.26667457818985002</v>
      </c>
      <c r="AI100" s="54">
        <v>0</v>
      </c>
      <c r="AJ100" s="54">
        <v>0.446738421916962</v>
      </c>
      <c r="AK100" s="54">
        <v>1.1399477124214199</v>
      </c>
      <c r="AL100" s="54">
        <v>0.77934455871581998</v>
      </c>
    </row>
    <row r="101" spans="27:39" x14ac:dyDescent="0.25">
      <c r="AA101" s="53">
        <v>97</v>
      </c>
      <c r="AB101" s="54">
        <v>0</v>
      </c>
      <c r="AC101" s="54">
        <v>0</v>
      </c>
      <c r="AD101" s="54">
        <v>0</v>
      </c>
      <c r="AE101" s="54">
        <v>0</v>
      </c>
      <c r="AF101" s="54">
        <v>0</v>
      </c>
      <c r="AG101" s="54">
        <v>0.25700905919075001</v>
      </c>
      <c r="AH101" s="54">
        <v>0.46251791715621898</v>
      </c>
      <c r="AI101" s="54">
        <v>0.207077026367188</v>
      </c>
      <c r="AJ101" s="54">
        <v>0</v>
      </c>
      <c r="AK101" s="54">
        <v>0.34949895739555398</v>
      </c>
      <c r="AL101" s="54">
        <v>0.91316044330596902</v>
      </c>
    </row>
    <row r="102" spans="27:39" x14ac:dyDescent="0.25">
      <c r="AA102" s="53">
        <v>98</v>
      </c>
      <c r="AB102" s="54">
        <v>0</v>
      </c>
      <c r="AC102" s="54">
        <v>0</v>
      </c>
      <c r="AD102" s="54">
        <v>0</v>
      </c>
      <c r="AE102" s="54">
        <v>0</v>
      </c>
      <c r="AF102" s="54">
        <v>0</v>
      </c>
      <c r="AG102" s="54">
        <v>0</v>
      </c>
      <c r="AH102" s="54">
        <v>0.19030448794364899</v>
      </c>
      <c r="AI102" s="54">
        <v>0.35449257493019098</v>
      </c>
      <c r="AJ102" s="54">
        <v>0.15770828723907501</v>
      </c>
      <c r="AK102" s="54">
        <v>0</v>
      </c>
      <c r="AL102" s="54">
        <v>0.26881077885627702</v>
      </c>
    </row>
    <row r="103" spans="27:39" x14ac:dyDescent="0.25">
      <c r="AA103" s="53">
        <v>99</v>
      </c>
      <c r="AB103" s="54">
        <v>0</v>
      </c>
      <c r="AC103" s="54">
        <v>0</v>
      </c>
      <c r="AD103" s="54">
        <v>0</v>
      </c>
      <c r="AE103" s="54">
        <v>0</v>
      </c>
      <c r="AF103" s="54">
        <v>0</v>
      </c>
      <c r="AG103" s="54">
        <v>0</v>
      </c>
      <c r="AH103" s="54">
        <v>0</v>
      </c>
      <c r="AI103" s="54">
        <v>0.14839081466198001</v>
      </c>
      <c r="AJ103" s="54">
        <v>0.27697178721427901</v>
      </c>
      <c r="AK103" s="54">
        <v>0.12310981750488301</v>
      </c>
      <c r="AL103" s="54">
        <v>0</v>
      </c>
    </row>
    <row r="104" spans="27:39" x14ac:dyDescent="0.25"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t="s">
        <v>44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104"/>
  <sheetViews>
    <sheetView workbookViewId="0">
      <selection activeCell="E14" sqref="E14"/>
    </sheetView>
  </sheetViews>
  <sheetFormatPr baseColWidth="10" defaultColWidth="8.7109375" defaultRowHeight="15" x14ac:dyDescent="0.25"/>
  <cols>
    <col min="2" max="2" width="12.85546875" customWidth="1"/>
  </cols>
  <sheetData>
    <row r="2" spans="2:38" x14ac:dyDescent="0.25">
      <c r="B2" s="55" t="s">
        <v>6</v>
      </c>
      <c r="C2" t="s">
        <v>46</v>
      </c>
    </row>
    <row r="3" spans="2:38" x14ac:dyDescent="0.25">
      <c r="AA3" s="53" t="s">
        <v>43</v>
      </c>
      <c r="AB3" s="53">
        <v>2019</v>
      </c>
      <c r="AC3" s="53">
        <v>2020</v>
      </c>
      <c r="AD3" s="53">
        <v>2021</v>
      </c>
      <c r="AE3" s="53">
        <v>2022</v>
      </c>
      <c r="AF3" s="53">
        <v>2023</v>
      </c>
      <c r="AG3" s="53">
        <v>2024</v>
      </c>
      <c r="AH3" s="53">
        <v>2025</v>
      </c>
      <c r="AI3" s="53">
        <v>2026</v>
      </c>
      <c r="AJ3" s="53">
        <v>2027</v>
      </c>
      <c r="AK3" s="53">
        <v>2028</v>
      </c>
      <c r="AL3" s="53">
        <v>2029</v>
      </c>
    </row>
    <row r="4" spans="2:38" x14ac:dyDescent="0.25">
      <c r="B4" s="33"/>
      <c r="C4" s="61" t="s">
        <v>18</v>
      </c>
      <c r="D4" s="61" t="s">
        <v>19</v>
      </c>
      <c r="E4" s="61" t="s">
        <v>20</v>
      </c>
      <c r="F4" s="61" t="s">
        <v>21</v>
      </c>
      <c r="G4" s="61" t="s">
        <v>22</v>
      </c>
      <c r="H4" s="61" t="s">
        <v>37</v>
      </c>
      <c r="I4" s="61" t="s">
        <v>38</v>
      </c>
      <c r="J4" s="61" t="s">
        <v>39</v>
      </c>
      <c r="K4" s="61" t="s">
        <v>40</v>
      </c>
      <c r="L4" s="61" t="s">
        <v>41</v>
      </c>
      <c r="M4" s="61" t="s">
        <v>42</v>
      </c>
      <c r="N4" s="33"/>
      <c r="O4" s="48"/>
      <c r="P4" s="48" t="str">
        <f>C4</f>
        <v>2019</v>
      </c>
      <c r="Q4" s="48" t="str">
        <f t="shared" ref="Q4:Z4" si="0">D4</f>
        <v>2020</v>
      </c>
      <c r="R4" s="48" t="str">
        <f t="shared" si="0"/>
        <v>2021</v>
      </c>
      <c r="S4" s="48" t="str">
        <f t="shared" si="0"/>
        <v>2022</v>
      </c>
      <c r="T4" s="48" t="str">
        <f t="shared" si="0"/>
        <v>2023</v>
      </c>
      <c r="U4" s="48" t="str">
        <f t="shared" si="0"/>
        <v>2024</v>
      </c>
      <c r="V4" s="48" t="str">
        <f t="shared" si="0"/>
        <v>2025</v>
      </c>
      <c r="W4" s="48" t="str">
        <f t="shared" si="0"/>
        <v>2026</v>
      </c>
      <c r="X4" s="48" t="str">
        <f t="shared" si="0"/>
        <v>2027</v>
      </c>
      <c r="Y4" s="48" t="str">
        <f t="shared" si="0"/>
        <v>2028</v>
      </c>
      <c r="Z4" s="48" t="str">
        <f t="shared" si="0"/>
        <v>2029</v>
      </c>
      <c r="AA4" s="54">
        <v>41.089359283447301</v>
      </c>
      <c r="AB4" s="54">
        <v>41.116611480712898</v>
      </c>
      <c r="AC4" s="54">
        <v>41.223146438598597</v>
      </c>
      <c r="AD4" s="54">
        <v>41.418573379516602</v>
      </c>
      <c r="AE4" s="54">
        <v>41.691253662109403</v>
      </c>
      <c r="AF4" s="54">
        <v>41.9701442718506</v>
      </c>
      <c r="AG4" s="54">
        <v>42.265619277954102</v>
      </c>
      <c r="AH4" s="54">
        <v>42.566795349121101</v>
      </c>
      <c r="AI4" s="54">
        <v>42.868522644042997</v>
      </c>
      <c r="AJ4" s="54">
        <v>43.1541557312012</v>
      </c>
      <c r="AK4" s="54">
        <v>43.490159988403299</v>
      </c>
      <c r="AL4" s="54">
        <v>43.681472778320298</v>
      </c>
    </row>
    <row r="5" spans="2:38" x14ac:dyDescent="0.25">
      <c r="B5" s="34" t="s">
        <v>23</v>
      </c>
      <c r="C5" s="57">
        <f>AB4+AB5</f>
        <v>81.966779708862305</v>
      </c>
      <c r="D5" s="57">
        <f t="shared" ref="D5:M5" si="1">AC4+AC5</f>
        <v>82.184473037719698</v>
      </c>
      <c r="E5" s="57">
        <f t="shared" si="1"/>
        <v>82.557081222534208</v>
      </c>
      <c r="F5" s="57">
        <f t="shared" si="1"/>
        <v>83.090230941772504</v>
      </c>
      <c r="G5" s="57">
        <f t="shared" si="1"/>
        <v>83.686170578002901</v>
      </c>
      <c r="H5" s="57">
        <f t="shared" si="1"/>
        <v>84.291704177856403</v>
      </c>
      <c r="I5" s="57">
        <f t="shared" si="1"/>
        <v>84.907850265502901</v>
      </c>
      <c r="J5" s="57">
        <f t="shared" si="1"/>
        <v>85.524869918823299</v>
      </c>
      <c r="K5" s="57">
        <f t="shared" si="1"/>
        <v>86.120685577392607</v>
      </c>
      <c r="L5" s="57">
        <f t="shared" si="1"/>
        <v>86.799116134643498</v>
      </c>
      <c r="M5" s="57">
        <f t="shared" si="1"/>
        <v>87.148809432983398</v>
      </c>
      <c r="N5" s="47"/>
      <c r="O5" s="49" t="s">
        <v>23</v>
      </c>
      <c r="P5" s="50">
        <f>C5/$C$5*100</f>
        <v>100</v>
      </c>
      <c r="Q5" s="50">
        <f t="shared" ref="Q5:Y5" si="2">D5/$C$5*100</f>
        <v>100.26558726551247</v>
      </c>
      <c r="R5" s="50">
        <f t="shared" si="2"/>
        <v>100.72017165462471</v>
      </c>
      <c r="S5" s="50">
        <f t="shared" si="2"/>
        <v>101.37061775136291</v>
      </c>
      <c r="T5" s="50">
        <f t="shared" si="2"/>
        <v>102.09766795187964</v>
      </c>
      <c r="U5" s="50">
        <f t="shared" si="2"/>
        <v>102.83642284990577</v>
      </c>
      <c r="V5" s="50">
        <f t="shared" si="2"/>
        <v>103.58812505149888</v>
      </c>
      <c r="W5" s="50">
        <f t="shared" si="2"/>
        <v>104.34089300884941</v>
      </c>
      <c r="X5" s="50">
        <f t="shared" si="2"/>
        <v>105.06779195581986</v>
      </c>
      <c r="Y5" s="50">
        <f t="shared" si="2"/>
        <v>105.89548161211795</v>
      </c>
      <c r="Z5" s="50">
        <f>M5/$C$5*100</f>
        <v>106.32210969191071</v>
      </c>
      <c r="AA5" s="54">
        <v>32.427685737609899</v>
      </c>
      <c r="AB5" s="54">
        <v>40.8501682281494</v>
      </c>
      <c r="AC5" s="54">
        <v>40.961326599121101</v>
      </c>
      <c r="AD5" s="54">
        <v>41.138507843017599</v>
      </c>
      <c r="AE5" s="54">
        <v>41.3989772796631</v>
      </c>
      <c r="AF5" s="54">
        <v>41.716026306152301</v>
      </c>
      <c r="AG5" s="54">
        <v>42.026084899902301</v>
      </c>
      <c r="AH5" s="54">
        <v>42.3410549163818</v>
      </c>
      <c r="AI5" s="54">
        <v>42.656347274780302</v>
      </c>
      <c r="AJ5" s="54">
        <v>42.966529846191399</v>
      </c>
      <c r="AK5" s="54">
        <v>43.308956146240199</v>
      </c>
      <c r="AL5" s="54">
        <v>43.4673366546631</v>
      </c>
    </row>
    <row r="6" spans="2:38" x14ac:dyDescent="0.25">
      <c r="B6" s="34" t="s">
        <v>24</v>
      </c>
      <c r="C6" s="57">
        <f>AB6+AB7+AB8+AB9</f>
        <v>161.72684192657459</v>
      </c>
      <c r="D6" s="57">
        <f t="shared" ref="D6:M6" si="3">AC6+AC7+AC8+AC9</f>
        <v>159.32830142974848</v>
      </c>
      <c r="E6" s="57">
        <f t="shared" si="3"/>
        <v>162.58937072753901</v>
      </c>
      <c r="F6" s="57">
        <f t="shared" si="3"/>
        <v>160.5899600982666</v>
      </c>
      <c r="G6" s="57">
        <f t="shared" si="3"/>
        <v>167.22257423400882</v>
      </c>
      <c r="H6" s="57">
        <f t="shared" si="3"/>
        <v>168.60328292846671</v>
      </c>
      <c r="I6" s="57">
        <f t="shared" si="3"/>
        <v>170.0416946411132</v>
      </c>
      <c r="J6" s="57">
        <f t="shared" si="3"/>
        <v>171.51403236389149</v>
      </c>
      <c r="K6" s="57">
        <f t="shared" si="3"/>
        <v>172.96360778808591</v>
      </c>
      <c r="L6" s="57">
        <f t="shared" si="3"/>
        <v>174.55550575256348</v>
      </c>
      <c r="M6" s="57">
        <f t="shared" si="3"/>
        <v>174.87236213684079</v>
      </c>
      <c r="N6" s="47"/>
      <c r="O6" s="49" t="s">
        <v>24</v>
      </c>
      <c r="P6" s="50">
        <f>C6/$C$6*100</f>
        <v>100</v>
      </c>
      <c r="Q6" s="50">
        <f t="shared" ref="Q6:Z6" si="4">D6/$C$6*100</f>
        <v>98.516918732689362</v>
      </c>
      <c r="R6" s="50">
        <f t="shared" si="4"/>
        <v>100.53332445665141</v>
      </c>
      <c r="S6" s="50">
        <f t="shared" si="4"/>
        <v>99.297035782826853</v>
      </c>
      <c r="T6" s="50">
        <f t="shared" si="4"/>
        <v>103.39815719021419</v>
      </c>
      <c r="U6" s="50">
        <f t="shared" si="4"/>
        <v>104.2518860320132</v>
      </c>
      <c r="V6" s="50">
        <f t="shared" si="4"/>
        <v>105.14129418189815</v>
      </c>
      <c r="W6" s="50">
        <f t="shared" si="4"/>
        <v>106.05167968453893</v>
      </c>
      <c r="X6" s="50">
        <f t="shared" si="4"/>
        <v>106.94799065365595</v>
      </c>
      <c r="Y6" s="50">
        <f t="shared" si="4"/>
        <v>107.93230342790791</v>
      </c>
      <c r="Z6" s="50">
        <f t="shared" si="4"/>
        <v>108.12822414243047</v>
      </c>
      <c r="AA6" s="54">
        <v>45.486698150634801</v>
      </c>
      <c r="AB6" s="54">
        <v>33.432404518127399</v>
      </c>
      <c r="AC6" s="54">
        <v>40.905384063720703</v>
      </c>
      <c r="AD6" s="54">
        <v>41.094738006591797</v>
      </c>
      <c r="AE6" s="54">
        <v>41.342323303222699</v>
      </c>
      <c r="AF6" s="54">
        <v>41.653333663940401</v>
      </c>
      <c r="AG6" s="54">
        <v>42.001501083374002</v>
      </c>
      <c r="AH6" s="54">
        <v>42.333961486816399</v>
      </c>
      <c r="AI6" s="54">
        <v>42.666326522827099</v>
      </c>
      <c r="AJ6" s="54">
        <v>42.991775512695298</v>
      </c>
      <c r="AK6" s="54">
        <v>43.3653888702393</v>
      </c>
      <c r="AL6" s="54">
        <v>43.492479324340799</v>
      </c>
    </row>
    <row r="7" spans="2:38" x14ac:dyDescent="0.25">
      <c r="B7" s="34" t="s">
        <v>25</v>
      </c>
      <c r="C7" s="57">
        <f>AB10+AB11+AB12+AB13+AB14+AB15+AB16+AB17+AB18+AB19</f>
        <v>427.164938926697</v>
      </c>
      <c r="D7" s="57">
        <f t="shared" ref="D7:M7" si="5">AC10+AC11+AC12+AC13+AC14+AC15+AC16+AC17+AC18+AC19</f>
        <v>435.67064666748058</v>
      </c>
      <c r="E7" s="57">
        <f t="shared" si="5"/>
        <v>432.65042877197254</v>
      </c>
      <c r="F7" s="57">
        <f t="shared" si="5"/>
        <v>432.86843681335432</v>
      </c>
      <c r="G7" s="57">
        <f t="shared" si="5"/>
        <v>429.70759773254412</v>
      </c>
      <c r="H7" s="57">
        <f t="shared" si="5"/>
        <v>425.7412929534911</v>
      </c>
      <c r="I7" s="57">
        <f t="shared" si="5"/>
        <v>422.73623085021967</v>
      </c>
      <c r="J7" s="57">
        <f t="shared" si="5"/>
        <v>428.46936607360851</v>
      </c>
      <c r="K7" s="57">
        <f t="shared" si="5"/>
        <v>429.69124412536621</v>
      </c>
      <c r="L7" s="57">
        <f t="shared" si="5"/>
        <v>435.27922439575195</v>
      </c>
      <c r="M7" s="57">
        <f t="shared" si="5"/>
        <v>434.80424880981451</v>
      </c>
      <c r="N7" s="47"/>
      <c r="O7" s="49" t="s">
        <v>25</v>
      </c>
      <c r="P7" s="50">
        <f>C7/$C$7*100</f>
        <v>100</v>
      </c>
      <c r="Q7" s="50">
        <f t="shared" ref="Q7:Z7" si="6">D7/$C$7*100</f>
        <v>101.99119987753565</v>
      </c>
      <c r="R7" s="50">
        <f t="shared" si="6"/>
        <v>101.28416200521009</v>
      </c>
      <c r="S7" s="50">
        <f t="shared" si="6"/>
        <v>101.335198038722</v>
      </c>
      <c r="T7" s="50">
        <f t="shared" si="6"/>
        <v>100.5952405204968</v>
      </c>
      <c r="U7" s="50">
        <f t="shared" si="6"/>
        <v>99.666722185396821</v>
      </c>
      <c r="V7" s="50">
        <f t="shared" si="6"/>
        <v>98.963232308436872</v>
      </c>
      <c r="W7" s="50">
        <f t="shared" si="6"/>
        <v>100.30536849540812</v>
      </c>
      <c r="X7" s="50">
        <f t="shared" si="6"/>
        <v>100.59141211472478</v>
      </c>
      <c r="Y7" s="50">
        <f t="shared" si="6"/>
        <v>101.89956729347756</v>
      </c>
      <c r="Z7" s="50">
        <f t="shared" si="6"/>
        <v>101.78837474403031</v>
      </c>
      <c r="AA7" s="54">
        <v>37.839185714721701</v>
      </c>
      <c r="AB7" s="54">
        <v>45.077987670898402</v>
      </c>
      <c r="AC7" s="54">
        <v>34.492671012878397</v>
      </c>
      <c r="AD7" s="54">
        <v>41.199811935424798</v>
      </c>
      <c r="AE7" s="54">
        <v>41.461973190307603</v>
      </c>
      <c r="AF7" s="54">
        <v>41.762866973877003</v>
      </c>
      <c r="AG7" s="54">
        <v>42.110404968261697</v>
      </c>
      <c r="AH7" s="54">
        <v>42.482255935668903</v>
      </c>
      <c r="AI7" s="54">
        <v>42.836748123168903</v>
      </c>
      <c r="AJ7" s="54">
        <v>43.184280395507798</v>
      </c>
      <c r="AK7" s="54">
        <v>43.5738010406494</v>
      </c>
      <c r="AL7" s="54">
        <v>43.6700248718262</v>
      </c>
    </row>
    <row r="8" spans="2:38" x14ac:dyDescent="0.25">
      <c r="B8" s="34" t="s">
        <v>26</v>
      </c>
      <c r="C8" s="57">
        <f>AB20+AB21+AB22+AB23+AB24+AB25+AB26</f>
        <v>325.98737907409679</v>
      </c>
      <c r="D8" s="57">
        <f t="shared" ref="D8:M8" si="7">AC20+AC21+AC22+AC23+AC24+AC25+AC26</f>
        <v>315.92005157470709</v>
      </c>
      <c r="E8" s="57">
        <f t="shared" si="7"/>
        <v>311.74791336059559</v>
      </c>
      <c r="F8" s="57">
        <f t="shared" si="7"/>
        <v>312.16635131835932</v>
      </c>
      <c r="G8" s="57">
        <f t="shared" si="7"/>
        <v>309.68352317810047</v>
      </c>
      <c r="H8" s="57">
        <f t="shared" si="7"/>
        <v>315.23515701293962</v>
      </c>
      <c r="I8" s="57">
        <f t="shared" si="7"/>
        <v>320.28717041015619</v>
      </c>
      <c r="J8" s="57">
        <f t="shared" si="7"/>
        <v>315.34698677062977</v>
      </c>
      <c r="K8" s="57">
        <f t="shared" si="7"/>
        <v>318.21332550048845</v>
      </c>
      <c r="L8" s="57">
        <f t="shared" si="7"/>
        <v>315.98338699340809</v>
      </c>
      <c r="M8" s="57">
        <f t="shared" si="7"/>
        <v>316.20271682739263</v>
      </c>
      <c r="N8" s="47"/>
      <c r="O8" s="49" t="s">
        <v>26</v>
      </c>
      <c r="P8" s="50">
        <f>C8/$C$8*100</f>
        <v>100</v>
      </c>
      <c r="Q8" s="50">
        <f t="shared" ref="Q8:Z8" si="8">D8/$C$8*100</f>
        <v>96.911743169939896</v>
      </c>
      <c r="R8" s="50">
        <f t="shared" si="8"/>
        <v>95.631896623131368</v>
      </c>
      <c r="S8" s="50">
        <f t="shared" si="8"/>
        <v>95.760256794298797</v>
      </c>
      <c r="T8" s="50">
        <f t="shared" si="8"/>
        <v>94.998623584046655</v>
      </c>
      <c r="U8" s="50">
        <f t="shared" si="8"/>
        <v>96.701644679712217</v>
      </c>
      <c r="V8" s="50">
        <f t="shared" si="8"/>
        <v>98.251402038897666</v>
      </c>
      <c r="W8" s="50">
        <f t="shared" si="8"/>
        <v>96.735949614463919</v>
      </c>
      <c r="X8" s="50">
        <f t="shared" si="8"/>
        <v>97.615228664468844</v>
      </c>
      <c r="Y8" s="50">
        <f t="shared" si="8"/>
        <v>96.931171964662227</v>
      </c>
      <c r="Z8" s="50">
        <f t="shared" si="8"/>
        <v>96.998453659618491</v>
      </c>
      <c r="AA8" s="54">
        <v>45.059459686279297</v>
      </c>
      <c r="AB8" s="54">
        <v>38.499860763549798</v>
      </c>
      <c r="AC8" s="54">
        <v>44.877847671508803</v>
      </c>
      <c r="AD8" s="54">
        <v>35.458614349365199</v>
      </c>
      <c r="AE8" s="54">
        <v>41.576509475708001</v>
      </c>
      <c r="AF8" s="54">
        <v>41.889993667602504</v>
      </c>
      <c r="AG8" s="54">
        <v>42.226621627807603</v>
      </c>
      <c r="AH8" s="54">
        <v>42.599266052246101</v>
      </c>
      <c r="AI8" s="54">
        <v>42.991233825683601</v>
      </c>
      <c r="AJ8" s="54">
        <v>43.3615398406982</v>
      </c>
      <c r="AK8" s="54">
        <v>43.767747879028299</v>
      </c>
      <c r="AL8" s="54">
        <v>43.831981658935497</v>
      </c>
    </row>
    <row r="9" spans="2:38" x14ac:dyDescent="0.25">
      <c r="B9" s="34" t="s">
        <v>27</v>
      </c>
      <c r="C9" s="57">
        <f>AB27+AB28+AB29+AB30+AB31+AB32+AB33+AB34+AB35+AB36+AB37+AB38+AB39+AB40+AB41+AB42+AB43+AB44+AB45+AB46+AB47+AB48+AB49+AB50+AB51+AB52+AB53+AB54+AB55+AB56+AB57+AB58+AB59+AB60+AB61+AB62+AB63+AB64+AB65+AB66+AB67+AB68+AB69+AB70</f>
        <v>1814.0022459030151</v>
      </c>
      <c r="D9" s="57">
        <f t="shared" ref="D9:M9" si="9">AC27+AC28+AC29+AC30+AC31+AC32+AC33+AC34+AC35+AC36+AC37+AC38+AC39+AC40+AC41+AC42+AC43+AC44+AC45+AC46+AC47+AC48+AC49+AC50+AC51+AC52+AC53+AC54+AC55+AC56+AC57+AC58+AC59+AC60+AC61+AC62+AC63+AC64+AC65+AC66+AC67+AC68+AC69+AC70</f>
        <v>1813.5834217071535</v>
      </c>
      <c r="E9" s="57">
        <f t="shared" si="9"/>
        <v>1824.6409463882449</v>
      </c>
      <c r="F9" s="57">
        <f t="shared" si="9"/>
        <v>1841.237368583679</v>
      </c>
      <c r="G9" s="57">
        <f t="shared" si="9"/>
        <v>1851.4548683166504</v>
      </c>
      <c r="H9" s="57">
        <f t="shared" si="9"/>
        <v>1857.2919988632202</v>
      </c>
      <c r="I9" s="57">
        <f t="shared" si="9"/>
        <v>1871.2381153106687</v>
      </c>
      <c r="J9" s="57">
        <f t="shared" si="9"/>
        <v>1879.2874431610107</v>
      </c>
      <c r="K9" s="57">
        <f t="shared" si="9"/>
        <v>1887.7075757980347</v>
      </c>
      <c r="L9" s="57">
        <f t="shared" si="9"/>
        <v>1909.0024833679199</v>
      </c>
      <c r="M9" s="57">
        <f t="shared" si="9"/>
        <v>1911.0090646743774</v>
      </c>
      <c r="N9" s="47"/>
      <c r="O9" s="49" t="s">
        <v>27</v>
      </c>
      <c r="P9" s="50">
        <f>C9/$C$9*100</f>
        <v>100</v>
      </c>
      <c r="Q9" s="50">
        <f t="shared" ref="Q9:Z9" si="10">D9/$C$9*100</f>
        <v>99.976911594414645</v>
      </c>
      <c r="R9" s="50">
        <f t="shared" si="10"/>
        <v>100.58647669865115</v>
      </c>
      <c r="S9" s="50">
        <f t="shared" si="10"/>
        <v>101.50138307392812</v>
      </c>
      <c r="T9" s="50">
        <f t="shared" si="10"/>
        <v>102.06464035522687</v>
      </c>
      <c r="U9" s="50">
        <f t="shared" si="10"/>
        <v>102.38642223613429</v>
      </c>
      <c r="V9" s="50">
        <f t="shared" si="10"/>
        <v>103.15522593959973</v>
      </c>
      <c r="W9" s="50">
        <f t="shared" si="10"/>
        <v>103.59895900930908</v>
      </c>
      <c r="X9" s="50">
        <f t="shared" si="10"/>
        <v>104.06313333191761</v>
      </c>
      <c r="Y9" s="50">
        <f t="shared" si="10"/>
        <v>105.2370518106836</v>
      </c>
      <c r="Z9" s="50">
        <f t="shared" si="10"/>
        <v>105.34766806328138</v>
      </c>
      <c r="AA9" s="54">
        <v>40.981645584106403</v>
      </c>
      <c r="AB9" s="54">
        <v>44.716588973999002</v>
      </c>
      <c r="AC9" s="54">
        <v>39.052398681640597</v>
      </c>
      <c r="AD9" s="54">
        <v>44.836206436157198</v>
      </c>
      <c r="AE9" s="54">
        <v>36.209154129028299</v>
      </c>
      <c r="AF9" s="54">
        <v>41.916379928588903</v>
      </c>
      <c r="AG9" s="54">
        <v>42.264755249023402</v>
      </c>
      <c r="AH9" s="54">
        <v>42.6262111663818</v>
      </c>
      <c r="AI9" s="54">
        <v>43.0197238922119</v>
      </c>
      <c r="AJ9" s="54">
        <v>43.426012039184599</v>
      </c>
      <c r="AK9" s="54">
        <v>43.848567962646499</v>
      </c>
      <c r="AL9" s="54">
        <v>43.877876281738303</v>
      </c>
    </row>
    <row r="10" spans="2:38" x14ac:dyDescent="0.25">
      <c r="B10" s="35" t="s">
        <v>28</v>
      </c>
      <c r="C10" s="57">
        <f>C5+C6+C7+AB20+AB21</f>
        <v>765.11229324340832</v>
      </c>
      <c r="D10" s="57">
        <f t="shared" ref="D10:M10" si="11">D5+D6+D7+AC20+AC21</f>
        <v>766.63985919952393</v>
      </c>
      <c r="E10" s="57">
        <f t="shared" si="11"/>
        <v>761.67753219604481</v>
      </c>
      <c r="F10" s="57">
        <f t="shared" si="11"/>
        <v>767.76634597778309</v>
      </c>
      <c r="G10" s="57">
        <f t="shared" si="11"/>
        <v>769.42431259155296</v>
      </c>
      <c r="H10" s="57">
        <f t="shared" si="11"/>
        <v>770.24034500122048</v>
      </c>
      <c r="I10" s="57">
        <f t="shared" si="11"/>
        <v>774.89214897155739</v>
      </c>
      <c r="J10" s="57">
        <f t="shared" si="11"/>
        <v>774.492431640625</v>
      </c>
      <c r="K10" s="57">
        <f t="shared" si="11"/>
        <v>775.44635391235352</v>
      </c>
      <c r="L10" s="57">
        <f t="shared" si="11"/>
        <v>784.13521385192871</v>
      </c>
      <c r="M10" s="57">
        <f t="shared" si="11"/>
        <v>784.18192100524902</v>
      </c>
      <c r="O10" s="49" t="s">
        <v>28</v>
      </c>
      <c r="P10" s="50">
        <f>C10/$C$10*100</f>
        <v>100</v>
      </c>
      <c r="Q10" s="50">
        <f t="shared" ref="Q10:Z10" si="12">D10/$C$10*100</f>
        <v>100.19965251762457</v>
      </c>
      <c r="R10" s="50">
        <f t="shared" si="12"/>
        <v>99.551077524476426</v>
      </c>
      <c r="S10" s="50">
        <f t="shared" si="12"/>
        <v>100.34688407934527</v>
      </c>
      <c r="T10" s="50">
        <f t="shared" si="12"/>
        <v>100.5635799328051</v>
      </c>
      <c r="U10" s="50">
        <f t="shared" si="12"/>
        <v>100.67023518026011</v>
      </c>
      <c r="V10" s="50">
        <f t="shared" si="12"/>
        <v>101.2782248847017</v>
      </c>
      <c r="W10" s="50">
        <f t="shared" si="12"/>
        <v>101.22598192187621</v>
      </c>
      <c r="X10" s="50">
        <f t="shared" si="12"/>
        <v>101.35065934245257</v>
      </c>
      <c r="Y10" s="50">
        <f t="shared" si="12"/>
        <v>102.48629132958769</v>
      </c>
      <c r="Z10" s="50">
        <f t="shared" si="12"/>
        <v>102.49239594373816</v>
      </c>
      <c r="AA10" s="54">
        <v>37.391420364379897</v>
      </c>
      <c r="AB10" s="54">
        <v>41.242511749267599</v>
      </c>
      <c r="AC10" s="54">
        <v>44.561914443969698</v>
      </c>
      <c r="AD10" s="54">
        <v>39.592832565307603</v>
      </c>
      <c r="AE10" s="54">
        <v>44.926177978515597</v>
      </c>
      <c r="AF10" s="54">
        <v>36.915107727050803</v>
      </c>
      <c r="AG10" s="54">
        <v>42.295928955078097</v>
      </c>
      <c r="AH10" s="54">
        <v>42.669126510620103</v>
      </c>
      <c r="AI10" s="54">
        <v>43.051534652709996</v>
      </c>
      <c r="AJ10" s="54">
        <v>43.460489273071303</v>
      </c>
      <c r="AK10" s="54">
        <v>43.912891387939503</v>
      </c>
      <c r="AL10" s="54">
        <v>43.924211502075202</v>
      </c>
    </row>
    <row r="11" spans="2:38" x14ac:dyDescent="0.25">
      <c r="B11" s="35" t="s">
        <v>29</v>
      </c>
      <c r="C11" s="57">
        <f>AB22+AB23+AB24+AB25+AB26+AB27+AB28+AB28+AB28+AB28+AB28+AB28+AB29+AB30+AB31+AB32+AB33+AB34+AB35+AB36+AB37+AB38+AB39+AB40+AB41+AB42+AB43+AB44+AB45+AB46+AB47+AB48+AB49+AB50+AB51+AB52+AB53</f>
        <v>1599.5704231262209</v>
      </c>
      <c r="D11" s="57">
        <f t="shared" ref="D11:M11" si="13">AC22+AC23+AC24+AC25+AC26+AC27+AC28+AC28+AC28+AC28+AC28+AC28+AC29+AC30+AC31+AC32+AC33+AC34+AC35+AC36+AC37+AC38+AC39+AC40+AC41+AC42+AC43+AC44+AC45+AC46+AC47+AC48+AC49+AC50+AC51+AC52+AC53</f>
        <v>1582.324308395386</v>
      </c>
      <c r="E11" s="57">
        <f t="shared" si="13"/>
        <v>1581.8385038375854</v>
      </c>
      <c r="F11" s="57">
        <f t="shared" si="13"/>
        <v>1581.8578605651855</v>
      </c>
      <c r="G11" s="57">
        <f t="shared" si="13"/>
        <v>1588.0156507492065</v>
      </c>
      <c r="H11" s="57">
        <f t="shared" si="13"/>
        <v>1598.8405799865723</v>
      </c>
      <c r="I11" s="57">
        <f t="shared" si="13"/>
        <v>1604.2351016998286</v>
      </c>
      <c r="J11" s="57">
        <f t="shared" si="13"/>
        <v>1619.794506072998</v>
      </c>
      <c r="K11" s="57">
        <f t="shared" si="13"/>
        <v>1645.8597126007085</v>
      </c>
      <c r="L11" s="57">
        <f t="shared" si="13"/>
        <v>1647.5743808746338</v>
      </c>
      <c r="M11" s="57">
        <f t="shared" si="13"/>
        <v>1651.8747043609621</v>
      </c>
      <c r="O11" s="49" t="s">
        <v>29</v>
      </c>
      <c r="P11" s="50">
        <f>C11/$C$11*100</f>
        <v>100</v>
      </c>
      <c r="Q11" s="50">
        <f t="shared" ref="Q11:Z11" si="14">D11/$C$11*100</f>
        <v>98.921828355820125</v>
      </c>
      <c r="R11" s="50">
        <f t="shared" si="14"/>
        <v>98.89145741679944</v>
      </c>
      <c r="S11" s="50">
        <f t="shared" si="14"/>
        <v>98.89266753717429</v>
      </c>
      <c r="T11" s="50">
        <f t="shared" si="14"/>
        <v>99.277632781279394</v>
      </c>
      <c r="U11" s="50">
        <f t="shared" si="14"/>
        <v>99.954372553462051</v>
      </c>
      <c r="V11" s="50">
        <f t="shared" si="14"/>
        <v>100.2916207067952</v>
      </c>
      <c r="W11" s="50">
        <f t="shared" si="14"/>
        <v>101.26434464243536</v>
      </c>
      <c r="X11" s="50">
        <f t="shared" si="14"/>
        <v>102.89385755108044</v>
      </c>
      <c r="Y11" s="50">
        <f t="shared" si="14"/>
        <v>103.0010530986559</v>
      </c>
      <c r="Z11" s="50">
        <f t="shared" si="14"/>
        <v>103.26989549684953</v>
      </c>
      <c r="AA11" s="54">
        <v>41.061325073242202</v>
      </c>
      <c r="AB11" s="54">
        <v>37.925146102905302</v>
      </c>
      <c r="AC11" s="54">
        <v>41.393121719360401</v>
      </c>
      <c r="AD11" s="54">
        <v>44.423507690429702</v>
      </c>
      <c r="AE11" s="54">
        <v>40.033475875854499</v>
      </c>
      <c r="AF11" s="54">
        <v>44.999914169311502</v>
      </c>
      <c r="AG11" s="54">
        <v>37.470947265625</v>
      </c>
      <c r="AH11" s="54">
        <v>42.590456008911097</v>
      </c>
      <c r="AI11" s="54">
        <v>42.984664916992202</v>
      </c>
      <c r="AJ11" s="54">
        <v>43.382833480834996</v>
      </c>
      <c r="AK11" s="54">
        <v>43.834312438964801</v>
      </c>
      <c r="AL11" s="54">
        <v>43.824531555175803</v>
      </c>
    </row>
    <row r="12" spans="2:38" x14ac:dyDescent="0.25">
      <c r="B12" s="35" t="s">
        <v>30</v>
      </c>
      <c r="C12" s="57">
        <f>AB54+AB55+AB56+AB57+AB58+AB59+AB60+AB60+AB61+AB62+AB63+AB64+AB65+AB66+AB67+AB68+AB69+AB70</f>
        <v>717.63901615142834</v>
      </c>
      <c r="D12" s="57">
        <f t="shared" ref="D12:M12" si="15">AC54+AC55+AC56+AC57+AC58+AC59+AC60+AC60+AC61+AC62+AC63+AC64+AC65+AC66+AC67+AC68+AC69+AC70</f>
        <v>716.04292106628418</v>
      </c>
      <c r="E12" s="57">
        <f t="shared" si="15"/>
        <v>719.74866867065418</v>
      </c>
      <c r="F12" s="57">
        <f t="shared" si="15"/>
        <v>739.40315723419189</v>
      </c>
      <c r="G12" s="57">
        <f t="shared" si="15"/>
        <v>740.21220111846912</v>
      </c>
      <c r="H12" s="57">
        <f t="shared" si="15"/>
        <v>751.28686046600365</v>
      </c>
      <c r="I12" s="57">
        <f t="shared" si="15"/>
        <v>744.92404174804688</v>
      </c>
      <c r="J12" s="57">
        <f t="shared" si="15"/>
        <v>741.73460769653343</v>
      </c>
      <c r="K12" s="57">
        <f t="shared" si="15"/>
        <v>736.07695865631115</v>
      </c>
      <c r="L12" s="57">
        <f t="shared" si="15"/>
        <v>748.88713264465332</v>
      </c>
      <c r="M12" s="57">
        <f t="shared" si="15"/>
        <v>748.17659854888905</v>
      </c>
      <c r="O12" s="49" t="s">
        <v>30</v>
      </c>
      <c r="P12" s="50">
        <f>C12/$C$12*100</f>
        <v>100</v>
      </c>
      <c r="Q12" s="50">
        <f t="shared" ref="Q12:Z12" si="16">D12/$C$12*100</f>
        <v>99.777590815267587</v>
      </c>
      <c r="R12" s="50">
        <f t="shared" si="16"/>
        <v>100.2939712685271</v>
      </c>
      <c r="S12" s="50">
        <f t="shared" si="16"/>
        <v>103.03274217161169</v>
      </c>
      <c r="T12" s="50">
        <f t="shared" si="16"/>
        <v>103.14547905827315</v>
      </c>
      <c r="U12" s="50">
        <f t="shared" si="16"/>
        <v>104.68868658995476</v>
      </c>
      <c r="V12" s="50">
        <f t="shared" si="16"/>
        <v>103.80205437309462</v>
      </c>
      <c r="W12" s="50">
        <f t="shared" si="16"/>
        <v>103.35762005727133</v>
      </c>
      <c r="X12" s="50">
        <f t="shared" si="16"/>
        <v>102.56925029017545</v>
      </c>
      <c r="Y12" s="50">
        <f t="shared" si="16"/>
        <v>104.35429453944731</v>
      </c>
      <c r="Z12" s="50">
        <f t="shared" si="16"/>
        <v>104.25528458043271</v>
      </c>
      <c r="AA12" s="54">
        <v>35.709468841552699</v>
      </c>
      <c r="AB12" s="54">
        <v>41.776493072509801</v>
      </c>
      <c r="AC12" s="54">
        <v>38.462911605834996</v>
      </c>
      <c r="AD12" s="54">
        <v>41.630077362060497</v>
      </c>
      <c r="AE12" s="54">
        <v>44.429851531982401</v>
      </c>
      <c r="AF12" s="54">
        <v>40.511474609375</v>
      </c>
      <c r="AG12" s="54">
        <v>45.153926849365199</v>
      </c>
      <c r="AH12" s="54">
        <v>38.054571151733398</v>
      </c>
      <c r="AI12" s="54">
        <v>42.948013305664098</v>
      </c>
      <c r="AJ12" s="54">
        <v>43.359582901000998</v>
      </c>
      <c r="AK12" s="54">
        <v>43.800218582153299</v>
      </c>
      <c r="AL12" s="54">
        <v>43.767551422119098</v>
      </c>
    </row>
    <row r="13" spans="2:38" x14ac:dyDescent="0.25">
      <c r="B13" s="34" t="s">
        <v>31</v>
      </c>
      <c r="C13" s="57">
        <f>AB71+AB72+AB73+AB74+AB75+AB76+AB77+AB78+AB79+AB80+AB81+AB82+AB83</f>
        <v>298.85018920898449</v>
      </c>
      <c r="D13" s="57">
        <f t="shared" ref="D13:M13" si="17">AC71+AC72+AC73+AC74+AC75+AC76+AC77+AC78+AC79+AC80+AC81+AC82+AC83</f>
        <v>318.3567295074464</v>
      </c>
      <c r="E13" s="57">
        <f t="shared" si="17"/>
        <v>331.62498784065235</v>
      </c>
      <c r="F13" s="57">
        <f t="shared" si="17"/>
        <v>337.79267263412481</v>
      </c>
      <c r="G13" s="57">
        <f t="shared" si="17"/>
        <v>347.84653663635254</v>
      </c>
      <c r="H13" s="57">
        <f t="shared" si="17"/>
        <v>358.86884498596191</v>
      </c>
      <c r="I13" s="57">
        <f t="shared" si="17"/>
        <v>359.40906190872204</v>
      </c>
      <c r="J13" s="57">
        <f t="shared" si="17"/>
        <v>369.74087572097784</v>
      </c>
      <c r="K13" s="57">
        <f t="shared" si="17"/>
        <v>373.66454076766968</v>
      </c>
      <c r="L13" s="57">
        <f t="shared" si="17"/>
        <v>376.60299587249756</v>
      </c>
      <c r="M13" s="57">
        <f t="shared" si="17"/>
        <v>376.32756710052513</v>
      </c>
      <c r="O13" s="49" t="s">
        <v>31</v>
      </c>
      <c r="P13" s="50">
        <f>C13/$C$13*100</f>
        <v>100</v>
      </c>
      <c r="Q13" s="50">
        <f t="shared" ref="Q13:Z13" si="18">D13/$C$13*100</f>
        <v>106.52719690427269</v>
      </c>
      <c r="R13" s="50">
        <f t="shared" si="18"/>
        <v>110.96696599671503</v>
      </c>
      <c r="S13" s="50">
        <f t="shared" si="18"/>
        <v>113.03077087828378</v>
      </c>
      <c r="T13" s="50">
        <f t="shared" si="18"/>
        <v>116.39495278790176</v>
      </c>
      <c r="U13" s="50">
        <f t="shared" si="18"/>
        <v>120.08319149331597</v>
      </c>
      <c r="V13" s="50">
        <f t="shared" si="18"/>
        <v>120.26395661987988</v>
      </c>
      <c r="W13" s="50">
        <f t="shared" si="18"/>
        <v>123.72114493205819</v>
      </c>
      <c r="X13" s="50">
        <f t="shared" si="18"/>
        <v>125.03406531436654</v>
      </c>
      <c r="Y13" s="50">
        <f t="shared" si="18"/>
        <v>126.01731886779596</v>
      </c>
      <c r="Z13" s="50">
        <f t="shared" si="18"/>
        <v>125.92515604444242</v>
      </c>
      <c r="AA13" s="54">
        <v>50.090600967407198</v>
      </c>
      <c r="AB13" s="54">
        <v>36.4132976531982</v>
      </c>
      <c r="AC13" s="54">
        <v>42.372722625732401</v>
      </c>
      <c r="AD13" s="54">
        <v>38.900432586669901</v>
      </c>
      <c r="AE13" s="54">
        <v>41.8120822906494</v>
      </c>
      <c r="AF13" s="54">
        <v>44.4205646514893</v>
      </c>
      <c r="AG13" s="54">
        <v>40.912290573120103</v>
      </c>
      <c r="AH13" s="54">
        <v>45.269346237182603</v>
      </c>
      <c r="AI13" s="54">
        <v>38.5406589508057</v>
      </c>
      <c r="AJ13" s="54">
        <v>43.241668701171903</v>
      </c>
      <c r="AK13" s="54">
        <v>43.695449829101598</v>
      </c>
      <c r="AL13" s="54">
        <v>43.653377532958999</v>
      </c>
    </row>
    <row r="14" spans="2:38" x14ac:dyDescent="0.25">
      <c r="B14" s="34" t="s">
        <v>32</v>
      </c>
      <c r="C14" s="57">
        <f>AB84+AB85+AB86+AB87+AB88+AB89+AB90+AB91+AB92+AB93</f>
        <v>59.656052894890351</v>
      </c>
      <c r="D14" s="57">
        <f t="shared" ref="D14:M14" si="19">AC84+AC85+AC86+AC87+AC88+AC89+AC90+AC91+AC92+AC93</f>
        <v>66.2917209863663</v>
      </c>
      <c r="E14" s="57">
        <f t="shared" si="19"/>
        <v>67.44620323181158</v>
      </c>
      <c r="F14" s="57">
        <f t="shared" si="19"/>
        <v>70.913517832756028</v>
      </c>
      <c r="G14" s="57">
        <f t="shared" si="19"/>
        <v>76.113098382949758</v>
      </c>
      <c r="H14" s="57">
        <f t="shared" si="19"/>
        <v>84.887065887451158</v>
      </c>
      <c r="I14" s="57">
        <f t="shared" si="19"/>
        <v>96.738735318183828</v>
      </c>
      <c r="J14" s="57">
        <f t="shared" si="19"/>
        <v>106.78016459941864</v>
      </c>
      <c r="K14" s="57">
        <f t="shared" si="19"/>
        <v>117.41065192222594</v>
      </c>
      <c r="L14" s="57">
        <f t="shared" si="19"/>
        <v>121.1824288368226</v>
      </c>
      <c r="M14" s="57">
        <f t="shared" si="19"/>
        <v>121.02164840698237</v>
      </c>
      <c r="O14" s="49" t="s">
        <v>32</v>
      </c>
      <c r="P14" s="50">
        <f>C14/$C$14*100</f>
        <v>100</v>
      </c>
      <c r="Q14" s="50">
        <f t="shared" ref="Q14:Z14" si="20">D14/$C$14*100</f>
        <v>111.12321008426005</v>
      </c>
      <c r="R14" s="50">
        <f t="shared" si="20"/>
        <v>113.05844077657451</v>
      </c>
      <c r="S14" s="50">
        <f t="shared" si="20"/>
        <v>118.87061646150225</v>
      </c>
      <c r="T14" s="50">
        <f t="shared" si="20"/>
        <v>127.58654770045803</v>
      </c>
      <c r="U14" s="50">
        <f t="shared" si="20"/>
        <v>142.29413742309777</v>
      </c>
      <c r="V14" s="50">
        <f t="shared" si="20"/>
        <v>162.16080451824476</v>
      </c>
      <c r="W14" s="50">
        <f t="shared" si="20"/>
        <v>178.99300979157567</v>
      </c>
      <c r="X14" s="50">
        <f t="shared" si="20"/>
        <v>196.81263882659991</v>
      </c>
      <c r="Y14" s="50">
        <f t="shared" si="20"/>
        <v>203.13517733118763</v>
      </c>
      <c r="Z14" s="50">
        <f t="shared" si="20"/>
        <v>202.86566498157993</v>
      </c>
      <c r="AA14" s="54">
        <v>48.855699539184599</v>
      </c>
      <c r="AB14" s="54">
        <v>49.958723068237298</v>
      </c>
      <c r="AC14" s="54">
        <v>37.177610397338903</v>
      </c>
      <c r="AD14" s="54">
        <v>42.993165969848597</v>
      </c>
      <c r="AE14" s="54">
        <v>39.410446166992202</v>
      </c>
      <c r="AF14" s="54">
        <v>42.1555500030518</v>
      </c>
      <c r="AG14" s="54">
        <v>44.564310073852504</v>
      </c>
      <c r="AH14" s="54">
        <v>41.395973205566399</v>
      </c>
      <c r="AI14" s="54">
        <v>45.489215850830099</v>
      </c>
      <c r="AJ14" s="54">
        <v>39.127960205078097</v>
      </c>
      <c r="AK14" s="54">
        <v>43.672876358032198</v>
      </c>
      <c r="AL14" s="54">
        <v>43.621040344238303</v>
      </c>
    </row>
    <row r="15" spans="2:38" x14ac:dyDescent="0.25">
      <c r="B15" s="34" t="s">
        <v>33</v>
      </c>
      <c r="C15" s="57">
        <f>AB94+AB95+AB96+AB97+AB98+AB99+AB100+AB101+AB102+AB103</f>
        <v>18.573829770088192</v>
      </c>
      <c r="D15" s="57">
        <f t="shared" ref="D15:M15" si="21">AC94+AC95+AC96+AC97+AC98+AC99+AC100+AC101+AC102+AC103</f>
        <v>16.564453337807212</v>
      </c>
      <c r="E15" s="57">
        <f t="shared" si="21"/>
        <v>17.765931852627546</v>
      </c>
      <c r="F15" s="57">
        <f t="shared" si="21"/>
        <v>18.103423343505707</v>
      </c>
      <c r="G15" s="57">
        <f t="shared" si="21"/>
        <v>18.604122682474564</v>
      </c>
      <c r="H15" s="57">
        <f t="shared" si="21"/>
        <v>18.230915750376873</v>
      </c>
      <c r="I15" s="57">
        <f t="shared" si="21"/>
        <v>17.208146130200468</v>
      </c>
      <c r="J15" s="57">
        <f t="shared" si="21"/>
        <v>16.818147227168076</v>
      </c>
      <c r="K15" s="57">
        <f t="shared" si="21"/>
        <v>19.004583023488514</v>
      </c>
      <c r="L15" s="57">
        <f t="shared" si="21"/>
        <v>19.599263045936816</v>
      </c>
      <c r="M15" s="57">
        <f t="shared" si="21"/>
        <v>19.574043057858958</v>
      </c>
      <c r="O15" s="49" t="s">
        <v>33</v>
      </c>
      <c r="P15" s="50">
        <f>C15/$C$15*100</f>
        <v>100</v>
      </c>
      <c r="Q15" s="50">
        <f t="shared" ref="Q15:Z15" si="22">D15/$C$15*100</f>
        <v>89.18167950738443</v>
      </c>
      <c r="R15" s="50">
        <f t="shared" si="22"/>
        <v>95.650342834724867</v>
      </c>
      <c r="S15" s="50">
        <f t="shared" si="22"/>
        <v>97.467369775618167</v>
      </c>
      <c r="T15" s="50">
        <f t="shared" si="22"/>
        <v>100.16309459471388</v>
      </c>
      <c r="U15" s="50">
        <f t="shared" si="22"/>
        <v>98.15377860163467</v>
      </c>
      <c r="V15" s="50">
        <f t="shared" si="22"/>
        <v>92.647269535725698</v>
      </c>
      <c r="W15" s="50">
        <f t="shared" si="22"/>
        <v>90.547546926765122</v>
      </c>
      <c r="X15" s="50">
        <f t="shared" si="22"/>
        <v>102.31914074120579</v>
      </c>
      <c r="Y15" s="50">
        <f t="shared" si="22"/>
        <v>105.52084997300885</v>
      </c>
      <c r="Z15" s="50">
        <f t="shared" si="22"/>
        <v>105.3850675932302</v>
      </c>
      <c r="AA15" s="54">
        <v>40.696640014648402</v>
      </c>
      <c r="AB15" s="54">
        <v>48.964231491088903</v>
      </c>
      <c r="AC15" s="54">
        <v>49.818521499633803</v>
      </c>
      <c r="AD15" s="54">
        <v>37.843370437622099</v>
      </c>
      <c r="AE15" s="54">
        <v>43.526262283325202</v>
      </c>
      <c r="AF15" s="54">
        <v>39.844911575317397</v>
      </c>
      <c r="AG15" s="54">
        <v>42.454460144042997</v>
      </c>
      <c r="AH15" s="54">
        <v>44.681686401367202</v>
      </c>
      <c r="AI15" s="54">
        <v>41.806396484375</v>
      </c>
      <c r="AJ15" s="54">
        <v>45.666353225708001</v>
      </c>
      <c r="AK15" s="54">
        <v>39.659671783447301</v>
      </c>
      <c r="AL15" s="54">
        <v>39.608219146728501</v>
      </c>
    </row>
    <row r="16" spans="2:38" x14ac:dyDescent="0.25">
      <c r="B16" s="56" t="s">
        <v>34</v>
      </c>
      <c r="C16" s="57">
        <f>C5+C6+C7+C8+C9+C13+C14+C15</f>
        <v>3187.9282574132085</v>
      </c>
      <c r="D16" s="57">
        <f t="shared" ref="D16:M16" si="23">D5+D6+D7+D8+D9+D13+D14+D15</f>
        <v>3207.8997982484289</v>
      </c>
      <c r="E16" s="57">
        <f t="shared" si="23"/>
        <v>3231.0228633959778</v>
      </c>
      <c r="F16" s="57">
        <f t="shared" si="23"/>
        <v>3256.7619615658182</v>
      </c>
      <c r="G16" s="57">
        <f t="shared" si="23"/>
        <v>3284.3184917410836</v>
      </c>
      <c r="H16" s="57">
        <f t="shared" si="23"/>
        <v>3313.1502625597641</v>
      </c>
      <c r="I16" s="57">
        <f t="shared" si="23"/>
        <v>3342.567004834767</v>
      </c>
      <c r="J16" s="57">
        <f t="shared" si="23"/>
        <v>3373.4818858355284</v>
      </c>
      <c r="K16" s="57">
        <f t="shared" si="23"/>
        <v>3404.7762145027518</v>
      </c>
      <c r="L16" s="57">
        <f t="shared" si="23"/>
        <v>3439.004404399544</v>
      </c>
      <c r="M16" s="57">
        <f t="shared" si="23"/>
        <v>3440.960460446775</v>
      </c>
      <c r="N16" s="36"/>
      <c r="O16" s="51"/>
      <c r="P16" s="50">
        <f>C16/$C$16*100</f>
        <v>100</v>
      </c>
      <c r="Q16" s="50">
        <f t="shared" ref="Q16:Z16" si="24">D16/$C$16*100</f>
        <v>100.62647397377211</v>
      </c>
      <c r="R16" s="50">
        <f t="shared" si="24"/>
        <v>101.351806016417</v>
      </c>
      <c r="S16" s="50">
        <f t="shared" si="24"/>
        <v>102.15919865801698</v>
      </c>
      <c r="T16" s="50">
        <f t="shared" si="24"/>
        <v>103.02360111472801</v>
      </c>
      <c r="U16" s="50">
        <f t="shared" si="24"/>
        <v>103.92800574653349</v>
      </c>
      <c r="V16" s="50">
        <f t="shared" si="24"/>
        <v>104.85075995866472</v>
      </c>
      <c r="W16" s="50">
        <f t="shared" si="24"/>
        <v>105.82050828750094</v>
      </c>
      <c r="X16" s="50">
        <f t="shared" si="24"/>
        <v>106.80215925767102</v>
      </c>
      <c r="Y16" s="50">
        <f t="shared" si="24"/>
        <v>107.87584056832154</v>
      </c>
      <c r="Z16" s="50">
        <f t="shared" si="24"/>
        <v>107.93719878874832</v>
      </c>
      <c r="AA16" s="54">
        <v>47.869331359863303</v>
      </c>
      <c r="AB16" s="54">
        <v>41.139859199523897</v>
      </c>
      <c r="AC16" s="54">
        <v>49.023736953735401</v>
      </c>
      <c r="AD16" s="54">
        <v>49.648963928222699</v>
      </c>
      <c r="AE16" s="54">
        <v>38.458072662353501</v>
      </c>
      <c r="AF16" s="54">
        <v>43.9915256500244</v>
      </c>
      <c r="AG16" s="54">
        <v>40.247852325439503</v>
      </c>
      <c r="AH16" s="54">
        <v>42.745138168334996</v>
      </c>
      <c r="AI16" s="54">
        <v>44.789295196533203</v>
      </c>
      <c r="AJ16" s="54">
        <v>42.174514770507798</v>
      </c>
      <c r="AK16" s="54">
        <v>45.842859268188498</v>
      </c>
      <c r="AL16" s="54">
        <v>45.772476196289098</v>
      </c>
    </row>
    <row r="17" spans="2:38" x14ac:dyDescent="0.25">
      <c r="D17" s="9"/>
      <c r="E17" s="9"/>
      <c r="F17" s="9"/>
      <c r="G17" s="9"/>
      <c r="H17" s="9"/>
      <c r="I17" s="9"/>
      <c r="J17" s="37"/>
      <c r="K17" s="37"/>
      <c r="L17" s="37"/>
      <c r="M17" s="37"/>
      <c r="N17" s="36"/>
      <c r="P17" s="44"/>
      <c r="Q17" s="44"/>
      <c r="R17" s="44"/>
      <c r="S17" s="44"/>
      <c r="T17" s="44"/>
      <c r="U17" s="44"/>
      <c r="V17" s="44"/>
      <c r="W17" s="44"/>
      <c r="X17" s="44"/>
      <c r="Y17" s="38"/>
      <c r="Z17" s="38"/>
      <c r="AA17" s="54">
        <v>43.807895660400398</v>
      </c>
      <c r="AB17" s="54">
        <v>47.534818649291999</v>
      </c>
      <c r="AC17" s="54">
        <v>41.429090499877901</v>
      </c>
      <c r="AD17" s="54">
        <v>48.954185485839801</v>
      </c>
      <c r="AE17" s="54">
        <v>49.344118118286097</v>
      </c>
      <c r="AF17" s="54">
        <v>38.971132278442397</v>
      </c>
      <c r="AG17" s="54">
        <v>44.320285797119098</v>
      </c>
      <c r="AH17" s="54">
        <v>40.546510696411097</v>
      </c>
      <c r="AI17" s="54">
        <v>42.947626113891602</v>
      </c>
      <c r="AJ17" s="54">
        <v>44.7886867523193</v>
      </c>
      <c r="AK17" s="54">
        <v>42.448642730712898</v>
      </c>
      <c r="AL17" s="54">
        <v>42.378511428833001</v>
      </c>
    </row>
    <row r="18" spans="2:38" x14ac:dyDescent="0.25">
      <c r="B18" s="56" t="s">
        <v>35</v>
      </c>
      <c r="D18" s="9">
        <f>D16-C16</f>
        <v>19.971540835220367</v>
      </c>
      <c r="E18" s="9">
        <f>E16-D16</f>
        <v>23.123065147548914</v>
      </c>
      <c r="F18" s="9">
        <f t="shared" ref="F18:M18" si="25">F16-E16</f>
        <v>25.739098169840418</v>
      </c>
      <c r="G18" s="9">
        <f t="shared" si="25"/>
        <v>27.55653017526538</v>
      </c>
      <c r="H18" s="9">
        <f t="shared" si="25"/>
        <v>28.831770818680525</v>
      </c>
      <c r="I18" s="9">
        <f>I16-H16</f>
        <v>29.416742275002889</v>
      </c>
      <c r="J18" s="37">
        <f t="shared" si="25"/>
        <v>30.914881000761397</v>
      </c>
      <c r="K18" s="37">
        <f>K16-J16</f>
        <v>31.294328667223454</v>
      </c>
      <c r="L18" s="37">
        <f t="shared" si="25"/>
        <v>34.228189896792173</v>
      </c>
      <c r="M18" s="37">
        <f t="shared" si="25"/>
        <v>1.9560560472309589</v>
      </c>
      <c r="N18" s="36"/>
      <c r="Y18" s="38"/>
      <c r="Z18" s="38"/>
      <c r="AA18" s="54">
        <v>37.510110855102504</v>
      </c>
      <c r="AB18" s="54">
        <v>43.9974689483643</v>
      </c>
      <c r="AC18" s="54">
        <v>47.211011886596701</v>
      </c>
      <c r="AD18" s="54">
        <v>41.710498809814503</v>
      </c>
      <c r="AE18" s="54">
        <v>48.880357742309599</v>
      </c>
      <c r="AF18" s="54">
        <v>49.047309875488303</v>
      </c>
      <c r="AG18" s="54">
        <v>39.515237808227504</v>
      </c>
      <c r="AH18" s="54">
        <v>44.652378082275398</v>
      </c>
      <c r="AI18" s="54">
        <v>40.880889892578097</v>
      </c>
      <c r="AJ18" s="54">
        <v>43.197179794311502</v>
      </c>
      <c r="AK18" s="54">
        <v>44.853086471557603</v>
      </c>
      <c r="AL18" s="54">
        <v>44.772977828979499</v>
      </c>
    </row>
    <row r="19" spans="2:38" ht="15.75" thickBot="1" x14ac:dyDescent="0.3">
      <c r="B19" s="56" t="s">
        <v>36</v>
      </c>
      <c r="C19" s="39"/>
      <c r="D19" s="39">
        <f>D18/C16</f>
        <v>6.2647397377210562E-3</v>
      </c>
      <c r="E19" s="39">
        <f>E18/D16</f>
        <v>7.2081631602628378E-3</v>
      </c>
      <c r="F19" s="39">
        <f t="shared" ref="F19:M19" si="26">F18/E16</f>
        <v>7.9662383270130283E-3</v>
      </c>
      <c r="G19" s="39">
        <f t="shared" si="26"/>
        <v>8.4613276931103914E-3</v>
      </c>
      <c r="H19" s="39">
        <f t="shared" si="26"/>
        <v>8.7786159872078121E-3</v>
      </c>
      <c r="I19" s="39">
        <f t="shared" si="26"/>
        <v>8.8787830142890347E-3</v>
      </c>
      <c r="J19" s="40">
        <f t="shared" si="26"/>
        <v>9.2488440638722851E-3</v>
      </c>
      <c r="K19" s="40">
        <f t="shared" si="26"/>
        <v>9.2765663863858625E-3</v>
      </c>
      <c r="L19" s="40">
        <f t="shared" si="26"/>
        <v>1.0052992543532265E-2</v>
      </c>
      <c r="M19" s="40">
        <f t="shared" si="26"/>
        <v>5.6878556035827165E-4</v>
      </c>
      <c r="N19" s="41"/>
      <c r="Y19" s="38"/>
      <c r="Z19" s="38"/>
      <c r="AA19" s="54">
        <v>51.720535278320298</v>
      </c>
      <c r="AB19" s="54">
        <v>38.212388992309599</v>
      </c>
      <c r="AC19" s="54">
        <v>44.220005035400398</v>
      </c>
      <c r="AD19" s="54">
        <v>46.953393936157198</v>
      </c>
      <c r="AE19" s="54">
        <v>42.047592163085902</v>
      </c>
      <c r="AF19" s="54">
        <v>48.8501071929932</v>
      </c>
      <c r="AG19" s="54">
        <v>48.806053161621101</v>
      </c>
      <c r="AH19" s="54">
        <v>40.131044387817397</v>
      </c>
      <c r="AI19" s="54">
        <v>45.031070709228501</v>
      </c>
      <c r="AJ19" s="54">
        <v>41.291975021362298</v>
      </c>
      <c r="AK19" s="54">
        <v>43.559215545654297</v>
      </c>
      <c r="AL19" s="54">
        <v>43.481351852416999</v>
      </c>
    </row>
    <row r="20" spans="2:38" x14ac:dyDescent="0.25">
      <c r="C20" s="39"/>
      <c r="D20" s="39"/>
      <c r="E20" s="39"/>
      <c r="F20" s="39"/>
      <c r="G20" s="39"/>
      <c r="H20" s="39"/>
      <c r="I20" s="39"/>
      <c r="J20" s="40"/>
      <c r="K20" s="40"/>
      <c r="L20" s="40"/>
      <c r="M20" s="40"/>
      <c r="O20" s="45" t="s">
        <v>47</v>
      </c>
      <c r="Y20" s="38"/>
      <c r="Z20" s="38"/>
      <c r="AA20" s="54">
        <v>42.685262680053697</v>
      </c>
      <c r="AB20" s="54">
        <v>51.270143508911097</v>
      </c>
      <c r="AC20" s="54">
        <v>38.866338729858398</v>
      </c>
      <c r="AD20" s="54">
        <v>44.397874832153299</v>
      </c>
      <c r="AE20" s="54">
        <v>46.701452255249002</v>
      </c>
      <c r="AF20" s="54">
        <v>42.425445556640597</v>
      </c>
      <c r="AG20" s="54">
        <v>48.785812377929702</v>
      </c>
      <c r="AH20" s="54">
        <v>48.571393966674798</v>
      </c>
      <c r="AI20" s="54">
        <v>40.731103897094698</v>
      </c>
      <c r="AJ20" s="54">
        <v>45.390914916992202</v>
      </c>
      <c r="AK20" s="54">
        <v>41.763463973999002</v>
      </c>
      <c r="AL20" s="54">
        <v>41.6941013336182</v>
      </c>
    </row>
    <row r="21" spans="2:38" ht="21.75" thickBot="1" x14ac:dyDescent="0.4">
      <c r="B21" s="42"/>
      <c r="C21" s="39"/>
      <c r="D21" s="39"/>
      <c r="E21" s="39"/>
      <c r="F21" s="39"/>
      <c r="G21" s="39"/>
      <c r="H21" s="39"/>
      <c r="I21" s="39"/>
      <c r="J21" s="40"/>
      <c r="K21" s="40"/>
      <c r="L21" s="40"/>
      <c r="M21" s="40"/>
      <c r="O21" s="46">
        <f>AVERAGE(D19:M19)</f>
        <v>7.6705056473752864E-3</v>
      </c>
      <c r="Y21" s="38"/>
      <c r="Z21" s="38"/>
      <c r="AA21" s="54">
        <v>44.815998077392599</v>
      </c>
      <c r="AB21" s="54">
        <v>42.983589172363303</v>
      </c>
      <c r="AC21" s="54">
        <v>50.590099334716797</v>
      </c>
      <c r="AD21" s="54">
        <v>39.482776641845703</v>
      </c>
      <c r="AE21" s="54">
        <v>44.516265869140597</v>
      </c>
      <c r="AF21" s="54">
        <v>46.382524490356403</v>
      </c>
      <c r="AG21" s="54">
        <v>42.818252563476598</v>
      </c>
      <c r="AH21" s="54">
        <v>48.634979248046903</v>
      </c>
      <c r="AI21" s="54">
        <v>48.253059387207003</v>
      </c>
      <c r="AJ21" s="54">
        <v>41.279901504516602</v>
      </c>
      <c r="AK21" s="54">
        <v>45.737903594970703</v>
      </c>
      <c r="AL21" s="54">
        <v>45.662399291992202</v>
      </c>
    </row>
    <row r="22" spans="2:38" ht="21" x14ac:dyDescent="0.35">
      <c r="B22" s="42"/>
      <c r="J22" s="43"/>
      <c r="K22" s="38"/>
      <c r="L22" s="38"/>
      <c r="M22" s="38"/>
      <c r="Y22" s="38"/>
      <c r="Z22" s="38"/>
      <c r="AA22" s="54">
        <v>49.633817672729499</v>
      </c>
      <c r="AB22" s="54">
        <v>44.8197631835938</v>
      </c>
      <c r="AC22" s="54">
        <v>43.531852722167997</v>
      </c>
      <c r="AD22" s="54">
        <v>50.071538925170898</v>
      </c>
      <c r="AE22" s="54">
        <v>40.476079940795898</v>
      </c>
      <c r="AF22" s="54">
        <v>44.986890792846701</v>
      </c>
      <c r="AG22" s="54">
        <v>46.451490402221701</v>
      </c>
      <c r="AH22" s="54">
        <v>43.641380310058601</v>
      </c>
      <c r="AI22" s="54">
        <v>48.805555343627901</v>
      </c>
      <c r="AJ22" s="54">
        <v>48.3007717132568</v>
      </c>
      <c r="AK22" s="54">
        <v>42.254545211791999</v>
      </c>
      <c r="AL22" s="54">
        <v>42.2087306976318</v>
      </c>
    </row>
    <row r="23" spans="2:38" x14ac:dyDescent="0.25">
      <c r="J23" s="43"/>
      <c r="K23" s="38"/>
      <c r="L23" s="38"/>
      <c r="M23" s="38"/>
      <c r="Y23" s="38"/>
      <c r="Z23" s="38"/>
      <c r="AA23" s="54">
        <v>49.599067687988303</v>
      </c>
      <c r="AB23" s="54">
        <v>48.0119953155518</v>
      </c>
      <c r="AC23" s="54">
        <v>44.430133819580099</v>
      </c>
      <c r="AD23" s="54">
        <v>43.686159133911097</v>
      </c>
      <c r="AE23" s="54">
        <v>49.025457382202099</v>
      </c>
      <c r="AF23" s="54">
        <v>41.230743408203097</v>
      </c>
      <c r="AG23" s="54">
        <v>45.111104965209996</v>
      </c>
      <c r="AH23" s="54">
        <v>46.183456420898402</v>
      </c>
      <c r="AI23" s="54">
        <v>44.181013107299798</v>
      </c>
      <c r="AJ23" s="54">
        <v>48.542833328247099</v>
      </c>
      <c r="AK23" s="54">
        <v>48.0543403625488</v>
      </c>
      <c r="AL23" s="54">
        <v>48.051595687866197</v>
      </c>
    </row>
    <row r="24" spans="2:38" x14ac:dyDescent="0.25">
      <c r="J24" s="43"/>
      <c r="K24" s="38"/>
      <c r="L24" s="38"/>
      <c r="M24" s="38"/>
      <c r="Y24" s="38"/>
      <c r="Z24" s="38"/>
      <c r="AA24" s="54">
        <v>49.279619216918903</v>
      </c>
      <c r="AB24" s="54">
        <v>47.851860046386697</v>
      </c>
      <c r="AC24" s="54">
        <v>46.599647521972699</v>
      </c>
      <c r="AD24" s="54">
        <v>44.0934734344482</v>
      </c>
      <c r="AE24" s="54">
        <v>43.7910480499268</v>
      </c>
      <c r="AF24" s="54">
        <v>47.975774765014599</v>
      </c>
      <c r="AG24" s="54">
        <v>41.972198486328097</v>
      </c>
      <c r="AH24" s="54">
        <v>45.201492309570298</v>
      </c>
      <c r="AI24" s="54">
        <v>45.966140747070298</v>
      </c>
      <c r="AJ24" s="54">
        <v>44.667896270752003</v>
      </c>
      <c r="AK24" s="54">
        <v>48.316240310668903</v>
      </c>
      <c r="AL24" s="54">
        <v>48.383836746215799</v>
      </c>
    </row>
    <row r="25" spans="2:38" x14ac:dyDescent="0.25">
      <c r="J25" s="43"/>
      <c r="K25" s="38"/>
      <c r="L25" s="38"/>
      <c r="M25" s="38"/>
      <c r="Y25" s="38"/>
      <c r="Z25" s="38"/>
      <c r="AA25" s="54">
        <v>44.970472335815401</v>
      </c>
      <c r="AB25" s="54">
        <v>47.249608993530302</v>
      </c>
      <c r="AC25" s="54">
        <v>46.0600261688232</v>
      </c>
      <c r="AD25" s="54">
        <v>45.090465545654297</v>
      </c>
      <c r="AE25" s="54">
        <v>43.466772079467802</v>
      </c>
      <c r="AF25" s="54">
        <v>43.496053695678697</v>
      </c>
      <c r="AG25" s="54">
        <v>46.6691188812256</v>
      </c>
      <c r="AH25" s="54">
        <v>42.230674743652301</v>
      </c>
      <c r="AI25" s="54">
        <v>44.845933914184599</v>
      </c>
      <c r="AJ25" s="54">
        <v>45.364860534667997</v>
      </c>
      <c r="AK25" s="54">
        <v>44.731300354003899</v>
      </c>
      <c r="AL25" s="54">
        <v>44.8704833984375</v>
      </c>
    </row>
    <row r="26" spans="2:38" x14ac:dyDescent="0.25">
      <c r="J26" s="43"/>
      <c r="K26" s="38"/>
      <c r="L26" s="38"/>
      <c r="M26" s="38"/>
      <c r="Y26" s="38"/>
      <c r="Z26" s="38"/>
      <c r="AA26" s="54">
        <v>46.251899719238303</v>
      </c>
      <c r="AB26" s="54">
        <v>43.800418853759801</v>
      </c>
      <c r="AC26" s="54">
        <v>45.841953277587898</v>
      </c>
      <c r="AD26" s="54">
        <v>44.925624847412102</v>
      </c>
      <c r="AE26" s="54">
        <v>44.189275741577099</v>
      </c>
      <c r="AF26" s="54">
        <v>43.186090469360401</v>
      </c>
      <c r="AG26" s="54">
        <v>43.427179336547901</v>
      </c>
      <c r="AH26" s="54">
        <v>45.823793411254897</v>
      </c>
      <c r="AI26" s="54">
        <v>42.564180374145501</v>
      </c>
      <c r="AJ26" s="54">
        <v>44.6661472320557</v>
      </c>
      <c r="AK26" s="54">
        <v>45.125593185424798</v>
      </c>
      <c r="AL26" s="54">
        <v>45.331569671630902</v>
      </c>
    </row>
    <row r="27" spans="2:38" x14ac:dyDescent="0.25">
      <c r="J27" s="43"/>
      <c r="K27" s="38"/>
      <c r="L27" s="38"/>
      <c r="M27" s="38"/>
      <c r="Y27" s="38"/>
      <c r="Z27" s="38"/>
      <c r="AA27" s="54">
        <v>48.762016296386697</v>
      </c>
      <c r="AB27" s="54">
        <v>44.536407470703097</v>
      </c>
      <c r="AC27" s="54">
        <v>42.725734710693402</v>
      </c>
      <c r="AD27" s="54">
        <v>44.453218460083001</v>
      </c>
      <c r="AE27" s="54">
        <v>43.8295383453369</v>
      </c>
      <c r="AF27" s="54">
        <v>43.284101486206097</v>
      </c>
      <c r="AG27" s="54">
        <v>42.711280822753899</v>
      </c>
      <c r="AH27" s="54">
        <v>43.080989837646499</v>
      </c>
      <c r="AI27" s="54">
        <v>44.882467269897496</v>
      </c>
      <c r="AJ27" s="54">
        <v>42.513256072997997</v>
      </c>
      <c r="AK27" s="54">
        <v>44.301965713500998</v>
      </c>
      <c r="AL27" s="54">
        <v>44.536334991455099</v>
      </c>
    </row>
    <row r="28" spans="2:38" x14ac:dyDescent="0.25">
      <c r="J28" s="43"/>
      <c r="K28" s="38"/>
      <c r="L28" s="38"/>
      <c r="M28" s="38"/>
      <c r="Y28" s="38"/>
      <c r="Z28" s="38"/>
      <c r="AA28" s="54">
        <v>39.438684463500998</v>
      </c>
      <c r="AB28" s="54">
        <v>45.949550628662102</v>
      </c>
      <c r="AC28" s="54">
        <v>43.2139186859131</v>
      </c>
      <c r="AD28" s="54">
        <v>41.934127807617202</v>
      </c>
      <c r="AE28" s="54">
        <v>43.378570556640597</v>
      </c>
      <c r="AF28" s="54">
        <v>42.992216110229499</v>
      </c>
      <c r="AG28" s="54">
        <v>42.595518112182603</v>
      </c>
      <c r="AH28" s="54">
        <v>42.307195663452099</v>
      </c>
      <c r="AI28" s="54">
        <v>42.7455348968506</v>
      </c>
      <c r="AJ28" s="54">
        <v>44.1125583648682</v>
      </c>
      <c r="AK28" s="54">
        <v>42.509237289428697</v>
      </c>
      <c r="AL28" s="54">
        <v>42.761501312255902</v>
      </c>
    </row>
    <row r="29" spans="2:38" x14ac:dyDescent="0.25">
      <c r="J29" s="43"/>
      <c r="K29" s="38"/>
      <c r="L29" s="38"/>
      <c r="M29" s="38"/>
      <c r="Y29" s="38"/>
      <c r="Z29" s="38"/>
      <c r="AA29" s="54">
        <v>39.948463439941399</v>
      </c>
      <c r="AB29" s="54">
        <v>39.471761703491197</v>
      </c>
      <c r="AC29" s="54">
        <v>44.307962417602504</v>
      </c>
      <c r="AD29" s="54">
        <v>42.528303146362298</v>
      </c>
      <c r="AE29" s="54">
        <v>41.672033309936502</v>
      </c>
      <c r="AF29" s="54">
        <v>42.872030258178697</v>
      </c>
      <c r="AG29" s="54">
        <v>42.663661956787102</v>
      </c>
      <c r="AH29" s="54">
        <v>42.374410629272496</v>
      </c>
      <c r="AI29" s="54">
        <v>42.274837493896499</v>
      </c>
      <c r="AJ29" s="54">
        <v>42.741050720214801</v>
      </c>
      <c r="AK29" s="54">
        <v>43.919488906860401</v>
      </c>
      <c r="AL29" s="54">
        <v>44.194679260253899</v>
      </c>
    </row>
    <row r="30" spans="2:38" x14ac:dyDescent="0.25">
      <c r="J30" s="43"/>
      <c r="K30" s="38"/>
      <c r="L30" s="38"/>
      <c r="M30" s="38"/>
      <c r="Y30" s="38"/>
      <c r="Z30" s="38"/>
      <c r="AA30" s="54">
        <v>41.351301193237298</v>
      </c>
      <c r="AB30" s="54">
        <v>40.366846084594698</v>
      </c>
      <c r="AC30" s="54">
        <v>40.0172729492188</v>
      </c>
      <c r="AD30" s="54">
        <v>43.726835250854499</v>
      </c>
      <c r="AE30" s="54">
        <v>42.578924179077099</v>
      </c>
      <c r="AF30" s="54">
        <v>42.005073547363303</v>
      </c>
      <c r="AG30" s="54">
        <v>43.023435592651403</v>
      </c>
      <c r="AH30" s="54">
        <v>42.931928634643597</v>
      </c>
      <c r="AI30" s="54">
        <v>42.725303649902301</v>
      </c>
      <c r="AJ30" s="54">
        <v>42.7452487945557</v>
      </c>
      <c r="AK30" s="54">
        <v>43.322431564331097</v>
      </c>
      <c r="AL30" s="54">
        <v>43.587682723999002</v>
      </c>
    </row>
    <row r="31" spans="2:38" x14ac:dyDescent="0.25">
      <c r="J31" s="43"/>
      <c r="K31" s="38"/>
      <c r="L31" s="38"/>
      <c r="M31" s="38"/>
      <c r="Y31" s="38"/>
      <c r="Z31" s="38"/>
      <c r="AA31" s="54">
        <v>40.916500091552699</v>
      </c>
      <c r="AB31" s="54">
        <v>41.645057678222699</v>
      </c>
      <c r="AC31" s="54">
        <v>41.231683731079102</v>
      </c>
      <c r="AD31" s="54">
        <v>40.992696762084996</v>
      </c>
      <c r="AE31" s="54">
        <v>43.960960388183601</v>
      </c>
      <c r="AF31" s="54">
        <v>43.218616485595703</v>
      </c>
      <c r="AG31" s="54">
        <v>42.841178894042997</v>
      </c>
      <c r="AH31" s="54">
        <v>43.725131988525398</v>
      </c>
      <c r="AI31" s="54">
        <v>43.720554351806598</v>
      </c>
      <c r="AJ31" s="54">
        <v>43.5749416351318</v>
      </c>
      <c r="AK31" s="54">
        <v>43.7715873718262</v>
      </c>
      <c r="AL31" s="54">
        <v>44.0400714874268</v>
      </c>
    </row>
    <row r="32" spans="2:38" x14ac:dyDescent="0.25">
      <c r="J32" s="43"/>
      <c r="K32" s="38"/>
      <c r="L32" s="38"/>
      <c r="M32" s="38"/>
      <c r="Y32" s="38"/>
      <c r="Z32" s="38"/>
      <c r="AA32" s="54">
        <v>43.6744194030762</v>
      </c>
      <c r="AB32" s="54">
        <v>41.464912414550803</v>
      </c>
      <c r="AC32" s="54">
        <v>42.340837478637702</v>
      </c>
      <c r="AD32" s="54">
        <v>42.262996673583999</v>
      </c>
      <c r="AE32" s="54">
        <v>42.129623413085902</v>
      </c>
      <c r="AF32" s="54">
        <v>44.577764511108398</v>
      </c>
      <c r="AG32" s="54">
        <v>44.102832794189503</v>
      </c>
      <c r="AH32" s="54">
        <v>43.870391845703097</v>
      </c>
      <c r="AI32" s="54">
        <v>44.657028198242202</v>
      </c>
      <c r="AJ32" s="54">
        <v>44.715496063232401</v>
      </c>
      <c r="AK32" s="54">
        <v>44.713817596435497</v>
      </c>
      <c r="AL32" s="54">
        <v>44.980457305908203</v>
      </c>
    </row>
    <row r="33" spans="10:38" x14ac:dyDescent="0.25">
      <c r="J33" s="43"/>
      <c r="K33" s="38"/>
      <c r="L33" s="38"/>
      <c r="M33" s="38"/>
      <c r="Y33" s="38"/>
      <c r="Z33" s="38"/>
      <c r="AA33" s="54">
        <v>41.944953918457003</v>
      </c>
      <c r="AB33" s="54">
        <v>44.216279983520501</v>
      </c>
      <c r="AC33" s="54">
        <v>42.328222274780302</v>
      </c>
      <c r="AD33" s="54">
        <v>43.237447738647496</v>
      </c>
      <c r="AE33" s="54">
        <v>43.345146179199197</v>
      </c>
      <c r="AF33" s="54">
        <v>43.302238464355497</v>
      </c>
      <c r="AG33" s="54">
        <v>45.372411727905302</v>
      </c>
      <c r="AH33" s="54">
        <v>45.078361511230497</v>
      </c>
      <c r="AI33" s="54">
        <v>44.9684734344482</v>
      </c>
      <c r="AJ33" s="54">
        <v>45.673206329345703</v>
      </c>
      <c r="AK33" s="54">
        <v>45.8675022125244</v>
      </c>
      <c r="AL33" s="54">
        <v>46.116752624511697</v>
      </c>
    </row>
    <row r="34" spans="10:38" x14ac:dyDescent="0.25">
      <c r="J34" s="43"/>
      <c r="K34" s="38"/>
      <c r="L34" s="38"/>
      <c r="M34" s="38"/>
      <c r="Y34" s="38"/>
      <c r="Z34" s="38"/>
      <c r="AA34" s="54">
        <v>44.706302642822301</v>
      </c>
      <c r="AB34" s="54">
        <v>42.650627136230497</v>
      </c>
      <c r="AC34" s="54">
        <v>44.676986694335902</v>
      </c>
      <c r="AD34" s="54">
        <v>43.054334640502901</v>
      </c>
      <c r="AE34" s="54">
        <v>43.939018249511697</v>
      </c>
      <c r="AF34" s="54">
        <v>44.124727249145501</v>
      </c>
      <c r="AG34" s="54">
        <v>44.155858993530302</v>
      </c>
      <c r="AH34" s="54">
        <v>45.933300018310497</v>
      </c>
      <c r="AI34" s="54">
        <v>45.769506454467802</v>
      </c>
      <c r="AJ34" s="54">
        <v>45.7606525421143</v>
      </c>
      <c r="AK34" s="54">
        <v>46.468212127685497</v>
      </c>
      <c r="AL34" s="54">
        <v>46.698841094970703</v>
      </c>
    </row>
    <row r="35" spans="10:38" x14ac:dyDescent="0.25">
      <c r="J35" s="43"/>
      <c r="K35" s="38"/>
      <c r="L35" s="38"/>
      <c r="M35" s="38"/>
      <c r="Y35" s="38"/>
      <c r="Z35" s="38"/>
      <c r="AA35" s="54">
        <v>41.586109161377003</v>
      </c>
      <c r="AB35" s="54">
        <v>44.347274780273402</v>
      </c>
      <c r="AC35" s="54">
        <v>43.090408325195298</v>
      </c>
      <c r="AD35" s="54">
        <v>44.918764114379897</v>
      </c>
      <c r="AE35" s="54">
        <v>43.512994766235401</v>
      </c>
      <c r="AF35" s="54">
        <v>44.352106094360401</v>
      </c>
      <c r="AG35" s="54">
        <v>44.565650939941399</v>
      </c>
      <c r="AH35" s="54">
        <v>44.650957107543903</v>
      </c>
      <c r="AI35" s="54">
        <v>46.196874618530302</v>
      </c>
      <c r="AJ35" s="54">
        <v>46.124818801879897</v>
      </c>
      <c r="AK35" s="54">
        <v>46.261299133300803</v>
      </c>
      <c r="AL35" s="54">
        <v>46.462451934814503</v>
      </c>
    </row>
    <row r="36" spans="10:38" x14ac:dyDescent="0.25">
      <c r="J36" s="43"/>
      <c r="K36" s="38"/>
      <c r="L36" s="38"/>
      <c r="M36" s="38"/>
      <c r="Y36" s="38"/>
      <c r="Z36" s="38"/>
      <c r="AA36" s="54">
        <v>41.4045085906982</v>
      </c>
      <c r="AB36" s="54">
        <v>41.778854370117202</v>
      </c>
      <c r="AC36" s="54">
        <v>44.329532623291001</v>
      </c>
      <c r="AD36" s="54">
        <v>43.617334365844698</v>
      </c>
      <c r="AE36" s="54">
        <v>45.285552978515597</v>
      </c>
      <c r="AF36" s="54">
        <v>44.044092178344698</v>
      </c>
      <c r="AG36" s="54">
        <v>44.846136093139599</v>
      </c>
      <c r="AH36" s="54">
        <v>45.084501266479499</v>
      </c>
      <c r="AI36" s="54">
        <v>45.208410263061502</v>
      </c>
      <c r="AJ36" s="54">
        <v>46.5759983062744</v>
      </c>
      <c r="AK36" s="54">
        <v>46.633674621582003</v>
      </c>
      <c r="AL36" s="54">
        <v>46.811229705810497</v>
      </c>
    </row>
    <row r="37" spans="10:38" x14ac:dyDescent="0.25">
      <c r="J37" s="43"/>
      <c r="K37" s="38"/>
      <c r="L37" s="38"/>
      <c r="M37" s="38"/>
      <c r="Y37" s="38"/>
      <c r="Z37" s="38"/>
      <c r="AA37" s="54">
        <v>42.245262145996101</v>
      </c>
      <c r="AB37" s="54">
        <v>41.990705490112298</v>
      </c>
      <c r="AC37" s="54">
        <v>42.1672172546387</v>
      </c>
      <c r="AD37" s="54">
        <v>44.556358337402301</v>
      </c>
      <c r="AE37" s="54">
        <v>44.2488403320313</v>
      </c>
      <c r="AF37" s="54">
        <v>45.758012771606403</v>
      </c>
      <c r="AG37" s="54">
        <v>44.638927459716797</v>
      </c>
      <c r="AH37" s="54">
        <v>45.426544189453097</v>
      </c>
      <c r="AI37" s="54">
        <v>45.7048664093018</v>
      </c>
      <c r="AJ37" s="54">
        <v>45.851795196533203</v>
      </c>
      <c r="AK37" s="54">
        <v>47.1359348297119</v>
      </c>
      <c r="AL37" s="54">
        <v>47.291664123535199</v>
      </c>
    </row>
    <row r="38" spans="10:38" x14ac:dyDescent="0.25">
      <c r="J38" s="43"/>
      <c r="K38" s="38"/>
      <c r="L38" s="38"/>
      <c r="M38" s="38"/>
      <c r="Y38" s="38"/>
      <c r="Z38" s="38"/>
      <c r="AA38" s="54">
        <v>42.423095703125</v>
      </c>
      <c r="AB38" s="54">
        <v>42.777370452880902</v>
      </c>
      <c r="AC38" s="54">
        <v>42.748706817627003</v>
      </c>
      <c r="AD38" s="54">
        <v>42.822809219360401</v>
      </c>
      <c r="AE38" s="54">
        <v>45.073436737060497</v>
      </c>
      <c r="AF38" s="54">
        <v>45.069828033447301</v>
      </c>
      <c r="AG38" s="54">
        <v>46.4436225891113</v>
      </c>
      <c r="AH38" s="54">
        <v>45.421895980834996</v>
      </c>
      <c r="AI38" s="54">
        <v>46.208415985107401</v>
      </c>
      <c r="AJ38" s="54">
        <v>46.529727935791001</v>
      </c>
      <c r="AK38" s="54">
        <v>46.745681762695298</v>
      </c>
      <c r="AL38" s="54">
        <v>46.867149353027301</v>
      </c>
    </row>
    <row r="39" spans="10:38" x14ac:dyDescent="0.25">
      <c r="J39" s="43"/>
      <c r="K39" s="38"/>
      <c r="L39" s="38"/>
      <c r="M39" s="38"/>
      <c r="Y39" s="38"/>
      <c r="Z39" s="38"/>
      <c r="AA39" s="54">
        <v>37.1347980499268</v>
      </c>
      <c r="AB39" s="54">
        <v>42.718151092529297</v>
      </c>
      <c r="AC39" s="54">
        <v>43.228582382202099</v>
      </c>
      <c r="AD39" s="54">
        <v>43.382539749145501</v>
      </c>
      <c r="AE39" s="54">
        <v>43.385059356689503</v>
      </c>
      <c r="AF39" s="54">
        <v>45.488538742065401</v>
      </c>
      <c r="AG39" s="54">
        <v>45.725193023681598</v>
      </c>
      <c r="AH39" s="54">
        <v>46.981691360473597</v>
      </c>
      <c r="AI39" s="54">
        <v>46.053592681884801</v>
      </c>
      <c r="AJ39" s="54">
        <v>46.831436157226598</v>
      </c>
      <c r="AK39" s="54">
        <v>47.238477706909201</v>
      </c>
      <c r="AL39" s="54">
        <v>47.332450866699197</v>
      </c>
    </row>
    <row r="40" spans="10:38" x14ac:dyDescent="0.25">
      <c r="J40" s="43"/>
      <c r="K40" s="38"/>
      <c r="L40" s="38"/>
      <c r="M40" s="38"/>
      <c r="Y40" s="38"/>
      <c r="Z40" s="38"/>
      <c r="AA40" s="54">
        <v>47.694938659667997</v>
      </c>
      <c r="AB40" s="54">
        <v>37.808174133300803</v>
      </c>
      <c r="AC40" s="54">
        <v>42.806552886962898</v>
      </c>
      <c r="AD40" s="54">
        <v>43.4303169250488</v>
      </c>
      <c r="AE40" s="54">
        <v>43.732843399047901</v>
      </c>
      <c r="AF40" s="54">
        <v>43.696126937866197</v>
      </c>
      <c r="AG40" s="54">
        <v>45.647911071777301</v>
      </c>
      <c r="AH40" s="54">
        <v>46.066917419433601</v>
      </c>
      <c r="AI40" s="54">
        <v>47.218597412109403</v>
      </c>
      <c r="AJ40" s="54">
        <v>46.377681732177699</v>
      </c>
      <c r="AK40" s="54">
        <v>47.190179824829102</v>
      </c>
      <c r="AL40" s="54">
        <v>47.263872146606403</v>
      </c>
    </row>
    <row r="41" spans="10:38" x14ac:dyDescent="0.25">
      <c r="J41" s="43"/>
      <c r="K41" s="38"/>
      <c r="L41" s="38"/>
      <c r="M41" s="38"/>
      <c r="Y41" s="38"/>
      <c r="Z41" s="38"/>
      <c r="AA41" s="54">
        <v>38.9441947937012</v>
      </c>
      <c r="AB41" s="54">
        <v>47.069358825683601</v>
      </c>
      <c r="AC41" s="54">
        <v>38.110998153686502</v>
      </c>
      <c r="AD41" s="54">
        <v>42.599197387695298</v>
      </c>
      <c r="AE41" s="54">
        <v>43.314571380615199</v>
      </c>
      <c r="AF41" s="54">
        <v>43.732864379882798</v>
      </c>
      <c r="AG41" s="54">
        <v>43.672206878662102</v>
      </c>
      <c r="AH41" s="54">
        <v>45.479364395141602</v>
      </c>
      <c r="AI41" s="54">
        <v>46.043050765991197</v>
      </c>
      <c r="AJ41" s="54">
        <v>47.096378326416001</v>
      </c>
      <c r="AK41" s="54">
        <v>46.382646560668903</v>
      </c>
      <c r="AL41" s="54">
        <v>46.4374389648438</v>
      </c>
    </row>
    <row r="42" spans="10:38" x14ac:dyDescent="0.25">
      <c r="J42" s="43"/>
      <c r="K42" s="38"/>
      <c r="L42" s="38"/>
      <c r="M42" s="38"/>
      <c r="Y42" s="38"/>
      <c r="Z42" s="38"/>
      <c r="AA42" s="54">
        <v>35.606101989746101</v>
      </c>
      <c r="AB42" s="54">
        <v>38.681028366088903</v>
      </c>
      <c r="AC42" s="54">
        <v>46.257913589477504</v>
      </c>
      <c r="AD42" s="54">
        <v>38.116495132446303</v>
      </c>
      <c r="AE42" s="54">
        <v>42.169111251831097</v>
      </c>
      <c r="AF42" s="54">
        <v>42.960176467895501</v>
      </c>
      <c r="AG42" s="54">
        <v>43.4749946594238</v>
      </c>
      <c r="AH42" s="54">
        <v>43.371475219726598</v>
      </c>
      <c r="AI42" s="54">
        <v>45.058181762695298</v>
      </c>
      <c r="AJ42" s="54">
        <v>45.738542556762702</v>
      </c>
      <c r="AK42" s="54">
        <v>46.750423431396499</v>
      </c>
      <c r="AL42" s="54">
        <v>46.782312393188498</v>
      </c>
    </row>
    <row r="43" spans="10:38" x14ac:dyDescent="0.25">
      <c r="J43" s="43"/>
      <c r="K43" s="38"/>
      <c r="L43" s="38"/>
      <c r="M43" s="38"/>
      <c r="Y43" s="38"/>
      <c r="Z43" s="38"/>
      <c r="AA43" s="54">
        <v>42.2042846679688</v>
      </c>
      <c r="AB43" s="54">
        <v>35.970499038696303</v>
      </c>
      <c r="AC43" s="54">
        <v>38.4909477233887</v>
      </c>
      <c r="AD43" s="54">
        <v>45.606216430664098</v>
      </c>
      <c r="AE43" s="54">
        <v>38.152791976928697</v>
      </c>
      <c r="AF43" s="54">
        <v>41.8473606109619</v>
      </c>
      <c r="AG43" s="54">
        <v>42.690982818603501</v>
      </c>
      <c r="AH43" s="54">
        <v>43.279180526733398</v>
      </c>
      <c r="AI43" s="54">
        <v>43.139619827270501</v>
      </c>
      <c r="AJ43" s="54">
        <v>44.730304718017599</v>
      </c>
      <c r="AK43" s="54">
        <v>45.540603637695298</v>
      </c>
      <c r="AL43" s="54">
        <v>45.555894851684599</v>
      </c>
    </row>
    <row r="44" spans="10:38" x14ac:dyDescent="0.25">
      <c r="J44" s="43"/>
      <c r="K44" s="38"/>
      <c r="L44" s="38"/>
      <c r="M44" s="38"/>
      <c r="Y44" s="38"/>
      <c r="Z44" s="38"/>
      <c r="AA44" s="54">
        <v>40.117085456848102</v>
      </c>
      <c r="AB44" s="54">
        <v>41.935024261474602</v>
      </c>
      <c r="AC44" s="54">
        <v>36.3956489562988</v>
      </c>
      <c r="AD44" s="54">
        <v>38.493089675903299</v>
      </c>
      <c r="AE44" s="54">
        <v>45.238445281982401</v>
      </c>
      <c r="AF44" s="54">
        <v>38.314403533935497</v>
      </c>
      <c r="AG44" s="54">
        <v>41.742200851440401</v>
      </c>
      <c r="AH44" s="54">
        <v>42.600460052490199</v>
      </c>
      <c r="AI44" s="54">
        <v>43.241880416870103</v>
      </c>
      <c r="AJ44" s="54">
        <v>43.083738327026403</v>
      </c>
      <c r="AK44" s="54">
        <v>44.647111892700202</v>
      </c>
      <c r="AL44" s="54">
        <v>44.654476165771499</v>
      </c>
    </row>
    <row r="45" spans="10:38" x14ac:dyDescent="0.25">
      <c r="J45" s="43"/>
      <c r="K45" s="38"/>
      <c r="L45" s="38"/>
      <c r="M45" s="38"/>
      <c r="Y45" s="38"/>
      <c r="Z45" s="38"/>
      <c r="AA45" s="54">
        <v>29.561083793640101</v>
      </c>
      <c r="AB45" s="54">
        <v>40.1960353851318</v>
      </c>
      <c r="AC45" s="54">
        <v>41.991024017333999</v>
      </c>
      <c r="AD45" s="54">
        <v>37.012895584106403</v>
      </c>
      <c r="AE45" s="54">
        <v>38.793504714965799</v>
      </c>
      <c r="AF45" s="54">
        <v>45.233676910400398</v>
      </c>
      <c r="AG45" s="54">
        <v>38.737342834472699</v>
      </c>
      <c r="AH45" s="54">
        <v>41.9556179046631</v>
      </c>
      <c r="AI45" s="54">
        <v>42.826457977294901</v>
      </c>
      <c r="AJ45" s="54">
        <v>43.506605148315401</v>
      </c>
      <c r="AK45" s="54">
        <v>43.370019912719698</v>
      </c>
      <c r="AL45" s="54">
        <v>43.368394851684599</v>
      </c>
    </row>
    <row r="46" spans="10:38" x14ac:dyDescent="0.25">
      <c r="J46" s="43"/>
      <c r="K46" s="38"/>
      <c r="L46" s="38"/>
      <c r="M46" s="38"/>
      <c r="Y46" s="38"/>
      <c r="Z46" s="38"/>
      <c r="AA46" s="54">
        <v>44.084785461425803</v>
      </c>
      <c r="AB46" s="54">
        <v>30.806280136108398</v>
      </c>
      <c r="AC46" s="54">
        <v>40.448285102844203</v>
      </c>
      <c r="AD46" s="54">
        <v>42.207452774047901</v>
      </c>
      <c r="AE46" s="54">
        <v>37.716785430908203</v>
      </c>
      <c r="AF46" s="54">
        <v>39.228326797485401</v>
      </c>
      <c r="AG46" s="54">
        <v>45.396314620971701</v>
      </c>
      <c r="AH46" s="54">
        <v>39.284023284912102</v>
      </c>
      <c r="AI46" s="54">
        <v>42.320705413818402</v>
      </c>
      <c r="AJ46" s="54">
        <v>43.205347061157198</v>
      </c>
      <c r="AK46" s="54">
        <v>43.949319839477504</v>
      </c>
      <c r="AL46" s="54">
        <v>43.934993743896499</v>
      </c>
    </row>
    <row r="47" spans="10:38" x14ac:dyDescent="0.25">
      <c r="J47" s="43"/>
      <c r="K47" s="38"/>
      <c r="L47" s="38"/>
      <c r="M47" s="38"/>
      <c r="Y47" s="38"/>
      <c r="Z47" s="38"/>
      <c r="AA47" s="54">
        <v>43.685529708862298</v>
      </c>
      <c r="AB47" s="54">
        <v>44.0444526672363</v>
      </c>
      <c r="AC47" s="54">
        <v>32.050250053405797</v>
      </c>
      <c r="AD47" s="54">
        <v>40.759170532226598</v>
      </c>
      <c r="AE47" s="54">
        <v>42.503097534179702</v>
      </c>
      <c r="AF47" s="54">
        <v>38.465112686157198</v>
      </c>
      <c r="AG47" s="54">
        <v>39.7338352203369</v>
      </c>
      <c r="AH47" s="54">
        <v>45.639030456542997</v>
      </c>
      <c r="AI47" s="54">
        <v>39.882644653320298</v>
      </c>
      <c r="AJ47" s="54">
        <v>42.7541828155518</v>
      </c>
      <c r="AK47" s="54">
        <v>43.676074981689503</v>
      </c>
      <c r="AL47" s="54">
        <v>43.655790328979499</v>
      </c>
    </row>
    <row r="48" spans="10:38" x14ac:dyDescent="0.25">
      <c r="J48" s="43"/>
      <c r="K48" s="38"/>
      <c r="L48" s="38"/>
      <c r="M48" s="38"/>
      <c r="Y48" s="38"/>
      <c r="Z48" s="38"/>
      <c r="AA48" s="54">
        <v>38.088729858398402</v>
      </c>
      <c r="AB48" s="54">
        <v>43.876871109008803</v>
      </c>
      <c r="AC48" s="54">
        <v>44.0385646820068</v>
      </c>
      <c r="AD48" s="54">
        <v>33.247555732727101</v>
      </c>
      <c r="AE48" s="54">
        <v>41.088954925537102</v>
      </c>
      <c r="AF48" s="54">
        <v>42.814981460571303</v>
      </c>
      <c r="AG48" s="54">
        <v>39.195159912109403</v>
      </c>
      <c r="AH48" s="54">
        <v>40.232580184936502</v>
      </c>
      <c r="AI48" s="54">
        <v>45.886396408081097</v>
      </c>
      <c r="AJ48" s="54">
        <v>40.466133117675803</v>
      </c>
      <c r="AK48" s="54">
        <v>43.2130317687988</v>
      </c>
      <c r="AL48" s="54">
        <v>43.185796737670898</v>
      </c>
    </row>
    <row r="49" spans="10:38" x14ac:dyDescent="0.25">
      <c r="J49" s="43"/>
      <c r="K49" s="38"/>
      <c r="L49" s="38"/>
      <c r="M49" s="38"/>
      <c r="Y49" s="38"/>
      <c r="Z49" s="38"/>
      <c r="AA49" s="54">
        <v>41.501804351806598</v>
      </c>
      <c r="AB49" s="54">
        <v>38.807418823242202</v>
      </c>
      <c r="AC49" s="54">
        <v>44.028585433959996</v>
      </c>
      <c r="AD49" s="54">
        <v>44.058082580566399</v>
      </c>
      <c r="AE49" s="54">
        <v>34.297660827636697</v>
      </c>
      <c r="AF49" s="54">
        <v>41.423223495483398</v>
      </c>
      <c r="AG49" s="54">
        <v>43.1086940765381</v>
      </c>
      <c r="AH49" s="54">
        <v>39.842597961425803</v>
      </c>
      <c r="AI49" s="54">
        <v>40.673028945922901</v>
      </c>
      <c r="AJ49" s="54">
        <v>46.098915100097699</v>
      </c>
      <c r="AK49" s="54">
        <v>41.0248126983643</v>
      </c>
      <c r="AL49" s="54">
        <v>40.991100311279297</v>
      </c>
    </row>
    <row r="50" spans="10:38" x14ac:dyDescent="0.25">
      <c r="J50" s="43"/>
      <c r="K50" s="38"/>
      <c r="L50" s="38"/>
      <c r="M50" s="38"/>
      <c r="Y50" s="38"/>
      <c r="Z50" s="38"/>
      <c r="AA50" s="54">
        <v>52.1546535491943</v>
      </c>
      <c r="AB50" s="54">
        <v>41.945705413818402</v>
      </c>
      <c r="AC50" s="54">
        <v>39.367252349853501</v>
      </c>
      <c r="AD50" s="54">
        <v>44.101940155029297</v>
      </c>
      <c r="AE50" s="54">
        <v>44.032546997070298</v>
      </c>
      <c r="AF50" s="54">
        <v>35.152148246765101</v>
      </c>
      <c r="AG50" s="54">
        <v>41.663600921630902</v>
      </c>
      <c r="AH50" s="54">
        <v>43.315320968627901</v>
      </c>
      <c r="AI50" s="54">
        <v>40.3483180999756</v>
      </c>
      <c r="AJ50" s="54">
        <v>41.004283905029297</v>
      </c>
      <c r="AK50" s="54">
        <v>46.2530326843262</v>
      </c>
      <c r="AL50" s="54">
        <v>46.202854156494098</v>
      </c>
    </row>
    <row r="51" spans="10:38" x14ac:dyDescent="0.25">
      <c r="J51" s="43"/>
      <c r="K51" s="38"/>
      <c r="L51" s="38"/>
      <c r="M51" s="38"/>
      <c r="Y51" s="38"/>
      <c r="Z51" s="38"/>
      <c r="AA51" s="54">
        <v>46.305641174316399</v>
      </c>
      <c r="AB51" s="54">
        <v>51.823530197143597</v>
      </c>
      <c r="AC51" s="54">
        <v>42.222333908081097</v>
      </c>
      <c r="AD51" s="54">
        <v>39.779899597167997</v>
      </c>
      <c r="AE51" s="54">
        <v>44.101400375366197</v>
      </c>
      <c r="AF51" s="54">
        <v>43.931884765625</v>
      </c>
      <c r="AG51" s="54">
        <v>35.819757461547901</v>
      </c>
      <c r="AH51" s="54">
        <v>41.787168502807603</v>
      </c>
      <c r="AI51" s="54">
        <v>43.422458648681598</v>
      </c>
      <c r="AJ51" s="54">
        <v>40.713228225708001</v>
      </c>
      <c r="AK51" s="54">
        <v>41.257440567016602</v>
      </c>
      <c r="AL51" s="54">
        <v>41.211256027221701</v>
      </c>
    </row>
    <row r="52" spans="10:38" x14ac:dyDescent="0.25">
      <c r="J52" s="43"/>
      <c r="K52" s="38"/>
      <c r="L52" s="38"/>
      <c r="M52" s="38"/>
      <c r="Y52" s="38"/>
      <c r="Z52" s="38"/>
      <c r="AA52" s="54">
        <v>45.272172927856403</v>
      </c>
      <c r="AB52" s="54">
        <v>46.0414142608643</v>
      </c>
      <c r="AC52" s="54">
        <v>51.429412841796903</v>
      </c>
      <c r="AD52" s="54">
        <v>42.372987747192397</v>
      </c>
      <c r="AE52" s="54">
        <v>40.067188262939503</v>
      </c>
      <c r="AF52" s="54">
        <v>44.022699356079102</v>
      </c>
      <c r="AG52" s="54">
        <v>43.754236221313498</v>
      </c>
      <c r="AH52" s="54">
        <v>36.323534011840799</v>
      </c>
      <c r="AI52" s="54">
        <v>41.804063796997099</v>
      </c>
      <c r="AJ52" s="54">
        <v>43.432361602783203</v>
      </c>
      <c r="AK52" s="54">
        <v>40.972749710083001</v>
      </c>
      <c r="AL52" s="54">
        <v>40.9213161468506</v>
      </c>
    </row>
    <row r="53" spans="10:38" x14ac:dyDescent="0.25">
      <c r="J53" s="43"/>
      <c r="K53" s="38"/>
      <c r="L53" s="38"/>
      <c r="M53" s="38"/>
      <c r="Y53" s="38"/>
      <c r="Z53" s="38"/>
      <c r="AA53" s="54">
        <v>47.222047805786097</v>
      </c>
      <c r="AB53" s="54">
        <v>45.169431686401403</v>
      </c>
      <c r="AC53" s="54">
        <v>45.746265411377003</v>
      </c>
      <c r="AD53" s="54">
        <v>51.0275363922119</v>
      </c>
      <c r="AE53" s="54">
        <v>42.4677734375</v>
      </c>
      <c r="AF53" s="54">
        <v>40.266685485839801</v>
      </c>
      <c r="AG53" s="54">
        <v>43.908950805664098</v>
      </c>
      <c r="AH53" s="54">
        <v>43.573755264282198</v>
      </c>
      <c r="AI53" s="54">
        <v>36.722738265991197</v>
      </c>
      <c r="AJ53" s="54">
        <v>41.796522140502901</v>
      </c>
      <c r="AK53" s="54">
        <v>43.429416656494098</v>
      </c>
      <c r="AL53" s="54">
        <v>43.374217987060497</v>
      </c>
    </row>
    <row r="54" spans="10:38" x14ac:dyDescent="0.25">
      <c r="J54" s="43"/>
      <c r="K54" s="38"/>
      <c r="L54" s="38"/>
      <c r="M54" s="38"/>
      <c r="Y54" s="38"/>
      <c r="Z54" s="38"/>
      <c r="AA54" s="54">
        <v>65.212760925292997</v>
      </c>
      <c r="AB54" s="54">
        <v>46.8513507843018</v>
      </c>
      <c r="AC54" s="54">
        <v>44.964578628540004</v>
      </c>
      <c r="AD54" s="54">
        <v>45.3855075836182</v>
      </c>
      <c r="AE54" s="54">
        <v>50.581008911132798</v>
      </c>
      <c r="AF54" s="54">
        <v>42.463600158691399</v>
      </c>
      <c r="AG54" s="54">
        <v>40.335338592529297</v>
      </c>
      <c r="AH54" s="54">
        <v>43.712671279907198</v>
      </c>
      <c r="AI54" s="54">
        <v>43.341547012329102</v>
      </c>
      <c r="AJ54" s="54">
        <v>36.981344223022496</v>
      </c>
      <c r="AK54" s="54">
        <v>41.737588882446303</v>
      </c>
      <c r="AL54" s="54">
        <v>41.687129974365199</v>
      </c>
    </row>
    <row r="55" spans="10:38" x14ac:dyDescent="0.25">
      <c r="J55" s="43"/>
      <c r="K55" s="38"/>
      <c r="L55" s="38"/>
      <c r="M55" s="38"/>
      <c r="Y55" s="38"/>
      <c r="Z55" s="38"/>
      <c r="AA55" s="54">
        <v>43.094808578491197</v>
      </c>
      <c r="AB55" s="54">
        <v>63.638233184814503</v>
      </c>
      <c r="AC55" s="54">
        <v>46.307859420776403</v>
      </c>
      <c r="AD55" s="54">
        <v>44.5735988616943</v>
      </c>
      <c r="AE55" s="54">
        <v>44.884197235107401</v>
      </c>
      <c r="AF55" s="54">
        <v>49.9519939422607</v>
      </c>
      <c r="AG55" s="54">
        <v>42.238727569580099</v>
      </c>
      <c r="AH55" s="54">
        <v>40.2002849578857</v>
      </c>
      <c r="AI55" s="54">
        <v>43.337303161621101</v>
      </c>
      <c r="AJ55" s="54">
        <v>42.926816940307603</v>
      </c>
      <c r="AK55" s="54">
        <v>37.037143707275398</v>
      </c>
      <c r="AL55" s="54">
        <v>36.994359970092802</v>
      </c>
    </row>
    <row r="56" spans="10:38" x14ac:dyDescent="0.25">
      <c r="J56" s="43"/>
      <c r="K56" s="38"/>
      <c r="L56" s="38"/>
      <c r="M56" s="38"/>
      <c r="Y56" s="38"/>
      <c r="Z56" s="38"/>
      <c r="AA56" s="54">
        <v>45.164509773254402</v>
      </c>
      <c r="AB56" s="54">
        <v>42.609247207641602</v>
      </c>
      <c r="AC56" s="54">
        <v>61.975954055786097</v>
      </c>
      <c r="AD56" s="54">
        <v>45.6263618469238</v>
      </c>
      <c r="AE56" s="54">
        <v>44.029260635375998</v>
      </c>
      <c r="AF56" s="54">
        <v>44.252819061279297</v>
      </c>
      <c r="AG56" s="54">
        <v>49.165769577026403</v>
      </c>
      <c r="AH56" s="54">
        <v>41.830108642578097</v>
      </c>
      <c r="AI56" s="54">
        <v>39.897842407226598</v>
      </c>
      <c r="AJ56" s="54">
        <v>42.808063507080099</v>
      </c>
      <c r="AK56" s="54">
        <v>42.370145797729499</v>
      </c>
      <c r="AL56" s="54">
        <v>42.319892883300803</v>
      </c>
    </row>
    <row r="57" spans="10:38" x14ac:dyDescent="0.25">
      <c r="J57" s="43"/>
      <c r="K57" s="38"/>
      <c r="L57" s="38"/>
      <c r="M57" s="38"/>
      <c r="Y57" s="38"/>
      <c r="Z57" s="38"/>
      <c r="AA57" s="54">
        <v>40.320684432983398</v>
      </c>
      <c r="AB57" s="54">
        <v>44.218776702880902</v>
      </c>
      <c r="AC57" s="54">
        <v>42.091522216796903</v>
      </c>
      <c r="AD57" s="54">
        <v>60.351011276245103</v>
      </c>
      <c r="AE57" s="54">
        <v>44.951175689697301</v>
      </c>
      <c r="AF57" s="54">
        <v>43.475645065307603</v>
      </c>
      <c r="AG57" s="54">
        <v>43.632308959960902</v>
      </c>
      <c r="AH57" s="54">
        <v>48.355733871459996</v>
      </c>
      <c r="AI57" s="54">
        <v>41.3836479187012</v>
      </c>
      <c r="AJ57" s="54">
        <v>39.581089019775398</v>
      </c>
      <c r="AK57" s="54">
        <v>42.287384033203097</v>
      </c>
      <c r="AL57" s="54">
        <v>42.237749099731403</v>
      </c>
    </row>
    <row r="58" spans="10:38" x14ac:dyDescent="0.25">
      <c r="J58" s="43"/>
      <c r="K58" s="38"/>
      <c r="L58" s="38"/>
      <c r="M58" s="38"/>
      <c r="Y58" s="38"/>
      <c r="Z58" s="38"/>
      <c r="AA58" s="54">
        <v>43.561130523681598</v>
      </c>
      <c r="AB58" s="54">
        <v>40.071130752563498</v>
      </c>
      <c r="AC58" s="54">
        <v>43.446849822997997</v>
      </c>
      <c r="AD58" s="54">
        <v>41.691398620605497</v>
      </c>
      <c r="AE58" s="54">
        <v>58.906164169311502</v>
      </c>
      <c r="AF58" s="54">
        <v>44.405647277832003</v>
      </c>
      <c r="AG58" s="54">
        <v>43.0369968414307</v>
      </c>
      <c r="AH58" s="54">
        <v>43.140716552734403</v>
      </c>
      <c r="AI58" s="54">
        <v>47.683313369750998</v>
      </c>
      <c r="AJ58" s="54">
        <v>41.061750411987298</v>
      </c>
      <c r="AK58" s="54">
        <v>39.394187927246101</v>
      </c>
      <c r="AL58" s="54">
        <v>39.352361679077099</v>
      </c>
    </row>
    <row r="59" spans="10:38" x14ac:dyDescent="0.25">
      <c r="J59" s="43"/>
      <c r="K59" s="38"/>
      <c r="L59" s="38"/>
      <c r="M59" s="38"/>
      <c r="Y59" s="38"/>
      <c r="Z59" s="38"/>
      <c r="AA59" s="54">
        <v>42.225076675415004</v>
      </c>
      <c r="AB59" s="54">
        <v>42.942663192749002</v>
      </c>
      <c r="AC59" s="54">
        <v>39.811720848083503</v>
      </c>
      <c r="AD59" s="54">
        <v>42.761010169982903</v>
      </c>
      <c r="AE59" s="54">
        <v>41.323146820068402</v>
      </c>
      <c r="AF59" s="54">
        <v>57.5415935516357</v>
      </c>
      <c r="AG59" s="54">
        <v>43.884658813476598</v>
      </c>
      <c r="AH59" s="54">
        <v>42.620317459106403</v>
      </c>
      <c r="AI59" s="54">
        <v>42.673599243164098</v>
      </c>
      <c r="AJ59" s="54">
        <v>47.051404953002901</v>
      </c>
      <c r="AK59" s="54">
        <v>40.796840667724602</v>
      </c>
      <c r="AL59" s="54">
        <v>40.756259918212898</v>
      </c>
    </row>
    <row r="60" spans="10:38" x14ac:dyDescent="0.25">
      <c r="J60" s="43"/>
      <c r="K60" s="38"/>
      <c r="L60" s="38"/>
      <c r="M60" s="38"/>
      <c r="Y60" s="38"/>
      <c r="Z60" s="38"/>
      <c r="AA60" s="54">
        <v>38.044572830200202</v>
      </c>
      <c r="AB60" s="54">
        <v>41.725793838500998</v>
      </c>
      <c r="AC60" s="54">
        <v>42.2506008148193</v>
      </c>
      <c r="AD60" s="54">
        <v>39.4083251953125</v>
      </c>
      <c r="AE60" s="54">
        <v>42.182163238525398</v>
      </c>
      <c r="AF60" s="54">
        <v>40.9363498687744</v>
      </c>
      <c r="AG60" s="54">
        <v>56.226758956909201</v>
      </c>
      <c r="AH60" s="54">
        <v>43.304252624511697</v>
      </c>
      <c r="AI60" s="54">
        <v>42.151172637939503</v>
      </c>
      <c r="AJ60" s="54">
        <v>42.123794555664098</v>
      </c>
      <c r="AK60" s="54">
        <v>46.430824279785199</v>
      </c>
      <c r="AL60" s="54">
        <v>46.388515472412102</v>
      </c>
    </row>
    <row r="61" spans="10:38" x14ac:dyDescent="0.25">
      <c r="J61" s="43"/>
      <c r="K61" s="38"/>
      <c r="L61" s="38"/>
      <c r="M61" s="38"/>
      <c r="Y61" s="38"/>
      <c r="Z61" s="38"/>
      <c r="AA61" s="54">
        <v>27.480618476867701</v>
      </c>
      <c r="AB61" s="54">
        <v>37.845983505249002</v>
      </c>
      <c r="AC61" s="54">
        <v>41.322681427002003</v>
      </c>
      <c r="AD61" s="54">
        <v>41.652084350585902</v>
      </c>
      <c r="AE61" s="54">
        <v>39.036417961120598</v>
      </c>
      <c r="AF61" s="54">
        <v>41.751792907714801</v>
      </c>
      <c r="AG61" s="54">
        <v>40.625400543212898</v>
      </c>
      <c r="AH61" s="54">
        <v>55.121597290039098</v>
      </c>
      <c r="AI61" s="54">
        <v>42.805873870849602</v>
      </c>
      <c r="AJ61" s="54">
        <v>41.762332916259801</v>
      </c>
      <c r="AK61" s="54">
        <v>41.665758132934599</v>
      </c>
      <c r="AL61" s="54">
        <v>41.631214141845703</v>
      </c>
    </row>
    <row r="62" spans="10:38" x14ac:dyDescent="0.25">
      <c r="J62" s="43"/>
      <c r="K62" s="38"/>
      <c r="L62" s="38"/>
      <c r="M62" s="38"/>
      <c r="Y62" s="38"/>
      <c r="Z62" s="38"/>
      <c r="AA62" s="54">
        <v>39.475843429565401</v>
      </c>
      <c r="AB62" s="54">
        <v>27.569252967834501</v>
      </c>
      <c r="AC62" s="54">
        <v>37.7236518859863</v>
      </c>
      <c r="AD62" s="54">
        <v>41.022178649902301</v>
      </c>
      <c r="AE62" s="54">
        <v>41.174688339233398</v>
      </c>
      <c r="AF62" s="54">
        <v>38.750875473022496</v>
      </c>
      <c r="AG62" s="54">
        <v>41.431261062622099</v>
      </c>
      <c r="AH62" s="54">
        <v>40.406696319580099</v>
      </c>
      <c r="AI62" s="54">
        <v>54.220518112182603</v>
      </c>
      <c r="AJ62" s="54">
        <v>42.418968200683601</v>
      </c>
      <c r="AK62" s="54">
        <v>41.489213943481403</v>
      </c>
      <c r="AL62" s="54">
        <v>41.455345153808601</v>
      </c>
    </row>
    <row r="63" spans="10:38" x14ac:dyDescent="0.25">
      <c r="J63" s="43"/>
      <c r="K63" s="38"/>
      <c r="L63" s="38"/>
      <c r="M63" s="38"/>
      <c r="Y63" s="38"/>
      <c r="Z63" s="38"/>
      <c r="AA63" s="54">
        <v>43.248388290405302</v>
      </c>
      <c r="AB63" s="54">
        <v>39.178741455078097</v>
      </c>
      <c r="AC63" s="54">
        <v>27.7207708358765</v>
      </c>
      <c r="AD63" s="54">
        <v>37.667652130127003</v>
      </c>
      <c r="AE63" s="54">
        <v>40.824766159057603</v>
      </c>
      <c r="AF63" s="54">
        <v>40.863267898559599</v>
      </c>
      <c r="AG63" s="54">
        <v>38.6257419586182</v>
      </c>
      <c r="AH63" s="54">
        <v>41.1692056655884</v>
      </c>
      <c r="AI63" s="54">
        <v>40.286424636840799</v>
      </c>
      <c r="AJ63" s="54">
        <v>53.494049072265597</v>
      </c>
      <c r="AK63" s="54">
        <v>42.194126129150398</v>
      </c>
      <c r="AL63" s="54">
        <v>42.159824371337898</v>
      </c>
    </row>
    <row r="64" spans="10:38" x14ac:dyDescent="0.25">
      <c r="J64" s="43"/>
      <c r="K64" s="38"/>
      <c r="L64" s="38"/>
      <c r="M64" s="38"/>
      <c r="Y64" s="38"/>
      <c r="Z64" s="38"/>
      <c r="AA64" s="54">
        <v>31.141729354858398</v>
      </c>
      <c r="AB64" s="54">
        <v>42.707017898559599</v>
      </c>
      <c r="AC64" s="54">
        <v>38.863325119018597</v>
      </c>
      <c r="AD64" s="54">
        <v>27.828728675842299</v>
      </c>
      <c r="AE64" s="54">
        <v>37.569684982299798</v>
      </c>
      <c r="AF64" s="54">
        <v>40.596044540405302</v>
      </c>
      <c r="AG64" s="54">
        <v>40.552017211914098</v>
      </c>
      <c r="AH64" s="54">
        <v>38.508179664611802</v>
      </c>
      <c r="AI64" s="54">
        <v>40.844184875488303</v>
      </c>
      <c r="AJ64" s="54">
        <v>40.134548187255902</v>
      </c>
      <c r="AK64" s="54">
        <v>52.771322250366197</v>
      </c>
      <c r="AL64" s="54">
        <v>52.725372314453097</v>
      </c>
    </row>
    <row r="65" spans="10:38" x14ac:dyDescent="0.25">
      <c r="J65" s="43"/>
      <c r="K65" s="38"/>
      <c r="L65" s="38"/>
      <c r="M65" s="38"/>
      <c r="Y65" s="38"/>
      <c r="Z65" s="38"/>
      <c r="AA65" s="54">
        <v>39.9166355133057</v>
      </c>
      <c r="AB65" s="54">
        <v>31.222863197326699</v>
      </c>
      <c r="AC65" s="54">
        <v>42.1758003234863</v>
      </c>
      <c r="AD65" s="54">
        <v>38.562713623046903</v>
      </c>
      <c r="AE65" s="54">
        <v>27.9471111297607</v>
      </c>
      <c r="AF65" s="54">
        <v>37.471258163452099</v>
      </c>
      <c r="AG65" s="54">
        <v>40.368455886840799</v>
      </c>
      <c r="AH65" s="54">
        <v>40.254255294799798</v>
      </c>
      <c r="AI65" s="54">
        <v>38.392387390136697</v>
      </c>
      <c r="AJ65" s="54">
        <v>40.531803131103501</v>
      </c>
      <c r="AK65" s="54">
        <v>40.000597000122099</v>
      </c>
      <c r="AL65" s="54">
        <v>39.966190338134801</v>
      </c>
    </row>
    <row r="66" spans="10:38" x14ac:dyDescent="0.25">
      <c r="J66" s="43"/>
      <c r="K66" s="38"/>
      <c r="L66" s="38"/>
      <c r="M66" s="38"/>
      <c r="Y66" s="38"/>
      <c r="Z66" s="38"/>
      <c r="AA66" s="54">
        <v>34.731513977050803</v>
      </c>
      <c r="AB66" s="54">
        <v>39.719738006591797</v>
      </c>
      <c r="AC66" s="54">
        <v>31.3451023101807</v>
      </c>
      <c r="AD66" s="54">
        <v>41.7163600921631</v>
      </c>
      <c r="AE66" s="54">
        <v>38.3221435546875</v>
      </c>
      <c r="AF66" s="54">
        <v>28.113411903381301</v>
      </c>
      <c r="AG66" s="54">
        <v>37.421026229858398</v>
      </c>
      <c r="AH66" s="54">
        <v>40.194105148315401</v>
      </c>
      <c r="AI66" s="54">
        <v>40.021577835083001</v>
      </c>
      <c r="AJ66" s="54">
        <v>38.334915161132798</v>
      </c>
      <c r="AK66" s="54">
        <v>40.296678543090799</v>
      </c>
      <c r="AL66" s="54">
        <v>40.259105682372997</v>
      </c>
    </row>
    <row r="67" spans="10:38" x14ac:dyDescent="0.25">
      <c r="J67" s="43"/>
      <c r="K67" s="38"/>
      <c r="L67" s="38"/>
      <c r="M67" s="38"/>
      <c r="Y67" s="38"/>
      <c r="Z67" s="38"/>
      <c r="AA67" s="54">
        <v>27.047451972961401</v>
      </c>
      <c r="AB67" s="54">
        <v>34.653535842895501</v>
      </c>
      <c r="AC67" s="54">
        <v>39.516546249389599</v>
      </c>
      <c r="AD67" s="54">
        <v>31.459053993225101</v>
      </c>
      <c r="AE67" s="54">
        <v>41.286645889282198</v>
      </c>
      <c r="AF67" s="54">
        <v>38.099521636962898</v>
      </c>
      <c r="AG67" s="54">
        <v>28.281333923339801</v>
      </c>
      <c r="AH67" s="54">
        <v>37.371879577636697</v>
      </c>
      <c r="AI67" s="54">
        <v>40.028196334838903</v>
      </c>
      <c r="AJ67" s="54">
        <v>39.809190750122099</v>
      </c>
      <c r="AK67" s="54">
        <v>38.304197311401403</v>
      </c>
      <c r="AL67" s="54">
        <v>38.273009300231898</v>
      </c>
    </row>
    <row r="68" spans="10:38" x14ac:dyDescent="0.25">
      <c r="J68" s="43"/>
      <c r="K68" s="38"/>
      <c r="L68" s="38"/>
      <c r="M68" s="38"/>
      <c r="Y68" s="38"/>
      <c r="Z68" s="38"/>
      <c r="AA68" s="54">
        <v>33.339801788330099</v>
      </c>
      <c r="AB68" s="54">
        <v>27.234303474426302</v>
      </c>
      <c r="AC68" s="54">
        <v>34.496996879577601</v>
      </c>
      <c r="AD68" s="54">
        <v>39.246078491210902</v>
      </c>
      <c r="AE68" s="54">
        <v>31.491266250610401</v>
      </c>
      <c r="AF68" s="54">
        <v>40.815963745117202</v>
      </c>
      <c r="AG68" s="54">
        <v>37.820192337036097</v>
      </c>
      <c r="AH68" s="54">
        <v>28.3656330108643</v>
      </c>
      <c r="AI68" s="54">
        <v>37.245897293090799</v>
      </c>
      <c r="AJ68" s="54">
        <v>39.800554275512702</v>
      </c>
      <c r="AK68" s="54">
        <v>39.559450149536097</v>
      </c>
      <c r="AL68" s="54">
        <v>39.5250759124756</v>
      </c>
    </row>
    <row r="69" spans="10:38" x14ac:dyDescent="0.25">
      <c r="J69" s="43"/>
      <c r="K69" s="38"/>
      <c r="L69" s="38"/>
      <c r="M69" s="38"/>
      <c r="Y69" s="38"/>
      <c r="Z69" s="38"/>
      <c r="AA69" s="54">
        <v>41.384849548339801</v>
      </c>
      <c r="AB69" s="54">
        <v>32.940981864929199</v>
      </c>
      <c r="AC69" s="54">
        <v>27.248468399047901</v>
      </c>
      <c r="AD69" s="54">
        <v>34.197915077209501</v>
      </c>
      <c r="AE69" s="54">
        <v>38.8397312164307</v>
      </c>
      <c r="AF69" s="54">
        <v>31.367988586425799</v>
      </c>
      <c r="AG69" s="54">
        <v>40.227739334106403</v>
      </c>
      <c r="AH69" s="54">
        <v>37.409870147705099</v>
      </c>
      <c r="AI69" s="54">
        <v>28.2938537597656</v>
      </c>
      <c r="AJ69" s="54">
        <v>36.970882415771499</v>
      </c>
      <c r="AK69" s="54">
        <v>39.447010040283203</v>
      </c>
      <c r="AL69" s="54">
        <v>39.413173675537102</v>
      </c>
    </row>
    <row r="70" spans="10:38" x14ac:dyDescent="0.25">
      <c r="J70" s="43"/>
      <c r="K70" s="38"/>
      <c r="L70" s="38"/>
      <c r="M70" s="38"/>
      <c r="Y70" s="38"/>
      <c r="Z70" s="38"/>
      <c r="AA70" s="54">
        <v>32.206815719604499</v>
      </c>
      <c r="AB70" s="54">
        <v>40.783608436584501</v>
      </c>
      <c r="AC70" s="54">
        <v>32.5298910140991</v>
      </c>
      <c r="AD70" s="54">
        <v>27.190364837646499</v>
      </c>
      <c r="AE70" s="54">
        <v>33.871421813964801</v>
      </c>
      <c r="AF70" s="54">
        <v>38.418077468872099</v>
      </c>
      <c r="AG70" s="54">
        <v>31.186373710632299</v>
      </c>
      <c r="AH70" s="54">
        <v>39.654281616210902</v>
      </c>
      <c r="AI70" s="54">
        <v>36.976095199584996</v>
      </c>
      <c r="AJ70" s="54">
        <v>28.1616563796997</v>
      </c>
      <c r="AK70" s="54">
        <v>36.673839569091797</v>
      </c>
      <c r="AL70" s="54">
        <v>36.6435031890869</v>
      </c>
    </row>
    <row r="71" spans="10:38" x14ac:dyDescent="0.25">
      <c r="J71" s="43"/>
      <c r="K71" s="38"/>
      <c r="L71" s="38"/>
      <c r="M71" s="38"/>
      <c r="Y71" s="38"/>
      <c r="Z71" s="38"/>
      <c r="AA71" s="54">
        <v>25.6497354507446</v>
      </c>
      <c r="AB71" s="54">
        <v>31.8059196472168</v>
      </c>
      <c r="AC71" s="54">
        <v>40.186996459960902</v>
      </c>
      <c r="AD71" s="54">
        <v>32.131737709045403</v>
      </c>
      <c r="AE71" s="54">
        <v>27.1007432937622</v>
      </c>
      <c r="AF71" s="54">
        <v>33.542248725891099</v>
      </c>
      <c r="AG71" s="54">
        <v>38.001996994018597</v>
      </c>
      <c r="AH71" s="54">
        <v>30.989441871643098</v>
      </c>
      <c r="AI71" s="54">
        <v>39.109159469604499</v>
      </c>
      <c r="AJ71" s="54">
        <v>36.553375244140597</v>
      </c>
      <c r="AK71" s="54">
        <v>28.023511886596701</v>
      </c>
      <c r="AL71" s="54">
        <v>28.0006551742554</v>
      </c>
    </row>
    <row r="72" spans="10:38" x14ac:dyDescent="0.25">
      <c r="J72" s="43"/>
      <c r="K72" s="38"/>
      <c r="L72" s="38"/>
      <c r="M72" s="38"/>
      <c r="Y72" s="38"/>
      <c r="Z72" s="38"/>
      <c r="AA72" s="54">
        <v>32.511266708374002</v>
      </c>
      <c r="AB72" s="54">
        <v>25.624193191528299</v>
      </c>
      <c r="AC72" s="54">
        <v>31.473527908325199</v>
      </c>
      <c r="AD72" s="54">
        <v>39.6711101531982</v>
      </c>
      <c r="AE72" s="54">
        <v>31.80885887146</v>
      </c>
      <c r="AF72" s="54">
        <v>27.049530982971199</v>
      </c>
      <c r="AG72" s="54">
        <v>33.274940490722699</v>
      </c>
      <c r="AH72" s="54">
        <v>37.663089752197301</v>
      </c>
      <c r="AI72" s="54">
        <v>30.8466091156006</v>
      </c>
      <c r="AJ72" s="54">
        <v>38.666246414184599</v>
      </c>
      <c r="AK72" s="54">
        <v>36.2203559875488</v>
      </c>
      <c r="AL72" s="54">
        <v>36.1938800811768</v>
      </c>
    </row>
    <row r="73" spans="10:38" x14ac:dyDescent="0.25">
      <c r="J73" s="43"/>
      <c r="K73" s="38"/>
      <c r="L73" s="38"/>
      <c r="M73" s="38"/>
      <c r="Y73" s="38"/>
      <c r="Z73" s="38"/>
      <c r="AA73" s="54">
        <v>31.142418861389199</v>
      </c>
      <c r="AB73" s="54">
        <v>31.951687812805201</v>
      </c>
      <c r="AC73" s="54">
        <v>25.518298149108901</v>
      </c>
      <c r="AD73" s="54">
        <v>31.066922187805201</v>
      </c>
      <c r="AE73" s="54">
        <v>39.111287117004402</v>
      </c>
      <c r="AF73" s="54">
        <v>31.408201217651399</v>
      </c>
      <c r="AG73" s="54">
        <v>26.909852981567401</v>
      </c>
      <c r="AH73" s="54">
        <v>32.923413276672399</v>
      </c>
      <c r="AI73" s="54">
        <v>37.2461967468262</v>
      </c>
      <c r="AJ73" s="54">
        <v>30.632051467895501</v>
      </c>
      <c r="AK73" s="54">
        <v>38.159370422363303</v>
      </c>
      <c r="AL73" s="54">
        <v>38.131978988647496</v>
      </c>
    </row>
    <row r="74" spans="10:38" x14ac:dyDescent="0.25">
      <c r="J74" s="43"/>
      <c r="K74" s="38"/>
      <c r="L74" s="38"/>
      <c r="M74" s="38"/>
      <c r="Y74" s="38"/>
      <c r="Z74" s="38"/>
      <c r="AA74" s="54">
        <v>20.3232307434082</v>
      </c>
      <c r="AB74" s="54">
        <v>30.680396080017101</v>
      </c>
      <c r="AC74" s="54">
        <v>31.310752868652301</v>
      </c>
      <c r="AD74" s="54">
        <v>25.294302940368699</v>
      </c>
      <c r="AE74" s="54">
        <v>30.571208953857401</v>
      </c>
      <c r="AF74" s="54">
        <v>38.461415290832498</v>
      </c>
      <c r="AG74" s="54">
        <v>30.908641815185501</v>
      </c>
      <c r="AH74" s="54">
        <v>26.655176162719702</v>
      </c>
      <c r="AI74" s="54">
        <v>32.4664754867554</v>
      </c>
      <c r="AJ74" s="54">
        <v>36.7289009094238</v>
      </c>
      <c r="AK74" s="54">
        <v>30.318559646606399</v>
      </c>
      <c r="AL74" s="54">
        <v>30.300148963928201</v>
      </c>
    </row>
    <row r="75" spans="10:38" x14ac:dyDescent="0.25">
      <c r="J75" s="43"/>
      <c r="K75" s="38"/>
      <c r="L75" s="38"/>
      <c r="M75" s="38"/>
      <c r="Y75" s="38"/>
      <c r="Z75" s="38"/>
      <c r="AA75" s="54">
        <v>32.139006614685101</v>
      </c>
      <c r="AB75" s="54">
        <v>20.098625183105501</v>
      </c>
      <c r="AC75" s="54">
        <v>30.005979537963899</v>
      </c>
      <c r="AD75" s="54">
        <v>30.468650817871101</v>
      </c>
      <c r="AE75" s="54">
        <v>24.866354942321799</v>
      </c>
      <c r="AF75" s="54">
        <v>29.8704175949097</v>
      </c>
      <c r="AG75" s="54">
        <v>37.588775634765597</v>
      </c>
      <c r="AH75" s="54">
        <v>30.202979087829601</v>
      </c>
      <c r="AI75" s="54">
        <v>26.194084167480501</v>
      </c>
      <c r="AJ75" s="54">
        <v>31.801290512085</v>
      </c>
      <c r="AK75" s="54">
        <v>35.998199462890597</v>
      </c>
      <c r="AL75" s="54">
        <v>35.9783325195313</v>
      </c>
    </row>
    <row r="76" spans="10:38" x14ac:dyDescent="0.25">
      <c r="J76" s="43"/>
      <c r="K76" s="38"/>
      <c r="L76" s="38"/>
      <c r="M76" s="38"/>
      <c r="Y76" s="38"/>
      <c r="Z76" s="38"/>
      <c r="AA76" s="54">
        <v>25.27121925354</v>
      </c>
      <c r="AB76" s="54">
        <v>31.209121704101602</v>
      </c>
      <c r="AC76" s="54">
        <v>19.7287292480469</v>
      </c>
      <c r="AD76" s="54">
        <v>29.167595863342299</v>
      </c>
      <c r="AE76" s="54">
        <v>29.490879058837901</v>
      </c>
      <c r="AF76" s="54">
        <v>24.284583091735801</v>
      </c>
      <c r="AG76" s="54">
        <v>29.024014472961401</v>
      </c>
      <c r="AH76" s="54">
        <v>36.544822692871101</v>
      </c>
      <c r="AI76" s="54">
        <v>29.3444986343384</v>
      </c>
      <c r="AJ76" s="54">
        <v>25.5837802886963</v>
      </c>
      <c r="AK76" s="54">
        <v>30.988516807556199</v>
      </c>
      <c r="AL76" s="54">
        <v>30.970740318298301</v>
      </c>
    </row>
    <row r="77" spans="10:38" x14ac:dyDescent="0.25">
      <c r="J77" s="43"/>
      <c r="K77" s="38"/>
      <c r="L77" s="38"/>
      <c r="M77" s="38"/>
      <c r="Y77" s="38"/>
      <c r="Z77" s="38"/>
      <c r="AA77" s="54">
        <v>27.2901802062988</v>
      </c>
      <c r="AB77" s="54">
        <v>24.609338760376001</v>
      </c>
      <c r="AC77" s="54">
        <v>30.2007188796997</v>
      </c>
      <c r="AD77" s="54">
        <v>19.276328086852999</v>
      </c>
      <c r="AE77" s="54">
        <v>28.258551597595201</v>
      </c>
      <c r="AF77" s="54">
        <v>28.457805633544901</v>
      </c>
      <c r="AG77" s="54">
        <v>23.626910209655801</v>
      </c>
      <c r="AH77" s="54">
        <v>28.1103210449219</v>
      </c>
      <c r="AI77" s="54">
        <v>35.436007499694803</v>
      </c>
      <c r="AJ77" s="54">
        <v>28.422158241272001</v>
      </c>
      <c r="AK77" s="54">
        <v>24.903281211852999</v>
      </c>
      <c r="AL77" s="54">
        <v>24.8882846832275</v>
      </c>
    </row>
    <row r="78" spans="10:38" x14ac:dyDescent="0.25">
      <c r="J78" s="43"/>
      <c r="K78" s="38"/>
      <c r="L78" s="38"/>
      <c r="M78" s="38"/>
      <c r="Y78" s="38"/>
      <c r="Z78" s="38"/>
      <c r="AA78" s="54">
        <v>22.1098680496216</v>
      </c>
      <c r="AB78" s="54">
        <v>26.4098415374756</v>
      </c>
      <c r="AC78" s="54">
        <v>23.908561706543001</v>
      </c>
      <c r="AD78" s="54">
        <v>29.180486679077099</v>
      </c>
      <c r="AE78" s="54">
        <v>18.778242111206101</v>
      </c>
      <c r="AF78" s="54">
        <v>27.343240737915</v>
      </c>
      <c r="AG78" s="54">
        <v>27.436430931091301</v>
      </c>
      <c r="AH78" s="54">
        <v>22.947725296020501</v>
      </c>
      <c r="AI78" s="54">
        <v>27.192322731018098</v>
      </c>
      <c r="AJ78" s="54">
        <v>34.342354774475098</v>
      </c>
      <c r="AK78" s="54">
        <v>27.5039882659912</v>
      </c>
      <c r="AL78" s="54">
        <v>27.485445976257299</v>
      </c>
    </row>
    <row r="79" spans="10:38" x14ac:dyDescent="0.25">
      <c r="J79" s="43"/>
      <c r="K79" s="38"/>
      <c r="L79" s="38"/>
      <c r="M79" s="38"/>
      <c r="Y79" s="38"/>
      <c r="Z79" s="38"/>
      <c r="AA79" s="54">
        <v>17.523804187774701</v>
      </c>
      <c r="AB79" s="54">
        <v>21.396978378295898</v>
      </c>
      <c r="AC79" s="54">
        <v>25.5116834640503</v>
      </c>
      <c r="AD79" s="54">
        <v>23.1707601547241</v>
      </c>
      <c r="AE79" s="54">
        <v>28.1571369171143</v>
      </c>
      <c r="AF79" s="54">
        <v>18.2361545562744</v>
      </c>
      <c r="AG79" s="54">
        <v>26.410510063171401</v>
      </c>
      <c r="AH79" s="54">
        <v>26.4238796234131</v>
      </c>
      <c r="AI79" s="54">
        <v>22.240143775939899</v>
      </c>
      <c r="AJ79" s="54">
        <v>26.2698621749878</v>
      </c>
      <c r="AK79" s="54">
        <v>33.249994277954102</v>
      </c>
      <c r="AL79" s="54">
        <v>33.229472160339398</v>
      </c>
    </row>
    <row r="80" spans="10:38" x14ac:dyDescent="0.25">
      <c r="J80" s="43"/>
      <c r="K80" s="38"/>
      <c r="L80" s="38"/>
      <c r="M80" s="38"/>
      <c r="Y80" s="38"/>
      <c r="Z80" s="38"/>
      <c r="AA80" s="54">
        <v>14.134636878967299</v>
      </c>
      <c r="AB80" s="54">
        <v>16.888895988464402</v>
      </c>
      <c r="AC80" s="54">
        <v>20.632179260253899</v>
      </c>
      <c r="AD80" s="54">
        <v>24.561188697814899</v>
      </c>
      <c r="AE80" s="54">
        <v>22.377454757690401</v>
      </c>
      <c r="AF80" s="54">
        <v>27.088580131530801</v>
      </c>
      <c r="AG80" s="54">
        <v>17.639742851257299</v>
      </c>
      <c r="AH80" s="54">
        <v>25.4258260726929</v>
      </c>
      <c r="AI80" s="54">
        <v>25.365747451782202</v>
      </c>
      <c r="AJ80" s="54">
        <v>21.480810165405298</v>
      </c>
      <c r="AK80" s="54">
        <v>25.3016262054443</v>
      </c>
      <c r="AL80" s="54">
        <v>25.281196594238299</v>
      </c>
    </row>
    <row r="81" spans="10:38" x14ac:dyDescent="0.25">
      <c r="J81" s="43"/>
      <c r="K81" s="38"/>
      <c r="L81" s="38"/>
      <c r="M81" s="38"/>
      <c r="Y81" s="38"/>
      <c r="Z81" s="38"/>
      <c r="AA81" s="54">
        <v>11.781676769256601</v>
      </c>
      <c r="AB81" s="54">
        <v>13.5899543762207</v>
      </c>
      <c r="AC81" s="54">
        <v>16.226113319397001</v>
      </c>
      <c r="AD81" s="54">
        <v>19.838098526001001</v>
      </c>
      <c r="AE81" s="54">
        <v>23.587970733642599</v>
      </c>
      <c r="AF81" s="54">
        <v>21.559526443481399</v>
      </c>
      <c r="AG81" s="54">
        <v>26.0005941390991</v>
      </c>
      <c r="AH81" s="54">
        <v>17.020782947540301</v>
      </c>
      <c r="AI81" s="54">
        <v>24.413646697998001</v>
      </c>
      <c r="AJ81" s="54">
        <v>24.283380508422901</v>
      </c>
      <c r="AK81" s="54">
        <v>20.694752693176302</v>
      </c>
      <c r="AL81" s="54">
        <v>20.677237510681199</v>
      </c>
    </row>
    <row r="82" spans="10:38" x14ac:dyDescent="0.25">
      <c r="J82" s="43"/>
      <c r="K82" s="38"/>
      <c r="L82" s="38"/>
      <c r="M82" s="38"/>
      <c r="Y82" s="38"/>
      <c r="Z82" s="38"/>
      <c r="AA82" s="54">
        <v>14.297182559967</v>
      </c>
      <c r="AB82" s="54">
        <v>11.2397575378418</v>
      </c>
      <c r="AC82" s="54">
        <v>12.949274539947501</v>
      </c>
      <c r="AD82" s="54">
        <v>15.479997634887701</v>
      </c>
      <c r="AE82" s="54">
        <v>18.9396648406982</v>
      </c>
      <c r="AF82" s="54">
        <v>22.494599342346199</v>
      </c>
      <c r="AG82" s="54">
        <v>20.638917922973601</v>
      </c>
      <c r="AH82" s="54">
        <v>24.783230781555201</v>
      </c>
      <c r="AI82" s="54">
        <v>16.312058925628701</v>
      </c>
      <c r="AJ82" s="54">
        <v>23.287535667419402</v>
      </c>
      <c r="AK82" s="54">
        <v>23.061913490295399</v>
      </c>
      <c r="AL82" s="54">
        <v>23.035635948181199</v>
      </c>
    </row>
    <row r="83" spans="10:38" x14ac:dyDescent="0.25">
      <c r="J83" s="43"/>
      <c r="K83" s="38"/>
      <c r="L83" s="38"/>
      <c r="M83" s="38"/>
      <c r="Y83" s="38"/>
      <c r="Z83" s="38"/>
      <c r="AA83" s="54">
        <v>14.583649635314901</v>
      </c>
      <c r="AB83" s="54">
        <v>13.3454790115356</v>
      </c>
      <c r="AC83" s="54">
        <v>10.7039141654968</v>
      </c>
      <c r="AD83" s="54">
        <v>12.3178083896637</v>
      </c>
      <c r="AE83" s="54">
        <v>14.7443194389343</v>
      </c>
      <c r="AF83" s="54">
        <v>18.050232887268098</v>
      </c>
      <c r="AG83" s="54">
        <v>21.407516479492202</v>
      </c>
      <c r="AH83" s="54">
        <v>19.718373298645002</v>
      </c>
      <c r="AI83" s="54">
        <v>23.573925018310501</v>
      </c>
      <c r="AJ83" s="54">
        <v>15.612794399261499</v>
      </c>
      <c r="AK83" s="54">
        <v>22.178925514221199</v>
      </c>
      <c r="AL83" s="54">
        <v>22.154558181762699</v>
      </c>
    </row>
    <row r="84" spans="10:38" x14ac:dyDescent="0.25">
      <c r="J84" s="43"/>
      <c r="K84" s="38"/>
      <c r="L84" s="38"/>
      <c r="M84" s="38"/>
      <c r="Y84" s="38"/>
      <c r="Z84" s="38"/>
      <c r="AA84" s="54">
        <v>7.5467388629913303</v>
      </c>
      <c r="AB84" s="54">
        <v>13.6813035011292</v>
      </c>
      <c r="AC84" s="54">
        <v>12.4099979400635</v>
      </c>
      <c r="AD84" s="54">
        <v>10.1599555015564</v>
      </c>
      <c r="AE84" s="54">
        <v>11.676452875137301</v>
      </c>
      <c r="AF84" s="54">
        <v>14.0118083953857</v>
      </c>
      <c r="AG84" s="54">
        <v>17.157689571380601</v>
      </c>
      <c r="AH84" s="54">
        <v>20.318902015686</v>
      </c>
      <c r="AI84" s="54">
        <v>18.7922878265381</v>
      </c>
      <c r="AJ84" s="54">
        <v>22.370805740356399</v>
      </c>
      <c r="AK84" s="54">
        <v>14.910298824310299</v>
      </c>
      <c r="AL84" s="54">
        <v>14.8937315940857</v>
      </c>
    </row>
    <row r="85" spans="10:38" x14ac:dyDescent="0.25">
      <c r="J85" s="43"/>
      <c r="K85" s="38"/>
      <c r="L85" s="38"/>
      <c r="M85" s="38"/>
      <c r="Y85" s="38"/>
      <c r="Z85" s="38"/>
      <c r="AA85" s="54">
        <v>9.7896430492401105</v>
      </c>
      <c r="AB85" s="54">
        <v>7.1466398239135698</v>
      </c>
      <c r="AC85" s="54">
        <v>12.823720455169701</v>
      </c>
      <c r="AD85" s="54">
        <v>11.565872669219999</v>
      </c>
      <c r="AE85" s="54">
        <v>9.6449649333953893</v>
      </c>
      <c r="AF85" s="54">
        <v>11.0758681297302</v>
      </c>
      <c r="AG85" s="54">
        <v>13.3077487945557</v>
      </c>
      <c r="AH85" s="54">
        <v>16.293848514556899</v>
      </c>
      <c r="AI85" s="54">
        <v>19.266801834106399</v>
      </c>
      <c r="AJ85" s="54">
        <v>17.8873181343079</v>
      </c>
      <c r="AK85" s="54">
        <v>21.213341712951699</v>
      </c>
      <c r="AL85" s="54">
        <v>21.187865257263201</v>
      </c>
    </row>
    <row r="86" spans="10:38" x14ac:dyDescent="0.25">
      <c r="J86" s="43"/>
      <c r="K86" s="38"/>
      <c r="L86" s="38"/>
      <c r="M86" s="38"/>
      <c r="Y86" s="38"/>
      <c r="Z86" s="38"/>
      <c r="AA86" s="54">
        <v>4.5507478713989302</v>
      </c>
      <c r="AB86" s="54">
        <v>9.1680212020874006</v>
      </c>
      <c r="AC86" s="54">
        <v>6.71288990974426</v>
      </c>
      <c r="AD86" s="54">
        <v>11.9439039230347</v>
      </c>
      <c r="AE86" s="54">
        <v>10.7189226150513</v>
      </c>
      <c r="AF86" s="54">
        <v>9.1137127876281703</v>
      </c>
      <c r="AG86" s="54">
        <v>10.460990667343101</v>
      </c>
      <c r="AH86" s="54">
        <v>12.5652456283569</v>
      </c>
      <c r="AI86" s="54">
        <v>15.385900974273699</v>
      </c>
      <c r="AJ86" s="54">
        <v>18.174832344055201</v>
      </c>
      <c r="AK86" s="54">
        <v>16.929622650146499</v>
      </c>
      <c r="AL86" s="54">
        <v>16.9112453460693</v>
      </c>
    </row>
    <row r="87" spans="10:38" x14ac:dyDescent="0.25">
      <c r="J87" s="43"/>
      <c r="K87" s="38"/>
      <c r="L87" s="38"/>
      <c r="M87" s="38"/>
      <c r="Y87" s="38"/>
      <c r="Z87" s="38"/>
      <c r="AA87" s="54">
        <v>4.9811024665832502</v>
      </c>
      <c r="AB87" s="54">
        <v>4.2527683973312396</v>
      </c>
      <c r="AC87" s="54">
        <v>8.4763460159301793</v>
      </c>
      <c r="AD87" s="54">
        <v>6.1938605308532697</v>
      </c>
      <c r="AE87" s="54">
        <v>10.9739475250244</v>
      </c>
      <c r="AF87" s="54">
        <v>9.8014507293701207</v>
      </c>
      <c r="AG87" s="54">
        <v>8.5147194862365705</v>
      </c>
      <c r="AH87" s="54">
        <v>9.7775945663452095</v>
      </c>
      <c r="AI87" s="54">
        <v>11.722196578979499</v>
      </c>
      <c r="AJ87" s="54">
        <v>14.372905254363999</v>
      </c>
      <c r="AK87" s="54">
        <v>16.9598870277405</v>
      </c>
      <c r="AL87" s="54">
        <v>16.937986850738501</v>
      </c>
    </row>
    <row r="88" spans="10:38" x14ac:dyDescent="0.25">
      <c r="J88" s="43"/>
      <c r="K88" s="38"/>
      <c r="L88" s="38"/>
      <c r="M88" s="38"/>
      <c r="Y88" s="38"/>
      <c r="Z88" s="38"/>
      <c r="AA88" s="54">
        <v>5.2854433059692401</v>
      </c>
      <c r="AB88" s="54">
        <v>4.57926225662231</v>
      </c>
      <c r="AC88" s="54">
        <v>3.9270118474960301</v>
      </c>
      <c r="AD88" s="54">
        <v>7.7777037620544398</v>
      </c>
      <c r="AE88" s="54">
        <v>5.6427843570709202</v>
      </c>
      <c r="AF88" s="54">
        <v>9.9941439628601092</v>
      </c>
      <c r="AG88" s="54">
        <v>8.8871254920959508</v>
      </c>
      <c r="AH88" s="54">
        <v>7.8900036811828604</v>
      </c>
      <c r="AI88" s="54">
        <v>9.0746750831604004</v>
      </c>
      <c r="AJ88" s="54">
        <v>10.830369949340801</v>
      </c>
      <c r="AK88" s="54">
        <v>13.327443599700899</v>
      </c>
      <c r="AL88" s="54">
        <v>13.3091340065002</v>
      </c>
    </row>
    <row r="89" spans="10:38" x14ac:dyDescent="0.25">
      <c r="J89" s="43"/>
      <c r="K89" s="38"/>
      <c r="L89" s="38"/>
      <c r="M89" s="38"/>
      <c r="Y89" s="38"/>
      <c r="Z89" s="38"/>
      <c r="AA89" s="54">
        <v>5.5161514282226598</v>
      </c>
      <c r="AB89" s="54">
        <v>4.8785638809204102</v>
      </c>
      <c r="AC89" s="54">
        <v>4.2668225765228298</v>
      </c>
      <c r="AD89" s="54">
        <v>3.6554148197174099</v>
      </c>
      <c r="AE89" s="54">
        <v>7.2107572555542001</v>
      </c>
      <c r="AF89" s="54">
        <v>5.2441451549530003</v>
      </c>
      <c r="AG89" s="54">
        <v>9.2539696693420392</v>
      </c>
      <c r="AH89" s="54">
        <v>8.1751065254211408</v>
      </c>
      <c r="AI89" s="54">
        <v>7.3823573589324996</v>
      </c>
      <c r="AJ89" s="54">
        <v>8.4920344352722203</v>
      </c>
      <c r="AK89" s="54">
        <v>10.1589884757996</v>
      </c>
      <c r="AL89" s="54">
        <v>10.144881725311301</v>
      </c>
    </row>
    <row r="90" spans="10:38" x14ac:dyDescent="0.25">
      <c r="J90" s="43"/>
      <c r="K90" s="38"/>
      <c r="L90" s="38"/>
      <c r="M90" s="38"/>
      <c r="Y90" s="38"/>
      <c r="Z90" s="38"/>
      <c r="AA90" s="54">
        <v>4.6476982831955</v>
      </c>
      <c r="AB90" s="54">
        <v>5.1314148902893102</v>
      </c>
      <c r="AC90" s="54">
        <v>4.5149416923522896</v>
      </c>
      <c r="AD90" s="54">
        <v>3.9856002330779998</v>
      </c>
      <c r="AE90" s="54">
        <v>3.4096153974533099</v>
      </c>
      <c r="AF90" s="54">
        <v>6.7107794284820601</v>
      </c>
      <c r="AG90" s="54">
        <v>4.9054644107818604</v>
      </c>
      <c r="AH90" s="54">
        <v>8.6102700233459508</v>
      </c>
      <c r="AI90" s="54">
        <v>7.5626428127288801</v>
      </c>
      <c r="AJ90" s="54">
        <v>6.91904544830322</v>
      </c>
      <c r="AK90" s="54">
        <v>7.9592022895812997</v>
      </c>
      <c r="AL90" s="54">
        <v>7.94618821144104</v>
      </c>
    </row>
    <row r="91" spans="10:38" x14ac:dyDescent="0.25">
      <c r="J91" s="43"/>
      <c r="K91" s="38"/>
      <c r="L91" s="38"/>
      <c r="M91" s="38"/>
      <c r="Y91" s="38"/>
      <c r="Z91" s="38"/>
      <c r="AA91" s="54">
        <v>5.32845163345337</v>
      </c>
      <c r="AB91" s="54">
        <v>4.2643562555313101</v>
      </c>
      <c r="AC91" s="54">
        <v>4.76431500911713</v>
      </c>
      <c r="AD91" s="54">
        <v>4.1559596061706499</v>
      </c>
      <c r="AE91" s="54">
        <v>3.7136356830596902</v>
      </c>
      <c r="AF91" s="54">
        <v>3.1671737432479898</v>
      </c>
      <c r="AG91" s="54">
        <v>6.2169961929321298</v>
      </c>
      <c r="AH91" s="54">
        <v>4.5834398269653303</v>
      </c>
      <c r="AI91" s="54">
        <v>7.9820308685302699</v>
      </c>
      <c r="AJ91" s="54">
        <v>6.9757602214813197</v>
      </c>
      <c r="AK91" s="54">
        <v>6.4584515094757098</v>
      </c>
      <c r="AL91" s="54">
        <v>6.4484708309173602</v>
      </c>
    </row>
    <row r="92" spans="10:38" x14ac:dyDescent="0.25">
      <c r="J92" s="43"/>
      <c r="K92" s="38"/>
      <c r="L92" s="38"/>
      <c r="M92" s="38"/>
      <c r="Y92" s="38"/>
      <c r="Z92" s="38"/>
      <c r="AA92" s="54">
        <v>1.75238808244467</v>
      </c>
      <c r="AB92" s="54">
        <v>4.9018015861511204</v>
      </c>
      <c r="AC92" s="54">
        <v>3.9260693788528398</v>
      </c>
      <c r="AD92" s="54">
        <v>4.4253326654434204</v>
      </c>
      <c r="AE92" s="54">
        <v>3.8393177986145002</v>
      </c>
      <c r="AF92" s="54">
        <v>3.4713255167007402</v>
      </c>
      <c r="AG92" s="54">
        <v>2.9587936401367201</v>
      </c>
      <c r="AH92" s="54">
        <v>5.7784899473190299</v>
      </c>
      <c r="AI92" s="54">
        <v>4.28578758239746</v>
      </c>
      <c r="AJ92" s="54">
        <v>7.4046783447265598</v>
      </c>
      <c r="AK92" s="54">
        <v>6.4480795860290501</v>
      </c>
      <c r="AL92" s="54">
        <v>6.4354150295257604</v>
      </c>
    </row>
    <row r="93" spans="10:38" x14ac:dyDescent="0.25">
      <c r="AA93" s="54">
        <v>4.6921508312225297</v>
      </c>
      <c r="AB93" s="54">
        <v>1.6519211009144801</v>
      </c>
      <c r="AC93" s="54">
        <v>4.4696061611175502</v>
      </c>
      <c r="AD93" s="54">
        <v>3.5825995206832899</v>
      </c>
      <c r="AE93" s="54">
        <v>4.0831193923950204</v>
      </c>
      <c r="AF93" s="54">
        <v>3.5226905345916699</v>
      </c>
      <c r="AG93" s="54">
        <v>3.2235679626464799</v>
      </c>
      <c r="AH93" s="54">
        <v>2.7458345890045202</v>
      </c>
      <c r="AI93" s="54">
        <v>5.3254836797714198</v>
      </c>
      <c r="AJ93" s="54">
        <v>3.9829020500183101</v>
      </c>
      <c r="AK93" s="54">
        <v>6.8171131610870397</v>
      </c>
      <c r="AL93" s="54">
        <v>6.8067295551300004</v>
      </c>
    </row>
    <row r="94" spans="10:38" x14ac:dyDescent="0.25">
      <c r="AA94" s="54">
        <v>2.0688670873641999</v>
      </c>
      <c r="AB94" s="54">
        <v>4.22508025169373</v>
      </c>
      <c r="AC94" s="54">
        <v>1.53340332210064</v>
      </c>
      <c r="AD94" s="54">
        <v>4.0233259201049796</v>
      </c>
      <c r="AE94" s="54">
        <v>3.2287522554397601</v>
      </c>
      <c r="AF94" s="54">
        <v>3.7249567508697501</v>
      </c>
      <c r="AG94" s="54">
        <v>3.1920034885406499</v>
      </c>
      <c r="AH94" s="54">
        <v>2.9573998451232901</v>
      </c>
      <c r="AI94" s="54">
        <v>2.5137022733688399</v>
      </c>
      <c r="AJ94" s="54">
        <v>4.8451989889144897</v>
      </c>
      <c r="AK94" s="54">
        <v>3.6661971807479898</v>
      </c>
      <c r="AL94" s="54">
        <v>3.66126644611359</v>
      </c>
    </row>
    <row r="95" spans="10:38" x14ac:dyDescent="0.25">
      <c r="AA95" s="54">
        <v>1.93661737442017</v>
      </c>
      <c r="AB95" s="54">
        <v>1.8728807568550101</v>
      </c>
      <c r="AC95" s="54">
        <v>3.7509834766387899</v>
      </c>
      <c r="AD95" s="54">
        <v>1.4005782082676901</v>
      </c>
      <c r="AE95" s="54">
        <v>3.5724529027938798</v>
      </c>
      <c r="AF95" s="54">
        <v>2.8699135780334499</v>
      </c>
      <c r="AG95" s="54">
        <v>3.3512382507324201</v>
      </c>
      <c r="AH95" s="54">
        <v>2.85299861431122</v>
      </c>
      <c r="AI95" s="54">
        <v>2.67645263671875</v>
      </c>
      <c r="AJ95" s="54">
        <v>2.26769667863846</v>
      </c>
      <c r="AK95" s="54">
        <v>4.35692274570465</v>
      </c>
      <c r="AL95" s="54">
        <v>4.3515980243682897</v>
      </c>
    </row>
    <row r="96" spans="10:38" x14ac:dyDescent="0.25">
      <c r="AA96" s="54">
        <v>2.19663556199521</v>
      </c>
      <c r="AB96" s="54">
        <v>1.6349257826805099</v>
      </c>
      <c r="AC96" s="54">
        <v>1.65901803970337</v>
      </c>
      <c r="AD96" s="54">
        <v>3.2707839012146001</v>
      </c>
      <c r="AE96" s="54">
        <v>1.24489908665419</v>
      </c>
      <c r="AF96" s="54">
        <v>3.11262047290802</v>
      </c>
      <c r="AG96" s="54">
        <v>2.4992960691452</v>
      </c>
      <c r="AH96" s="54">
        <v>2.9609109163284302</v>
      </c>
      <c r="AI96" s="54">
        <v>2.4958791732788099</v>
      </c>
      <c r="AJ96" s="54">
        <v>2.3754346370696999</v>
      </c>
      <c r="AK96" s="54">
        <v>1.9986714720726</v>
      </c>
      <c r="AL96" s="54">
        <v>1.9963304996490501</v>
      </c>
    </row>
    <row r="97" spans="27:39" x14ac:dyDescent="0.25">
      <c r="AA97" s="54">
        <v>5.0202691555023202</v>
      </c>
      <c r="AB97" s="54">
        <v>1.9012114629149399</v>
      </c>
      <c r="AC97" s="54">
        <v>1.3575087487697599</v>
      </c>
      <c r="AD97" s="54">
        <v>1.4500452876090999</v>
      </c>
      <c r="AE97" s="54">
        <v>2.8119779825210598</v>
      </c>
      <c r="AF97" s="54">
        <v>1.0918985456228301</v>
      </c>
      <c r="AG97" s="54">
        <v>2.6782780885696398</v>
      </c>
      <c r="AH97" s="54">
        <v>2.1460395455360399</v>
      </c>
      <c r="AI97" s="54">
        <v>2.5834178328514099</v>
      </c>
      <c r="AJ97" s="54">
        <v>2.1556159257888798</v>
      </c>
      <c r="AK97" s="54">
        <v>2.08319759368896</v>
      </c>
      <c r="AL97" s="54">
        <v>2.0810580253601101</v>
      </c>
    </row>
    <row r="98" spans="27:39" x14ac:dyDescent="0.25">
      <c r="AA98" s="54">
        <v>2.77276975987479</v>
      </c>
      <c r="AB98" s="54">
        <v>4.26259064674377</v>
      </c>
      <c r="AC98" s="54">
        <v>1.6280690915882601</v>
      </c>
      <c r="AD98" s="54">
        <v>1.1132976710796401</v>
      </c>
      <c r="AE98" s="54">
        <v>1.25538337230682</v>
      </c>
      <c r="AF98" s="54">
        <v>2.3882870674133301</v>
      </c>
      <c r="AG98" s="54">
        <v>0.95070586353540398</v>
      </c>
      <c r="AH98" s="54">
        <v>2.2778438925743099</v>
      </c>
      <c r="AI98" s="54">
        <v>1.82266122102737</v>
      </c>
      <c r="AJ98" s="54">
        <v>2.2291080355644199</v>
      </c>
      <c r="AK98" s="54">
        <v>1.8416582942009001</v>
      </c>
      <c r="AL98" s="54">
        <v>1.83944016695023</v>
      </c>
    </row>
    <row r="99" spans="27:39" x14ac:dyDescent="0.25">
      <c r="AA99" s="54">
        <v>1.2649282217025799</v>
      </c>
      <c r="AB99" s="54">
        <v>2.3252164889126998</v>
      </c>
      <c r="AC99" s="54">
        <v>3.5954493284225499</v>
      </c>
      <c r="AD99" s="54">
        <v>1.37200367450714</v>
      </c>
      <c r="AE99" s="54">
        <v>0.89896523952484098</v>
      </c>
      <c r="AF99" s="54">
        <v>1.0803292095661201</v>
      </c>
      <c r="AG99" s="54">
        <v>2.0158302187919599</v>
      </c>
      <c r="AH99" s="54">
        <v>0.82012087106704701</v>
      </c>
      <c r="AI99" s="54">
        <v>1.92632949352264</v>
      </c>
      <c r="AJ99" s="54">
        <v>1.5361239910125699</v>
      </c>
      <c r="AK99" s="54">
        <v>1.9143639802932699</v>
      </c>
      <c r="AL99" s="54">
        <v>1.9124495983123799</v>
      </c>
    </row>
    <row r="100" spans="27:39" x14ac:dyDescent="0.25">
      <c r="AA100" s="54">
        <v>1.8097875639796299E-2</v>
      </c>
      <c r="AB100" s="54">
        <v>1.0573868751525899</v>
      </c>
      <c r="AC100" s="54">
        <v>1.9372707619331799</v>
      </c>
      <c r="AD100" s="54">
        <v>2.9899438619613599</v>
      </c>
      <c r="AE100" s="54">
        <v>1.1488961493596399</v>
      </c>
      <c r="AF100" s="54">
        <v>0.72420445084571805</v>
      </c>
      <c r="AG100" s="54">
        <v>0.91391292214393605</v>
      </c>
      <c r="AH100" s="54">
        <v>1.6801272630691499</v>
      </c>
      <c r="AI100" s="54">
        <v>0.69774392992258105</v>
      </c>
      <c r="AJ100" s="54">
        <v>1.61029016971588</v>
      </c>
      <c r="AK100" s="54">
        <v>1.2820385098457301</v>
      </c>
      <c r="AL100" s="54">
        <v>1.2798879146575901</v>
      </c>
    </row>
    <row r="101" spans="27:39" x14ac:dyDescent="0.25">
      <c r="AA101" s="54">
        <v>0.77380591630935702</v>
      </c>
      <c r="AB101" s="54">
        <v>2.3412128910422301E-2</v>
      </c>
      <c r="AC101" s="54">
        <v>0.84009635448455799</v>
      </c>
      <c r="AD101" s="54">
        <v>1.5541746881790499</v>
      </c>
      <c r="AE101" s="54">
        <v>2.4235492944717398</v>
      </c>
      <c r="AF101" s="54">
        <v>0.92122101597487904</v>
      </c>
      <c r="AG101" s="54">
        <v>0.55616985261440299</v>
      </c>
      <c r="AH101" s="54">
        <v>0.74231098592281297</v>
      </c>
      <c r="AI101" s="54">
        <v>1.3577257394790601</v>
      </c>
      <c r="AJ101" s="54">
        <v>0.56441456824541103</v>
      </c>
      <c r="AK101" s="54">
        <v>1.3069897294044499</v>
      </c>
      <c r="AL101" s="54">
        <v>1.3051015138626101</v>
      </c>
    </row>
    <row r="102" spans="27:39" x14ac:dyDescent="0.25">
      <c r="AA102" s="54">
        <v>1.12229347229004</v>
      </c>
      <c r="AB102" s="54">
        <v>0.50411349534988403</v>
      </c>
      <c r="AC102" s="54">
        <v>1.39260729774833E-2</v>
      </c>
      <c r="AD102" s="54">
        <v>0.58831202983856201</v>
      </c>
      <c r="AE102" s="54">
        <v>1.16679054731503</v>
      </c>
      <c r="AF102" s="54">
        <v>1.8780853152275101</v>
      </c>
      <c r="AG102" s="54">
        <v>0.66086760442703996</v>
      </c>
      <c r="AH102" s="54">
        <v>0.35462078452110302</v>
      </c>
      <c r="AI102" s="54">
        <v>0.55855377018451702</v>
      </c>
      <c r="AJ102" s="54">
        <v>1.0252606868743901</v>
      </c>
      <c r="AK102" s="54">
        <v>0.40924127772450403</v>
      </c>
      <c r="AL102" s="54">
        <v>0.40831684321165101</v>
      </c>
    </row>
    <row r="103" spans="27:39" x14ac:dyDescent="0.25">
      <c r="AA103" s="54">
        <v>0.45210880041122398</v>
      </c>
      <c r="AB103" s="54">
        <v>0.76701188087463401</v>
      </c>
      <c r="AC103" s="54">
        <v>0.24872814118862199</v>
      </c>
      <c r="AD103" s="54">
        <v>3.4666098654270198E-3</v>
      </c>
      <c r="AE103" s="54">
        <v>0.35175651311874401</v>
      </c>
      <c r="AF103" s="54">
        <v>0.81260627601295699</v>
      </c>
      <c r="AG103" s="54">
        <v>1.41261339187622</v>
      </c>
      <c r="AH103" s="54">
        <v>0.415773411747068</v>
      </c>
      <c r="AI103" s="54">
        <v>0.185681156814098</v>
      </c>
      <c r="AJ103" s="54">
        <v>0.39543934166431399</v>
      </c>
      <c r="AK103" s="54">
        <v>0.73998226225376096</v>
      </c>
      <c r="AL103" s="54">
        <v>0.73859402537345897</v>
      </c>
    </row>
    <row r="104" spans="27:39" x14ac:dyDescent="0.25">
      <c r="AM104" t="s">
        <v>44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46961FDA175F47827C2F6D7EB92CBB" ma:contentTypeVersion="8" ma:contentTypeDescription="Create a new document." ma:contentTypeScope="" ma:versionID="a5ce47f04274752d8af6dce81a60bf6f">
  <xsd:schema xmlns:xsd="http://www.w3.org/2001/XMLSchema" xmlns:xs="http://www.w3.org/2001/XMLSchema" xmlns:p="http://schemas.microsoft.com/office/2006/metadata/properties" xmlns:ns3="1c909a49-320c-458e-af4d-e49a90c3cf55" xmlns:ns4="b42cc5a9-8a15-4d26-85f1-bda333aa8854" targetNamespace="http://schemas.microsoft.com/office/2006/metadata/properties" ma:root="true" ma:fieldsID="650d4df7f1de9e12bc16decb2d46e19c" ns3:_="" ns4:_="">
    <xsd:import namespace="1c909a49-320c-458e-af4d-e49a90c3cf55"/>
    <xsd:import namespace="b42cc5a9-8a15-4d26-85f1-bda333aa88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09a49-320c-458e-af4d-e49a90c3c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2cc5a9-8a15-4d26-85f1-bda333aa88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29F0DF-691F-459E-B4D3-D871270E52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4F712-3BB3-41E8-BA57-CA437F5654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909a49-320c-458e-af4d-e49a90c3cf55"/>
    <ds:schemaRef ds:uri="b42cc5a9-8a15-4d26-85f1-bda333aa88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9D1D1F-4575-4A3F-92AE-27C6AC95888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42cc5a9-8a15-4d26-85f1-bda333aa8854"/>
    <ds:schemaRef ds:uri="1c909a49-320c-458e-af4d-e49a90c3cf5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Forside</vt:lpstr>
      <vt:lpstr>BBP</vt:lpstr>
      <vt:lpstr>BP Grimstad</vt:lpstr>
      <vt:lpstr>BP Landvik</vt:lpstr>
      <vt:lpstr>BP Holviga</vt:lpstr>
      <vt:lpstr>BP Jappa</vt:lpstr>
      <vt:lpstr>BP Frivoll</vt:lpstr>
      <vt:lpstr>BP Eide</vt:lpstr>
      <vt:lpstr>BP Fjære</vt:lpstr>
      <vt:lpstr>BP Fevik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Reigstad</dc:creator>
  <cp:lastModifiedBy>Møster, Tore</cp:lastModifiedBy>
  <dcterms:created xsi:type="dcterms:W3CDTF">2019-08-14T10:44:10Z</dcterms:created>
  <dcterms:modified xsi:type="dcterms:W3CDTF">2019-11-13T13:59:31Z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0x0101008F46961FDA175F47827C2F6D7EB92CBB</vt:lpwstr>
  </property>
</Properties>
</file>