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07397\Desktop\Skole\Befolkningsprognoser\"/>
    </mc:Choice>
  </mc:AlternateContent>
  <bookViews>
    <workbookView xWindow="-105" yWindow="-105" windowWidth="19425" windowHeight="10425" tabRatio="688" activeTab="9"/>
  </bookViews>
  <sheets>
    <sheet name="Forside" sheetId="10" r:id="rId1"/>
    <sheet name="BBP" sheetId="1" r:id="rId2"/>
    <sheet name="BP Grimstad" sheetId="9" r:id="rId3"/>
    <sheet name="BP Landvik" sheetId="3" r:id="rId4"/>
    <sheet name="BP Holviga" sheetId="2" r:id="rId5"/>
    <sheet name="BP Jappa" sheetId="4" r:id="rId6"/>
    <sheet name="BP Frivoll" sheetId="5" r:id="rId7"/>
    <sheet name="BP Fjære" sheetId="7" r:id="rId8"/>
    <sheet name="BP Eide" sheetId="6" r:id="rId9"/>
    <sheet name="BP Fevik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32" i="9" l="1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AH131" i="9"/>
  <c r="AI131" i="9" s="1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AH130" i="9"/>
  <c r="AG130" i="9"/>
  <c r="AF130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AH129" i="9"/>
  <c r="AG129" i="9"/>
  <c r="AF129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AH127" i="9"/>
  <c r="AG127" i="9"/>
  <c r="AF127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AH126" i="9"/>
  <c r="AG126" i="9"/>
  <c r="AF126" i="9"/>
  <c r="AE126" i="9"/>
  <c r="AD126" i="9"/>
  <c r="AC126" i="9"/>
  <c r="AB126" i="9"/>
  <c r="AA126" i="9"/>
  <c r="Z126" i="9"/>
  <c r="Y126" i="9"/>
  <c r="X126" i="9"/>
  <c r="W126" i="9"/>
  <c r="V126" i="9"/>
  <c r="U126" i="9"/>
  <c r="T126" i="9"/>
  <c r="AH125" i="9"/>
  <c r="AG125" i="9"/>
  <c r="AF125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AH124" i="9"/>
  <c r="AG124" i="9"/>
  <c r="AF124" i="9"/>
  <c r="AE124" i="9"/>
  <c r="AD124" i="9"/>
  <c r="AC124" i="9"/>
  <c r="AB124" i="9"/>
  <c r="AA124" i="9"/>
  <c r="Z124" i="9"/>
  <c r="Y124" i="9"/>
  <c r="X124" i="9"/>
  <c r="W124" i="9"/>
  <c r="V124" i="9"/>
  <c r="U124" i="9"/>
  <c r="T124" i="9"/>
  <c r="AH123" i="9"/>
  <c r="AI123" i="9" s="1"/>
  <c r="AG123" i="9"/>
  <c r="AF123" i="9"/>
  <c r="AE123" i="9"/>
  <c r="AD123" i="9"/>
  <c r="AC123" i="9"/>
  <c r="AB123" i="9"/>
  <c r="AA123" i="9"/>
  <c r="Z123" i="9"/>
  <c r="Z133" i="9" s="1"/>
  <c r="Y123" i="9"/>
  <c r="X123" i="9"/>
  <c r="W123" i="9"/>
  <c r="V123" i="9"/>
  <c r="U123" i="9"/>
  <c r="T123" i="9"/>
  <c r="AH121" i="9"/>
  <c r="AG121" i="9"/>
  <c r="AF121" i="9"/>
  <c r="AE121" i="9"/>
  <c r="AD121" i="9"/>
  <c r="AC121" i="9"/>
  <c r="AB121" i="9"/>
  <c r="AA121" i="9"/>
  <c r="Z121" i="9"/>
  <c r="Y121" i="9"/>
  <c r="X121" i="9"/>
  <c r="W121" i="9"/>
  <c r="V121" i="9"/>
  <c r="U121" i="9"/>
  <c r="T121" i="9"/>
  <c r="AH120" i="9"/>
  <c r="AG120" i="9"/>
  <c r="AF120" i="9"/>
  <c r="AE120" i="9"/>
  <c r="AD120" i="9"/>
  <c r="AC120" i="9"/>
  <c r="AB120" i="9"/>
  <c r="AA120" i="9"/>
  <c r="Z120" i="9"/>
  <c r="Y120" i="9"/>
  <c r="X120" i="9"/>
  <c r="W120" i="9"/>
  <c r="V120" i="9"/>
  <c r="U120" i="9"/>
  <c r="T120" i="9"/>
  <c r="AH119" i="9"/>
  <c r="AG119" i="9"/>
  <c r="AF119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AH118" i="9"/>
  <c r="AG118" i="9"/>
  <c r="AF118" i="9"/>
  <c r="AE118" i="9"/>
  <c r="AD118" i="9"/>
  <c r="AC118" i="9"/>
  <c r="AB118" i="9"/>
  <c r="AA118" i="9"/>
  <c r="Z118" i="9"/>
  <c r="Y118" i="9"/>
  <c r="X118" i="9"/>
  <c r="W118" i="9"/>
  <c r="V118" i="9"/>
  <c r="U118" i="9"/>
  <c r="T118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AI117" i="9" s="1"/>
  <c r="AH116" i="9"/>
  <c r="AG116" i="9"/>
  <c r="AF116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AI116" i="9" s="1"/>
  <c r="AH115" i="9"/>
  <c r="AG115" i="9"/>
  <c r="AF115" i="9"/>
  <c r="AE115" i="9"/>
  <c r="AD115" i="9"/>
  <c r="AC115" i="9"/>
  <c r="AB115" i="9"/>
  <c r="AA115" i="9"/>
  <c r="Z115" i="9"/>
  <c r="Y115" i="9"/>
  <c r="X115" i="9"/>
  <c r="W115" i="9"/>
  <c r="V115" i="9"/>
  <c r="U115" i="9"/>
  <c r="T115" i="9"/>
  <c r="AI115" i="9" s="1"/>
  <c r="AH114" i="9"/>
  <c r="AG114" i="9"/>
  <c r="AF114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AI114" i="9" s="1"/>
  <c r="AH113" i="9"/>
  <c r="AG113" i="9"/>
  <c r="AF113" i="9"/>
  <c r="AE113" i="9"/>
  <c r="AD113" i="9"/>
  <c r="AC113" i="9"/>
  <c r="AB113" i="9"/>
  <c r="AA113" i="9"/>
  <c r="Z113" i="9"/>
  <c r="Y113" i="9"/>
  <c r="X113" i="9"/>
  <c r="W113" i="9"/>
  <c r="V113" i="9"/>
  <c r="U113" i="9"/>
  <c r="T113" i="9"/>
  <c r="AI113" i="9" s="1"/>
  <c r="AH112" i="9"/>
  <c r="AG112" i="9"/>
  <c r="AF112" i="9"/>
  <c r="AE112" i="9"/>
  <c r="AD112" i="9"/>
  <c r="AC112" i="9"/>
  <c r="AC122" i="9" s="1"/>
  <c r="AB112" i="9"/>
  <c r="AA112" i="9"/>
  <c r="Z112" i="9"/>
  <c r="Y112" i="9"/>
  <c r="X112" i="9"/>
  <c r="W112" i="9"/>
  <c r="V112" i="9"/>
  <c r="U112" i="9"/>
  <c r="U122" i="9" s="1"/>
  <c r="T112" i="9"/>
  <c r="AI112" i="9" s="1"/>
  <c r="AH110" i="9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AI110" i="9" s="1"/>
  <c r="AH109" i="9"/>
  <c r="AI109" i="9" s="1"/>
  <c r="AG109" i="9"/>
  <c r="AF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AH108" i="9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AI108" i="9" s="1"/>
  <c r="AH107" i="9"/>
  <c r="AG107" i="9"/>
  <c r="AF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AI107" i="9" s="1"/>
  <c r="AH106" i="9"/>
  <c r="AG106" i="9"/>
  <c r="AF106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AI106" i="9" s="1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AI104" i="9"/>
  <c r="AH104" i="9"/>
  <c r="AG104" i="9"/>
  <c r="AF104" i="9"/>
  <c r="AE104" i="9"/>
  <c r="AD104" i="9"/>
  <c r="AC104" i="9"/>
  <c r="AB104" i="9"/>
  <c r="AA104" i="9"/>
  <c r="Z104" i="9"/>
  <c r="Y104" i="9"/>
  <c r="X104" i="9"/>
  <c r="W104" i="9"/>
  <c r="V104" i="9"/>
  <c r="U104" i="9"/>
  <c r="T104" i="9"/>
  <c r="AI103" i="9"/>
  <c r="AH103" i="9"/>
  <c r="AG103" i="9"/>
  <c r="AF103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AI101" i="9"/>
  <c r="AH101" i="9"/>
  <c r="AG101" i="9"/>
  <c r="AF101" i="9"/>
  <c r="AE101" i="9"/>
  <c r="AD101" i="9"/>
  <c r="AC101" i="9"/>
  <c r="AB101" i="9"/>
  <c r="AA101" i="9"/>
  <c r="AA111" i="9" s="1"/>
  <c r="Z101" i="9"/>
  <c r="Y101" i="9"/>
  <c r="X101" i="9"/>
  <c r="W101" i="9"/>
  <c r="V101" i="9"/>
  <c r="U101" i="9"/>
  <c r="T101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AH98" i="9"/>
  <c r="AG98" i="9"/>
  <c r="AF98" i="9"/>
  <c r="AE98" i="9"/>
  <c r="AD98" i="9"/>
  <c r="AC98" i="9"/>
  <c r="AB98" i="9"/>
  <c r="AA98" i="9"/>
  <c r="Z98" i="9"/>
  <c r="Y98" i="9"/>
  <c r="X98" i="9"/>
  <c r="W98" i="9"/>
  <c r="V98" i="9"/>
  <c r="U98" i="9"/>
  <c r="T98" i="9"/>
  <c r="AH97" i="9"/>
  <c r="AG97" i="9"/>
  <c r="AF97" i="9"/>
  <c r="AE97" i="9"/>
  <c r="AD97" i="9"/>
  <c r="AC97" i="9"/>
  <c r="AB97" i="9"/>
  <c r="AA97" i="9"/>
  <c r="Z97" i="9"/>
  <c r="Y97" i="9"/>
  <c r="X97" i="9"/>
  <c r="W97" i="9"/>
  <c r="V97" i="9"/>
  <c r="U97" i="9"/>
  <c r="T97" i="9"/>
  <c r="AH96" i="9"/>
  <c r="AI96" i="9" s="1"/>
  <c r="AG96" i="9"/>
  <c r="AF96" i="9"/>
  <c r="AE96" i="9"/>
  <c r="AD96" i="9"/>
  <c r="AC96" i="9"/>
  <c r="AB96" i="9"/>
  <c r="AA96" i="9"/>
  <c r="Z96" i="9"/>
  <c r="Y96" i="9"/>
  <c r="X96" i="9"/>
  <c r="W96" i="9"/>
  <c r="V96" i="9"/>
  <c r="U96" i="9"/>
  <c r="T96" i="9"/>
  <c r="AH95" i="9"/>
  <c r="AG95" i="9"/>
  <c r="AF95" i="9"/>
  <c r="AE95" i="9"/>
  <c r="AD95" i="9"/>
  <c r="AC95" i="9"/>
  <c r="AB95" i="9"/>
  <c r="AA95" i="9"/>
  <c r="Z95" i="9"/>
  <c r="Y95" i="9"/>
  <c r="X95" i="9"/>
  <c r="W95" i="9"/>
  <c r="V95" i="9"/>
  <c r="U95" i="9"/>
  <c r="T95" i="9"/>
  <c r="AH94" i="9"/>
  <c r="AG94" i="9"/>
  <c r="AF94" i="9"/>
  <c r="AE94" i="9"/>
  <c r="AD94" i="9"/>
  <c r="AC94" i="9"/>
  <c r="AB94" i="9"/>
  <c r="AA94" i="9"/>
  <c r="Z94" i="9"/>
  <c r="Y94" i="9"/>
  <c r="X94" i="9"/>
  <c r="W94" i="9"/>
  <c r="V94" i="9"/>
  <c r="U94" i="9"/>
  <c r="T94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AH92" i="9"/>
  <c r="AI92" i="9" s="1"/>
  <c r="AG92" i="9"/>
  <c r="AF92" i="9"/>
  <c r="AE92" i="9"/>
  <c r="AD92" i="9"/>
  <c r="AC92" i="9"/>
  <c r="AB92" i="9"/>
  <c r="AA92" i="9"/>
  <c r="Z92" i="9"/>
  <c r="Y92" i="9"/>
  <c r="X92" i="9"/>
  <c r="W92" i="9"/>
  <c r="V92" i="9"/>
  <c r="U92" i="9"/>
  <c r="T92" i="9"/>
  <c r="AH91" i="9"/>
  <c r="AI91" i="9" s="1"/>
  <c r="AG91" i="9"/>
  <c r="AF91" i="9"/>
  <c r="AE91" i="9"/>
  <c r="AD91" i="9"/>
  <c r="AC91" i="9"/>
  <c r="AB91" i="9"/>
  <c r="AA91" i="9"/>
  <c r="Z91" i="9"/>
  <c r="Y91" i="9"/>
  <c r="X91" i="9"/>
  <c r="W91" i="9"/>
  <c r="V91" i="9"/>
  <c r="U91" i="9"/>
  <c r="T91" i="9"/>
  <c r="AH90" i="9"/>
  <c r="AG90" i="9"/>
  <c r="AG100" i="9" s="1"/>
  <c r="AF90" i="9"/>
  <c r="AE90" i="9"/>
  <c r="AD90" i="9"/>
  <c r="AC90" i="9"/>
  <c r="AB90" i="9"/>
  <c r="AA90" i="9"/>
  <c r="Z90" i="9"/>
  <c r="Y90" i="9"/>
  <c r="Y100" i="9" s="1"/>
  <c r="X90" i="9"/>
  <c r="W90" i="9"/>
  <c r="V90" i="9"/>
  <c r="U90" i="9"/>
  <c r="T90" i="9"/>
  <c r="AH88" i="9"/>
  <c r="AG88" i="9"/>
  <c r="AF88" i="9"/>
  <c r="AE88" i="9"/>
  <c r="AD88" i="9"/>
  <c r="AC88" i="9"/>
  <c r="AB88" i="9"/>
  <c r="AA88" i="9"/>
  <c r="Z88" i="9"/>
  <c r="Y88" i="9"/>
  <c r="X88" i="9"/>
  <c r="W88" i="9"/>
  <c r="V88" i="9"/>
  <c r="U88" i="9"/>
  <c r="T88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AH86" i="9"/>
  <c r="AG86" i="9"/>
  <c r="AF86" i="9"/>
  <c r="AE86" i="9"/>
  <c r="AD86" i="9"/>
  <c r="AC86" i="9"/>
  <c r="AB86" i="9"/>
  <c r="AA86" i="9"/>
  <c r="Z86" i="9"/>
  <c r="Y86" i="9"/>
  <c r="X86" i="9"/>
  <c r="W86" i="9"/>
  <c r="V86" i="9"/>
  <c r="U86" i="9"/>
  <c r="T86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AH84" i="9"/>
  <c r="AG84" i="9"/>
  <c r="AF84" i="9"/>
  <c r="AE84" i="9"/>
  <c r="AD84" i="9"/>
  <c r="AC84" i="9"/>
  <c r="AB84" i="9"/>
  <c r="AA84" i="9"/>
  <c r="Z84" i="9"/>
  <c r="Y84" i="9"/>
  <c r="X84" i="9"/>
  <c r="W84" i="9"/>
  <c r="V84" i="9"/>
  <c r="U84" i="9"/>
  <c r="T84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AH82" i="9"/>
  <c r="AI82" i="9" s="1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AH79" i="9"/>
  <c r="AG79" i="9"/>
  <c r="AF79" i="9"/>
  <c r="AE79" i="9"/>
  <c r="AD79" i="9"/>
  <c r="AC79" i="9"/>
  <c r="AB79" i="9"/>
  <c r="AA79" i="9"/>
  <c r="Z79" i="9"/>
  <c r="Y79" i="9"/>
  <c r="X79" i="9"/>
  <c r="W79" i="9"/>
  <c r="V79" i="9"/>
  <c r="U79" i="9"/>
  <c r="T79" i="9"/>
  <c r="AI79" i="9" s="1"/>
  <c r="AH77" i="9"/>
  <c r="AI77" i="9" s="1"/>
  <c r="AG77" i="9"/>
  <c r="AF77" i="9"/>
  <c r="AE77" i="9"/>
  <c r="AD77" i="9"/>
  <c r="AC77" i="9"/>
  <c r="AB77" i="9"/>
  <c r="AA77" i="9"/>
  <c r="Z77" i="9"/>
  <c r="Y77" i="9"/>
  <c r="X77" i="9"/>
  <c r="W77" i="9"/>
  <c r="V77" i="9"/>
  <c r="U77" i="9"/>
  <c r="T77" i="9"/>
  <c r="AH76" i="9"/>
  <c r="AG76" i="9"/>
  <c r="AF76" i="9"/>
  <c r="AE76" i="9"/>
  <c r="AD76" i="9"/>
  <c r="AC76" i="9"/>
  <c r="AB76" i="9"/>
  <c r="AA76" i="9"/>
  <c r="Z76" i="9"/>
  <c r="Y76" i="9"/>
  <c r="X76" i="9"/>
  <c r="W76" i="9"/>
  <c r="V76" i="9"/>
  <c r="U76" i="9"/>
  <c r="T76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AH68" i="9"/>
  <c r="AG68" i="9"/>
  <c r="AF68" i="9"/>
  <c r="AE68" i="9"/>
  <c r="AD68" i="9"/>
  <c r="AC68" i="9"/>
  <c r="AB68" i="9"/>
  <c r="AA68" i="9"/>
  <c r="Z68" i="9"/>
  <c r="Y68" i="9"/>
  <c r="X68" i="9"/>
  <c r="W68" i="9"/>
  <c r="V68" i="9"/>
  <c r="U68" i="9"/>
  <c r="T68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AH60" i="9"/>
  <c r="AI60" i="9" s="1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AH55" i="9"/>
  <c r="AI55" i="9" s="1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AI54" i="9" s="1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AI53" i="9" s="1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AI40" i="9" s="1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AI39" i="9" s="1"/>
  <c r="AH38" i="9"/>
  <c r="AH41" i="9" s="1"/>
  <c r="AG38" i="9"/>
  <c r="AF38" i="9"/>
  <c r="AE38" i="9"/>
  <c r="AD38" i="9"/>
  <c r="AC38" i="9"/>
  <c r="AC41" i="9" s="1"/>
  <c r="AB38" i="9"/>
  <c r="AA38" i="9"/>
  <c r="Z38" i="9"/>
  <c r="Z41" i="9" s="1"/>
  <c r="Y38" i="9"/>
  <c r="X38" i="9"/>
  <c r="W38" i="9"/>
  <c r="V38" i="9"/>
  <c r="U38" i="9"/>
  <c r="U41" i="9" s="1"/>
  <c r="T38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Q15" i="9"/>
  <c r="P15" i="9"/>
  <c r="AG15" i="9" s="1"/>
  <c r="O15" i="9"/>
  <c r="N15" i="9"/>
  <c r="M15" i="9"/>
  <c r="L15" i="9"/>
  <c r="K15" i="9"/>
  <c r="J15" i="9"/>
  <c r="I15" i="9"/>
  <c r="Z15" i="9" s="1"/>
  <c r="H15" i="9"/>
  <c r="Y15" i="9" s="1"/>
  <c r="G15" i="9"/>
  <c r="F15" i="9"/>
  <c r="E15" i="9"/>
  <c r="D15" i="9"/>
  <c r="C15" i="9"/>
  <c r="Q14" i="9"/>
  <c r="AH14" i="9" s="1"/>
  <c r="P14" i="9"/>
  <c r="O14" i="9"/>
  <c r="AF14" i="9" s="1"/>
  <c r="N14" i="9"/>
  <c r="M14" i="9"/>
  <c r="L14" i="9"/>
  <c r="K14" i="9"/>
  <c r="J14" i="9"/>
  <c r="I14" i="9"/>
  <c r="Z14" i="9" s="1"/>
  <c r="H14" i="9"/>
  <c r="G14" i="9"/>
  <c r="X14" i="9" s="1"/>
  <c r="F14" i="9"/>
  <c r="E14" i="9"/>
  <c r="V14" i="9" s="1"/>
  <c r="D14" i="9"/>
  <c r="U14" i="9" s="1"/>
  <c r="C14" i="9"/>
  <c r="T14" i="9" s="1"/>
  <c r="Q13" i="9"/>
  <c r="P13" i="9"/>
  <c r="AG13" i="9" s="1"/>
  <c r="O13" i="9"/>
  <c r="N13" i="9"/>
  <c r="M13" i="9"/>
  <c r="AD13" i="9" s="1"/>
  <c r="L13" i="9"/>
  <c r="K13" i="9"/>
  <c r="J13" i="9"/>
  <c r="I13" i="9"/>
  <c r="Z13" i="9" s="1"/>
  <c r="H13" i="9"/>
  <c r="G13" i="9"/>
  <c r="F13" i="9"/>
  <c r="E13" i="9"/>
  <c r="V13" i="9" s="1"/>
  <c r="D13" i="9"/>
  <c r="C13" i="9"/>
  <c r="T13" i="9" s="1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T12" i="9" s="1"/>
  <c r="Q11" i="9"/>
  <c r="P11" i="9"/>
  <c r="AG11" i="9" s="1"/>
  <c r="O11" i="9"/>
  <c r="N11" i="9"/>
  <c r="M11" i="9"/>
  <c r="L11" i="9"/>
  <c r="K11" i="9"/>
  <c r="J11" i="9"/>
  <c r="I11" i="9"/>
  <c r="Z11" i="9" s="1"/>
  <c r="H11" i="9"/>
  <c r="Y11" i="9" s="1"/>
  <c r="G11" i="9"/>
  <c r="F11" i="9"/>
  <c r="E11" i="9"/>
  <c r="D11" i="9"/>
  <c r="U11" i="9" s="1"/>
  <c r="C11" i="9"/>
  <c r="S9" i="9"/>
  <c r="Q9" i="9"/>
  <c r="AH9" i="9" s="1"/>
  <c r="P9" i="9"/>
  <c r="O9" i="9"/>
  <c r="N9" i="9"/>
  <c r="M9" i="9"/>
  <c r="L9" i="9"/>
  <c r="K9" i="9"/>
  <c r="J9" i="9"/>
  <c r="I9" i="9"/>
  <c r="Z9" i="9" s="1"/>
  <c r="H9" i="9"/>
  <c r="G9" i="9"/>
  <c r="F9" i="9"/>
  <c r="W9" i="9" s="1"/>
  <c r="E9" i="9"/>
  <c r="V9" i="9" s="1"/>
  <c r="D9" i="9"/>
  <c r="C9" i="9"/>
  <c r="T9" i="9" s="1"/>
  <c r="S8" i="9"/>
  <c r="Q8" i="9"/>
  <c r="AH8" i="9" s="1"/>
  <c r="P8" i="9"/>
  <c r="O8" i="9"/>
  <c r="N8" i="9"/>
  <c r="M8" i="9"/>
  <c r="L8" i="9"/>
  <c r="K8" i="9"/>
  <c r="J8" i="9"/>
  <c r="I8" i="9"/>
  <c r="Z8" i="9" s="1"/>
  <c r="H8" i="9"/>
  <c r="G8" i="9"/>
  <c r="F8" i="9"/>
  <c r="E8" i="9"/>
  <c r="V8" i="9" s="1"/>
  <c r="D8" i="9"/>
  <c r="U8" i="9" s="1"/>
  <c r="C8" i="9"/>
  <c r="T8" i="9" s="1"/>
  <c r="S7" i="9"/>
  <c r="Q7" i="9"/>
  <c r="AH7" i="9" s="1"/>
  <c r="P7" i="9"/>
  <c r="O7" i="9"/>
  <c r="N7" i="9"/>
  <c r="M7" i="9"/>
  <c r="L7" i="9"/>
  <c r="K7" i="9"/>
  <c r="J7" i="9"/>
  <c r="I7" i="9"/>
  <c r="Z7" i="9" s="1"/>
  <c r="H7" i="9"/>
  <c r="G7" i="9"/>
  <c r="F7" i="9"/>
  <c r="E7" i="9"/>
  <c r="V7" i="9" s="1"/>
  <c r="D7" i="9"/>
  <c r="U7" i="9" s="1"/>
  <c r="C7" i="9"/>
  <c r="T7" i="9" s="1"/>
  <c r="S6" i="9"/>
  <c r="Q6" i="9"/>
  <c r="AH6" i="9" s="1"/>
  <c r="P6" i="9"/>
  <c r="O6" i="9"/>
  <c r="N6" i="9"/>
  <c r="M6" i="9"/>
  <c r="L6" i="9"/>
  <c r="K6" i="9"/>
  <c r="J6" i="9"/>
  <c r="I6" i="9"/>
  <c r="Z6" i="9" s="1"/>
  <c r="H6" i="9"/>
  <c r="G6" i="9"/>
  <c r="F6" i="9"/>
  <c r="E6" i="9"/>
  <c r="V6" i="9" s="1"/>
  <c r="D6" i="9"/>
  <c r="C6" i="9"/>
  <c r="T6" i="9" s="1"/>
  <c r="S5" i="9"/>
  <c r="Q5" i="9"/>
  <c r="Q16" i="9" s="1"/>
  <c r="P5" i="9"/>
  <c r="O5" i="9"/>
  <c r="N5" i="9"/>
  <c r="N10" i="9" s="1"/>
  <c r="M5" i="9"/>
  <c r="M10" i="9" s="1"/>
  <c r="L5" i="9"/>
  <c r="K5" i="9"/>
  <c r="K10" i="9" s="1"/>
  <c r="J5" i="9"/>
  <c r="J10" i="9" s="1"/>
  <c r="I5" i="9"/>
  <c r="I16" i="9" s="1"/>
  <c r="H5" i="9"/>
  <c r="G5" i="9"/>
  <c r="F5" i="9"/>
  <c r="W5" i="9" s="1"/>
  <c r="E5" i="9"/>
  <c r="E10" i="9" s="1"/>
  <c r="D5" i="9"/>
  <c r="D10" i="9" s="1"/>
  <c r="C5" i="9"/>
  <c r="C10" i="9" s="1"/>
  <c r="T10" i="9" s="1"/>
  <c r="AA10" i="9" l="1"/>
  <c r="W6" i="9"/>
  <c r="W7" i="9"/>
  <c r="AA7" i="9"/>
  <c r="W8" i="9"/>
  <c r="AA8" i="9"/>
  <c r="AA9" i="9"/>
  <c r="AH11" i="9"/>
  <c r="Z12" i="9"/>
  <c r="AH12" i="9"/>
  <c r="W14" i="9"/>
  <c r="AA14" i="9"/>
  <c r="V15" i="9"/>
  <c r="AH15" i="9"/>
  <c r="AI23" i="9"/>
  <c r="AI32" i="9"/>
  <c r="AA41" i="9"/>
  <c r="AI42" i="9"/>
  <c r="AI50" i="9"/>
  <c r="AI63" i="9"/>
  <c r="AI76" i="9"/>
  <c r="AI81" i="9"/>
  <c r="AI111" i="9"/>
  <c r="X5" i="9"/>
  <c r="X6" i="9"/>
  <c r="X7" i="9"/>
  <c r="X8" i="9"/>
  <c r="W11" i="9"/>
  <c r="AA11" i="9"/>
  <c r="W12" i="9"/>
  <c r="X13" i="9"/>
  <c r="AF13" i="9"/>
  <c r="W15" i="9"/>
  <c r="AA15" i="9"/>
  <c r="AI26" i="9"/>
  <c r="T41" i="9"/>
  <c r="AB41" i="9"/>
  <c r="AI45" i="9"/>
  <c r="AI49" i="9"/>
  <c r="U67" i="9"/>
  <c r="AI58" i="9"/>
  <c r="AI62" i="9"/>
  <c r="AI66" i="9"/>
  <c r="W78" i="9"/>
  <c r="AE78" i="9"/>
  <c r="AI71" i="9"/>
  <c r="AI75" i="9"/>
  <c r="Y89" i="9"/>
  <c r="AG89" i="9"/>
  <c r="AI80" i="9"/>
  <c r="AI97" i="9"/>
  <c r="Y111" i="9"/>
  <c r="AG111" i="9"/>
  <c r="AI120" i="9"/>
  <c r="AI129" i="9"/>
  <c r="U6" i="9"/>
  <c r="Y6" i="9"/>
  <c r="AC6" i="9"/>
  <c r="Y7" i="9"/>
  <c r="AC7" i="9"/>
  <c r="Y8" i="9"/>
  <c r="AC8" i="9"/>
  <c r="U9" i="9"/>
  <c r="AC9" i="9"/>
  <c r="AC11" i="9"/>
  <c r="X11" i="9"/>
  <c r="AF11" i="9"/>
  <c r="X12" i="9"/>
  <c r="AB12" i="9"/>
  <c r="AF12" i="9"/>
  <c r="U13" i="9"/>
  <c r="Y13" i="9"/>
  <c r="AC13" i="9"/>
  <c r="Y14" i="9"/>
  <c r="AC14" i="9"/>
  <c r="AC15" i="9"/>
  <c r="X15" i="9"/>
  <c r="X29" i="9"/>
  <c r="AF29" i="9"/>
  <c r="AI25" i="9"/>
  <c r="V37" i="9"/>
  <c r="AD37" i="9"/>
  <c r="AI34" i="9"/>
  <c r="X56" i="9"/>
  <c r="AF56" i="9"/>
  <c r="AG56" i="9"/>
  <c r="AI44" i="9"/>
  <c r="AI48" i="9"/>
  <c r="AI56" i="9" s="1"/>
  <c r="AI52" i="9"/>
  <c r="AI74" i="9"/>
  <c r="AI83" i="9"/>
  <c r="AI87" i="9"/>
  <c r="AI119" i="9"/>
  <c r="AI128" i="9"/>
  <c r="AC67" i="9"/>
  <c r="AB6" i="9"/>
  <c r="AB7" i="9"/>
  <c r="AB8" i="9"/>
  <c r="AB9" i="9"/>
  <c r="F10" i="9"/>
  <c r="W10" i="9" s="1"/>
  <c r="Y12" i="9"/>
  <c r="AG12" i="9"/>
  <c r="W13" i="9"/>
  <c r="AE13" i="9"/>
  <c r="AB14" i="9"/>
  <c r="Y29" i="9"/>
  <c r="AG29" i="9"/>
  <c r="AI24" i="9"/>
  <c r="AI29" i="9" s="1"/>
  <c r="W37" i="9"/>
  <c r="AE37" i="9"/>
  <c r="AI33" i="9"/>
  <c r="V41" i="9"/>
  <c r="AD41" i="9"/>
  <c r="Y56" i="9"/>
  <c r="AI43" i="9"/>
  <c r="AI51" i="9"/>
  <c r="V67" i="9"/>
  <c r="AD67" i="9"/>
  <c r="AI61" i="9"/>
  <c r="X78" i="9"/>
  <c r="AF78" i="9"/>
  <c r="AI70" i="9"/>
  <c r="Z89" i="9"/>
  <c r="AH89" i="9"/>
  <c r="Z100" i="9"/>
  <c r="AI90" i="9"/>
  <c r="AI98" i="9"/>
  <c r="T111" i="9"/>
  <c r="AB111" i="9"/>
  <c r="V122" i="9"/>
  <c r="AD122" i="9"/>
  <c r="AI121" i="9"/>
  <c r="AA133" i="9"/>
  <c r="AI130" i="9"/>
  <c r="Z56" i="9"/>
  <c r="W67" i="9"/>
  <c r="Y78" i="9"/>
  <c r="AA89" i="9"/>
  <c r="AI99" i="9"/>
  <c r="AE122" i="9"/>
  <c r="T133" i="9"/>
  <c r="AD6" i="9"/>
  <c r="AD7" i="9"/>
  <c r="AD8" i="9"/>
  <c r="AD9" i="9"/>
  <c r="AB11" i="9"/>
  <c r="AA12" i="9"/>
  <c r="AD14" i="9"/>
  <c r="AB15" i="9"/>
  <c r="AA29" i="9"/>
  <c r="Y37" i="9"/>
  <c r="AG37" i="9"/>
  <c r="AI31" i="9"/>
  <c r="X41" i="9"/>
  <c r="AF41" i="9"/>
  <c r="AA56" i="9"/>
  <c r="X67" i="9"/>
  <c r="AF67" i="9"/>
  <c r="AI59" i="9"/>
  <c r="Z78" i="9"/>
  <c r="AI68" i="9"/>
  <c r="AB89" i="9"/>
  <c r="T100" i="9"/>
  <c r="AB100" i="9"/>
  <c r="V111" i="9"/>
  <c r="AD111" i="9"/>
  <c r="X122" i="9"/>
  <c r="AF122" i="9"/>
  <c r="U133" i="9"/>
  <c r="AC133" i="9"/>
  <c r="AF37" i="9"/>
  <c r="AC111" i="9"/>
  <c r="AE5" i="9"/>
  <c r="AE6" i="9"/>
  <c r="AE7" i="9"/>
  <c r="AE8" i="9"/>
  <c r="AE9" i="9"/>
  <c r="AE12" i="9"/>
  <c r="AH13" i="9"/>
  <c r="AE14" i="9"/>
  <c r="T29" i="9"/>
  <c r="AB29" i="9"/>
  <c r="Z37" i="9"/>
  <c r="AI30" i="9"/>
  <c r="Y41" i="9"/>
  <c r="AG41" i="9"/>
  <c r="T56" i="9"/>
  <c r="AB56" i="9"/>
  <c r="Y67" i="9"/>
  <c r="AA78" i="9"/>
  <c r="AI69" i="9"/>
  <c r="AG78" i="9"/>
  <c r="U89" i="9"/>
  <c r="AC89" i="9"/>
  <c r="AI86" i="9"/>
  <c r="AI88" i="9"/>
  <c r="U100" i="9"/>
  <c r="AC100" i="9"/>
  <c r="AI95" i="9"/>
  <c r="W111" i="9"/>
  <c r="AE111" i="9"/>
  <c r="Y122" i="9"/>
  <c r="AG122" i="9"/>
  <c r="AI118" i="9"/>
  <c r="AI122" i="9" s="1"/>
  <c r="V133" i="9"/>
  <c r="AD133" i="9"/>
  <c r="AI127" i="9"/>
  <c r="J16" i="9"/>
  <c r="J18" i="9" s="1"/>
  <c r="J19" i="9" s="1"/>
  <c r="L10" i="9"/>
  <c r="Z29" i="9"/>
  <c r="AE41" i="9"/>
  <c r="AA100" i="9"/>
  <c r="AF5" i="9"/>
  <c r="AF6" i="9"/>
  <c r="AF7" i="9"/>
  <c r="AF8" i="9"/>
  <c r="X9" i="9"/>
  <c r="AF9" i="9"/>
  <c r="V11" i="9"/>
  <c r="AD11" i="9"/>
  <c r="U12" i="9"/>
  <c r="AC12" i="9"/>
  <c r="AA13" i="9"/>
  <c r="AD15" i="9"/>
  <c r="U29" i="9"/>
  <c r="AC29" i="9"/>
  <c r="AI28" i="9"/>
  <c r="AA37" i="9"/>
  <c r="U56" i="9"/>
  <c r="AC56" i="9"/>
  <c r="AI47" i="9"/>
  <c r="Z67" i="9"/>
  <c r="AI57" i="9"/>
  <c r="AI65" i="9"/>
  <c r="T78" i="9"/>
  <c r="AB78" i="9"/>
  <c r="V89" i="9"/>
  <c r="AD89" i="9"/>
  <c r="AI85" i="9"/>
  <c r="V100" i="9"/>
  <c r="AD100" i="9"/>
  <c r="AI94" i="9"/>
  <c r="X111" i="9"/>
  <c r="AF111" i="9"/>
  <c r="Z122" i="9"/>
  <c r="AH122" i="9"/>
  <c r="W133" i="9"/>
  <c r="AE133" i="9"/>
  <c r="AI126" i="9"/>
  <c r="X37" i="9"/>
  <c r="U111" i="9"/>
  <c r="W122" i="9"/>
  <c r="AB133" i="9"/>
  <c r="Y5" i="9"/>
  <c r="AG5" i="9"/>
  <c r="AG6" i="9"/>
  <c r="AG7" i="9"/>
  <c r="AG8" i="9"/>
  <c r="Y9" i="9"/>
  <c r="AG9" i="9"/>
  <c r="AE11" i="9"/>
  <c r="V12" i="9"/>
  <c r="AD12" i="9"/>
  <c r="AB13" i="9"/>
  <c r="AG14" i="9"/>
  <c r="AE15" i="9"/>
  <c r="V29" i="9"/>
  <c r="AD29" i="9"/>
  <c r="AI27" i="9"/>
  <c r="T37" i="9"/>
  <c r="AB37" i="9"/>
  <c r="AI36" i="9"/>
  <c r="V56" i="9"/>
  <c r="AD56" i="9"/>
  <c r="AI46" i="9"/>
  <c r="AA67" i="9"/>
  <c r="AG67" i="9"/>
  <c r="AI64" i="9"/>
  <c r="U78" i="9"/>
  <c r="AC78" i="9"/>
  <c r="AI73" i="9"/>
  <c r="W89" i="9"/>
  <c r="AE89" i="9"/>
  <c r="AI84" i="9"/>
  <c r="AI89" i="9" s="1"/>
  <c r="W100" i="9"/>
  <c r="AE100" i="9"/>
  <c r="AI93" i="9"/>
  <c r="AA122" i="9"/>
  <c r="X133" i="9"/>
  <c r="AF133" i="9"/>
  <c r="AI125" i="9"/>
  <c r="W41" i="9"/>
  <c r="AE67" i="9"/>
  <c r="AF15" i="9"/>
  <c r="W29" i="9"/>
  <c r="AE29" i="9"/>
  <c r="U37" i="9"/>
  <c r="AC37" i="9"/>
  <c r="AI35" i="9"/>
  <c r="W56" i="9"/>
  <c r="AE56" i="9"/>
  <c r="T67" i="9"/>
  <c r="AB67" i="9"/>
  <c r="V78" i="9"/>
  <c r="AD78" i="9"/>
  <c r="AI72" i="9"/>
  <c r="X89" i="9"/>
  <c r="AF89" i="9"/>
  <c r="X100" i="9"/>
  <c r="AF100" i="9"/>
  <c r="Z111" i="9"/>
  <c r="AH111" i="9"/>
  <c r="T122" i="9"/>
  <c r="AB122" i="9"/>
  <c r="Y133" i="9"/>
  <c r="AG133" i="9"/>
  <c r="AI124" i="9"/>
  <c r="AI132" i="9"/>
  <c r="AB10" i="9"/>
  <c r="AC10" i="9"/>
  <c r="AE10" i="9"/>
  <c r="AD10" i="9"/>
  <c r="U10" i="9"/>
  <c r="V10" i="9"/>
  <c r="Z5" i="9"/>
  <c r="AA6" i="9"/>
  <c r="AA5" i="9"/>
  <c r="G10" i="9"/>
  <c r="X10" i="9" s="1"/>
  <c r="O10" i="9"/>
  <c r="AF10" i="9" s="1"/>
  <c r="C16" i="9"/>
  <c r="T16" i="9" s="1"/>
  <c r="K16" i="9"/>
  <c r="T5" i="9"/>
  <c r="AB5" i="9"/>
  <c r="H10" i="9"/>
  <c r="Y10" i="9" s="1"/>
  <c r="P10" i="9"/>
  <c r="AG10" i="9" s="1"/>
  <c r="T11" i="9"/>
  <c r="T15" i="9"/>
  <c r="D16" i="9"/>
  <c r="L16" i="9"/>
  <c r="AH29" i="9"/>
  <c r="AH37" i="9"/>
  <c r="U5" i="9"/>
  <c r="AC5" i="9"/>
  <c r="I10" i="9"/>
  <c r="Z10" i="9" s="1"/>
  <c r="Q10" i="9"/>
  <c r="AH10" i="9" s="1"/>
  <c r="U15" i="9"/>
  <c r="E16" i="9"/>
  <c r="M16" i="9"/>
  <c r="AI38" i="9"/>
  <c r="AI41" i="9" s="1"/>
  <c r="V5" i="9"/>
  <c r="AD5" i="9"/>
  <c r="F16" i="9"/>
  <c r="N16" i="9"/>
  <c r="G16" i="9"/>
  <c r="O16" i="9"/>
  <c r="AH5" i="9"/>
  <c r="H16" i="9"/>
  <c r="I18" i="9" s="1"/>
  <c r="I19" i="9" s="1"/>
  <c r="P16" i="9"/>
  <c r="Q18" i="9" s="1"/>
  <c r="Q19" i="9" s="1"/>
  <c r="T89" i="9"/>
  <c r="AH56" i="9"/>
  <c r="AH67" i="9"/>
  <c r="AH78" i="9"/>
  <c r="AH100" i="9"/>
  <c r="AH133" i="9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AH131" i="8"/>
  <c r="AI131" i="8" s="1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AH128" i="8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AH124" i="8"/>
  <c r="AG124" i="8"/>
  <c r="AF124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AH123" i="8"/>
  <c r="AI123" i="8" s="1"/>
  <c r="AG123" i="8"/>
  <c r="AF123" i="8"/>
  <c r="AE123" i="8"/>
  <c r="AD123" i="8"/>
  <c r="AC123" i="8"/>
  <c r="AB123" i="8"/>
  <c r="AA123" i="8"/>
  <c r="Z123" i="8"/>
  <c r="Z133" i="8" s="1"/>
  <c r="Y123" i="8"/>
  <c r="X123" i="8"/>
  <c r="W123" i="8"/>
  <c r="V123" i="8"/>
  <c r="U123" i="8"/>
  <c r="T123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AH118" i="8"/>
  <c r="AI118" i="8" s="1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AI115" i="8" s="1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AH112" i="8"/>
  <c r="AG112" i="8"/>
  <c r="AF112" i="8"/>
  <c r="AE112" i="8"/>
  <c r="AD112" i="8"/>
  <c r="AC112" i="8"/>
  <c r="AB112" i="8"/>
  <c r="AB122" i="8" s="1"/>
  <c r="AA112" i="8"/>
  <c r="Z112" i="8"/>
  <c r="Y112" i="8"/>
  <c r="X112" i="8"/>
  <c r="W112" i="8"/>
  <c r="V112" i="8"/>
  <c r="U112" i="8"/>
  <c r="T112" i="8"/>
  <c r="T122" i="8" s="1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AI110" i="8" s="1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AI107" i="8" s="1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AI106" i="8" s="1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AI103" i="8" s="1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AI102" i="8" s="1"/>
  <c r="AH101" i="8"/>
  <c r="AH111" i="8" s="1"/>
  <c r="AG101" i="8"/>
  <c r="AF101" i="8"/>
  <c r="AE101" i="8"/>
  <c r="AD101" i="8"/>
  <c r="AD111" i="8" s="1"/>
  <c r="AC101" i="8"/>
  <c r="AB101" i="8"/>
  <c r="AA101" i="8"/>
  <c r="Z101" i="8"/>
  <c r="Z111" i="8" s="1"/>
  <c r="Y101" i="8"/>
  <c r="X101" i="8"/>
  <c r="W101" i="8"/>
  <c r="V101" i="8"/>
  <c r="V111" i="8" s="1"/>
  <c r="U101" i="8"/>
  <c r="T101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AI98" i="8" s="1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AI97" i="8" s="1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AI94" i="8" s="1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AI93" i="8" s="1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AH90" i="8"/>
  <c r="AG90" i="8"/>
  <c r="AF90" i="8"/>
  <c r="AF100" i="8" s="1"/>
  <c r="AE90" i="8"/>
  <c r="AD90" i="8"/>
  <c r="AC90" i="8"/>
  <c r="AB90" i="8"/>
  <c r="AA90" i="8"/>
  <c r="Z90" i="8"/>
  <c r="Y90" i="8"/>
  <c r="X90" i="8"/>
  <c r="X100" i="8" s="1"/>
  <c r="W90" i="8"/>
  <c r="V90" i="8"/>
  <c r="U90" i="8"/>
  <c r="T90" i="8"/>
  <c r="T100" i="8" s="1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AI88" i="8" s="1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AI85" i="8" s="1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AI84" i="8" s="1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AI81" i="8" s="1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AI80" i="8" s="1"/>
  <c r="AH79" i="8"/>
  <c r="AH89" i="8" s="1"/>
  <c r="AG79" i="8"/>
  <c r="AF79" i="8"/>
  <c r="AE79" i="8"/>
  <c r="AD79" i="8"/>
  <c r="AD89" i="8" s="1"/>
  <c r="AC79" i="8"/>
  <c r="AB79" i="8"/>
  <c r="AA79" i="8"/>
  <c r="Z79" i="8"/>
  <c r="Z89" i="8" s="1"/>
  <c r="Y79" i="8"/>
  <c r="X79" i="8"/>
  <c r="W79" i="8"/>
  <c r="V79" i="8"/>
  <c r="V89" i="8" s="1"/>
  <c r="U79" i="8"/>
  <c r="T79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AI76" i="8" s="1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AI75" i="8" s="1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AI72" i="8" s="1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AI71" i="8" s="1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AH68" i="8"/>
  <c r="AG68" i="8"/>
  <c r="AF68" i="8"/>
  <c r="AF78" i="8" s="1"/>
  <c r="AE68" i="8"/>
  <c r="AD68" i="8"/>
  <c r="AC68" i="8"/>
  <c r="AB68" i="8"/>
  <c r="AA68" i="8"/>
  <c r="Z68" i="8"/>
  <c r="Y68" i="8"/>
  <c r="X68" i="8"/>
  <c r="X78" i="8" s="1"/>
  <c r="W68" i="8"/>
  <c r="V68" i="8"/>
  <c r="U68" i="8"/>
  <c r="T68" i="8"/>
  <c r="T78" i="8" s="1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AH65" i="8"/>
  <c r="AI65" i="8" s="1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AH64" i="8"/>
  <c r="AI64" i="8" s="1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AH61" i="8"/>
  <c r="AI61" i="8" s="1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AH60" i="8"/>
  <c r="AI60" i="8" s="1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AI59" i="8" s="1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AH57" i="8"/>
  <c r="AG57" i="8"/>
  <c r="AF57" i="8"/>
  <c r="AE57" i="8"/>
  <c r="AD57" i="8"/>
  <c r="AD67" i="8" s="1"/>
  <c r="AC57" i="8"/>
  <c r="AB57" i="8"/>
  <c r="AA57" i="8"/>
  <c r="Z57" i="8"/>
  <c r="Y57" i="8"/>
  <c r="X57" i="8"/>
  <c r="W57" i="8"/>
  <c r="V57" i="8"/>
  <c r="V67" i="8" s="1"/>
  <c r="U57" i="8"/>
  <c r="T57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AI54" i="8" s="1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AI53" i="8" s="1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AI50" i="8" s="1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AI46" i="8" s="1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AI45" i="8" s="1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AI42" i="8" s="1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AH38" i="8"/>
  <c r="AG38" i="8"/>
  <c r="AF38" i="8"/>
  <c r="AE38" i="8"/>
  <c r="AD38" i="8"/>
  <c r="AC38" i="8"/>
  <c r="AC41" i="8" s="1"/>
  <c r="AB38" i="8"/>
  <c r="AA38" i="8"/>
  <c r="Z38" i="8"/>
  <c r="Y38" i="8"/>
  <c r="X38" i="8"/>
  <c r="W38" i="8"/>
  <c r="V38" i="8"/>
  <c r="U38" i="8"/>
  <c r="U41" i="8" s="1"/>
  <c r="T38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AH28" i="8"/>
  <c r="AI28" i="8" s="1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AH25" i="8"/>
  <c r="AI25" i="8" s="1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Q15" i="8"/>
  <c r="P15" i="8"/>
  <c r="O15" i="8"/>
  <c r="N15" i="8"/>
  <c r="M15" i="8"/>
  <c r="L15" i="8"/>
  <c r="K15" i="8"/>
  <c r="J15" i="8"/>
  <c r="I15" i="8"/>
  <c r="H15" i="8"/>
  <c r="G15" i="8"/>
  <c r="F15" i="8"/>
  <c r="W15" i="8" s="1"/>
  <c r="E15" i="8"/>
  <c r="D15" i="8"/>
  <c r="C15" i="8"/>
  <c r="T15" i="8" s="1"/>
  <c r="Q14" i="8"/>
  <c r="P14" i="8"/>
  <c r="AG14" i="8" s="1"/>
  <c r="O14" i="8"/>
  <c r="N14" i="8"/>
  <c r="M14" i="8"/>
  <c r="L14" i="8"/>
  <c r="K14" i="8"/>
  <c r="J14" i="8"/>
  <c r="I14" i="8"/>
  <c r="H14" i="8"/>
  <c r="Y14" i="8" s="1"/>
  <c r="G14" i="8"/>
  <c r="F14" i="8"/>
  <c r="E14" i="8"/>
  <c r="V14" i="8" s="1"/>
  <c r="D14" i="8"/>
  <c r="C14" i="8"/>
  <c r="T14" i="8" s="1"/>
  <c r="Q13" i="8"/>
  <c r="P13" i="8"/>
  <c r="O13" i="8"/>
  <c r="N13" i="8"/>
  <c r="M13" i="8"/>
  <c r="L13" i="8"/>
  <c r="AC13" i="8" s="1"/>
  <c r="K13" i="8"/>
  <c r="J13" i="8"/>
  <c r="I13" i="8"/>
  <c r="Z13" i="8" s="1"/>
  <c r="H13" i="8"/>
  <c r="G13" i="8"/>
  <c r="F13" i="8"/>
  <c r="E13" i="8"/>
  <c r="V13" i="8" s="1"/>
  <c r="D13" i="8"/>
  <c r="U13" i="8" s="1"/>
  <c r="C13" i="8"/>
  <c r="T13" i="8" s="1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T12" i="8" s="1"/>
  <c r="Q11" i="8"/>
  <c r="P11" i="8"/>
  <c r="O11" i="8"/>
  <c r="N11" i="8"/>
  <c r="M11" i="8"/>
  <c r="L11" i="8"/>
  <c r="K11" i="8"/>
  <c r="J11" i="8"/>
  <c r="AA11" i="8" s="1"/>
  <c r="I11" i="8"/>
  <c r="H11" i="8"/>
  <c r="G11" i="8"/>
  <c r="F11" i="8"/>
  <c r="W11" i="8" s="1"/>
  <c r="E11" i="8"/>
  <c r="D11" i="8"/>
  <c r="C11" i="8"/>
  <c r="T11" i="8" s="1"/>
  <c r="S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T9" i="8" s="1"/>
  <c r="S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T8" i="8" s="1"/>
  <c r="S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T7" i="8" s="1"/>
  <c r="S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T6" i="8" s="1"/>
  <c r="S5" i="8"/>
  <c r="Q5" i="8"/>
  <c r="P5" i="8"/>
  <c r="O5" i="8"/>
  <c r="N5" i="8"/>
  <c r="N16" i="8" s="1"/>
  <c r="M5" i="8"/>
  <c r="M10" i="8" s="1"/>
  <c r="L5" i="8"/>
  <c r="K5" i="8"/>
  <c r="J5" i="8"/>
  <c r="J16" i="8" s="1"/>
  <c r="I5" i="8"/>
  <c r="H5" i="8"/>
  <c r="G5" i="8"/>
  <c r="F5" i="8"/>
  <c r="F10" i="8" s="1"/>
  <c r="E5" i="8"/>
  <c r="E10" i="8" s="1"/>
  <c r="D5" i="8"/>
  <c r="C5" i="8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AI130" i="7" s="1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AI129" i="7" s="1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AH127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AI126" i="7" s="1"/>
  <c r="AH125" i="7"/>
  <c r="AG125" i="7"/>
  <c r="AF125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AI125" i="7" s="1"/>
  <c r="AH124" i="7"/>
  <c r="AG124" i="7"/>
  <c r="AF124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AH123" i="7"/>
  <c r="AG123" i="7"/>
  <c r="AG133" i="7" s="1"/>
  <c r="AF123" i="7"/>
  <c r="AE123" i="7"/>
  <c r="AD123" i="7"/>
  <c r="AC123" i="7"/>
  <c r="AC133" i="7" s="1"/>
  <c r="AB123" i="7"/>
  <c r="AA123" i="7"/>
  <c r="Z123" i="7"/>
  <c r="Y123" i="7"/>
  <c r="Y133" i="7" s="1"/>
  <c r="X123" i="7"/>
  <c r="W123" i="7"/>
  <c r="V123" i="7"/>
  <c r="U123" i="7"/>
  <c r="U133" i="7" s="1"/>
  <c r="T123" i="7"/>
  <c r="AH121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AI121" i="7" s="1"/>
  <c r="AH120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AI120" i="7" s="1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AH118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AH117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AI117" i="7" s="1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AI116" i="7" s="1"/>
  <c r="AH115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AH114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AH113" i="7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AI113" i="7" s="1"/>
  <c r="AH112" i="7"/>
  <c r="AG112" i="7"/>
  <c r="AF112" i="7"/>
  <c r="AE112" i="7"/>
  <c r="AE122" i="7" s="1"/>
  <c r="AD112" i="7"/>
  <c r="AC112" i="7"/>
  <c r="AB112" i="7"/>
  <c r="AA112" i="7"/>
  <c r="AA122" i="7" s="1"/>
  <c r="Z112" i="7"/>
  <c r="Y112" i="7"/>
  <c r="X112" i="7"/>
  <c r="W112" i="7"/>
  <c r="W122" i="7" s="1"/>
  <c r="V112" i="7"/>
  <c r="U112" i="7"/>
  <c r="T112" i="7"/>
  <c r="AH110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AH109" i="7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AH108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AI108" i="7" s="1"/>
  <c r="AH107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AI107" i="7" s="1"/>
  <c r="AH106" i="7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AI104" i="7" s="1"/>
  <c r="AH103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AI103" i="7" s="1"/>
  <c r="AH102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AH101" i="7"/>
  <c r="AG101" i="7"/>
  <c r="AG111" i="7" s="1"/>
  <c r="AF101" i="7"/>
  <c r="AE101" i="7"/>
  <c r="AD101" i="7"/>
  <c r="AC101" i="7"/>
  <c r="AC111" i="7" s="1"/>
  <c r="AB101" i="7"/>
  <c r="AA101" i="7"/>
  <c r="Z101" i="7"/>
  <c r="Y101" i="7"/>
  <c r="Y111" i="7" s="1"/>
  <c r="X101" i="7"/>
  <c r="W101" i="7"/>
  <c r="V101" i="7"/>
  <c r="U101" i="7"/>
  <c r="U111" i="7" s="1"/>
  <c r="T101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AI99" i="7" s="1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AI98" i="7" s="1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AI95" i="7" s="1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AI94" i="7" s="1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AI91" i="7" s="1"/>
  <c r="AH90" i="7"/>
  <c r="AG90" i="7"/>
  <c r="AF90" i="7"/>
  <c r="AE90" i="7"/>
  <c r="AE100" i="7" s="1"/>
  <c r="AD90" i="7"/>
  <c r="AC90" i="7"/>
  <c r="AB90" i="7"/>
  <c r="AA90" i="7"/>
  <c r="AA100" i="7" s="1"/>
  <c r="Z90" i="7"/>
  <c r="Y90" i="7"/>
  <c r="X90" i="7"/>
  <c r="W90" i="7"/>
  <c r="W100" i="7" s="1"/>
  <c r="V90" i="7"/>
  <c r="U90" i="7"/>
  <c r="T90" i="7"/>
  <c r="AH88" i="7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T88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AI86" i="7" s="1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AI85" i="7" s="1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AI82" i="7" s="1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AI81" i="7" s="1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AH79" i="7"/>
  <c r="AG79" i="7"/>
  <c r="AG89" i="7" s="1"/>
  <c r="AF79" i="7"/>
  <c r="AE79" i="7"/>
  <c r="AD79" i="7"/>
  <c r="AC79" i="7"/>
  <c r="AC89" i="7" s="1"/>
  <c r="AB79" i="7"/>
  <c r="AA79" i="7"/>
  <c r="Z79" i="7"/>
  <c r="Y79" i="7"/>
  <c r="Y89" i="7" s="1"/>
  <c r="X79" i="7"/>
  <c r="W79" i="7"/>
  <c r="V79" i="7"/>
  <c r="U79" i="7"/>
  <c r="U89" i="7" s="1"/>
  <c r="T79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AI77" i="7" s="1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AI76" i="7" s="1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AI73" i="7" s="1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AI72" i="7" s="1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AI69" i="7" s="1"/>
  <c r="AH68" i="7"/>
  <c r="AG68" i="7"/>
  <c r="AF68" i="7"/>
  <c r="AE68" i="7"/>
  <c r="AE78" i="7" s="1"/>
  <c r="AD68" i="7"/>
  <c r="AC68" i="7"/>
  <c r="AB68" i="7"/>
  <c r="AA68" i="7"/>
  <c r="AA78" i="7" s="1"/>
  <c r="Z68" i="7"/>
  <c r="Y68" i="7"/>
  <c r="Y78" i="7" s="1"/>
  <c r="X68" i="7"/>
  <c r="W68" i="7"/>
  <c r="W78" i="7" s="1"/>
  <c r="V68" i="7"/>
  <c r="U68" i="7"/>
  <c r="U78" i="7" s="1"/>
  <c r="T68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AI66" i="7" s="1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AI63" i="7" s="1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AI62" i="7" s="1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AI59" i="7" s="1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AI58" i="7" s="1"/>
  <c r="AH57" i="7"/>
  <c r="AG57" i="7"/>
  <c r="AF57" i="7"/>
  <c r="AE57" i="7"/>
  <c r="AE67" i="7" s="1"/>
  <c r="AD57" i="7"/>
  <c r="AC57" i="7"/>
  <c r="AB57" i="7"/>
  <c r="AA57" i="7"/>
  <c r="AA67" i="7" s="1"/>
  <c r="Z57" i="7"/>
  <c r="Y57" i="7"/>
  <c r="X57" i="7"/>
  <c r="W57" i="7"/>
  <c r="W67" i="7" s="1"/>
  <c r="V57" i="7"/>
  <c r="U57" i="7"/>
  <c r="T57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AI54" i="7" s="1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AI53" i="7" s="1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AH48" i="7"/>
  <c r="AI48" i="7" s="1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AH44" i="7"/>
  <c r="AI44" i="7" s="1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AH43" i="7"/>
  <c r="AI43" i="7" s="1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AH42" i="7"/>
  <c r="AG42" i="7"/>
  <c r="AG56" i="7" s="1"/>
  <c r="AF42" i="7"/>
  <c r="AE42" i="7"/>
  <c r="AD42" i="7"/>
  <c r="AC42" i="7"/>
  <c r="AC56" i="7" s="1"/>
  <c r="AB42" i="7"/>
  <c r="AA42" i="7"/>
  <c r="Z42" i="7"/>
  <c r="Y42" i="7"/>
  <c r="Y56" i="7" s="1"/>
  <c r="X42" i="7"/>
  <c r="W42" i="7"/>
  <c r="V42" i="7"/>
  <c r="U42" i="7"/>
  <c r="U56" i="7" s="1"/>
  <c r="T42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AH38" i="7"/>
  <c r="AH41" i="7" s="1"/>
  <c r="AG38" i="7"/>
  <c r="AG41" i="7" s="1"/>
  <c r="AF38" i="7"/>
  <c r="AE38" i="7"/>
  <c r="AD38" i="7"/>
  <c r="AD41" i="7" s="1"/>
  <c r="AC38" i="7"/>
  <c r="AC41" i="7" s="1"/>
  <c r="AB38" i="7"/>
  <c r="AA38" i="7"/>
  <c r="AA41" i="7" s="1"/>
  <c r="Z38" i="7"/>
  <c r="Z41" i="7" s="1"/>
  <c r="Y38" i="7"/>
  <c r="Y41" i="7" s="1"/>
  <c r="X38" i="7"/>
  <c r="W38" i="7"/>
  <c r="W41" i="7" s="1"/>
  <c r="V38" i="7"/>
  <c r="V41" i="7" s="1"/>
  <c r="U38" i="7"/>
  <c r="U41" i="7" s="1"/>
  <c r="T38" i="7"/>
  <c r="AH36" i="7"/>
  <c r="AI36" i="7" s="1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AH33" i="7"/>
  <c r="AI33" i="7" s="1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AH32" i="7"/>
  <c r="AI32" i="7" s="1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AH30" i="7"/>
  <c r="AH37" i="7" s="1"/>
  <c r="AG30" i="7"/>
  <c r="AG37" i="7" s="1"/>
  <c r="AF30" i="7"/>
  <c r="AF37" i="7" s="1"/>
  <c r="AE30" i="7"/>
  <c r="AE37" i="7" s="1"/>
  <c r="AD30" i="7"/>
  <c r="AD37" i="7" s="1"/>
  <c r="AC30" i="7"/>
  <c r="AC37" i="7" s="1"/>
  <c r="AB30" i="7"/>
  <c r="AB37" i="7" s="1"/>
  <c r="AA30" i="7"/>
  <c r="AA37" i="7" s="1"/>
  <c r="Z30" i="7"/>
  <c r="Z37" i="7" s="1"/>
  <c r="Y30" i="7"/>
  <c r="Y37" i="7" s="1"/>
  <c r="X30" i="7"/>
  <c r="X37" i="7" s="1"/>
  <c r="W30" i="7"/>
  <c r="W37" i="7" s="1"/>
  <c r="V30" i="7"/>
  <c r="V37" i="7" s="1"/>
  <c r="U30" i="7"/>
  <c r="U37" i="7" s="1"/>
  <c r="T30" i="7"/>
  <c r="T37" i="7" s="1"/>
  <c r="AH28" i="7"/>
  <c r="AI28" i="7" s="1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AH27" i="7"/>
  <c r="AI27" i="7" s="1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AH24" i="7"/>
  <c r="AI24" i="7" s="1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AH23" i="7"/>
  <c r="AH29" i="7" s="1"/>
  <c r="AG23" i="7"/>
  <c r="AG29" i="7" s="1"/>
  <c r="AF23" i="7"/>
  <c r="AE23" i="7"/>
  <c r="AE29" i="7" s="1"/>
  <c r="AD23" i="7"/>
  <c r="AD29" i="7" s="1"/>
  <c r="AC23" i="7"/>
  <c r="AC29" i="7" s="1"/>
  <c r="AB23" i="7"/>
  <c r="AA23" i="7"/>
  <c r="AA29" i="7" s="1"/>
  <c r="Z23" i="7"/>
  <c r="Z29" i="7" s="1"/>
  <c r="Y23" i="7"/>
  <c r="Y29" i="7" s="1"/>
  <c r="X23" i="7"/>
  <c r="W23" i="7"/>
  <c r="W29" i="7" s="1"/>
  <c r="V23" i="7"/>
  <c r="V29" i="7" s="1"/>
  <c r="U23" i="7"/>
  <c r="U29" i="7" s="1"/>
  <c r="T23" i="7"/>
  <c r="Q15" i="7"/>
  <c r="P15" i="7"/>
  <c r="O15" i="7"/>
  <c r="N15" i="7"/>
  <c r="AE15" i="7" s="1"/>
  <c r="M15" i="7"/>
  <c r="L15" i="7"/>
  <c r="K15" i="7"/>
  <c r="J15" i="7"/>
  <c r="I15" i="7"/>
  <c r="H15" i="7"/>
  <c r="G15" i="7"/>
  <c r="F15" i="7"/>
  <c r="W15" i="7" s="1"/>
  <c r="E15" i="7"/>
  <c r="D15" i="7"/>
  <c r="C15" i="7"/>
  <c r="T15" i="7" s="1"/>
  <c r="Q14" i="7"/>
  <c r="P14" i="7"/>
  <c r="O14" i="7"/>
  <c r="N14" i="7"/>
  <c r="M14" i="7"/>
  <c r="AD14" i="7" s="1"/>
  <c r="L14" i="7"/>
  <c r="K14" i="7"/>
  <c r="J14" i="7"/>
  <c r="I14" i="7"/>
  <c r="H14" i="7"/>
  <c r="G14" i="7"/>
  <c r="F14" i="7"/>
  <c r="E14" i="7"/>
  <c r="V14" i="7" s="1"/>
  <c r="D14" i="7"/>
  <c r="C14" i="7"/>
  <c r="T14" i="7" s="1"/>
  <c r="Q13" i="7"/>
  <c r="P13" i="7"/>
  <c r="AG13" i="7" s="1"/>
  <c r="O13" i="7"/>
  <c r="N13" i="7"/>
  <c r="AE13" i="7" s="1"/>
  <c r="M13" i="7"/>
  <c r="L13" i="7"/>
  <c r="AC13" i="7" s="1"/>
  <c r="K13" i="7"/>
  <c r="J13" i="7"/>
  <c r="I13" i="7"/>
  <c r="H13" i="7"/>
  <c r="Y13" i="7" s="1"/>
  <c r="G13" i="7"/>
  <c r="F13" i="7"/>
  <c r="W13" i="7" s="1"/>
  <c r="E13" i="7"/>
  <c r="D13" i="7"/>
  <c r="U13" i="7" s="1"/>
  <c r="C13" i="7"/>
  <c r="T13" i="7" s="1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T12" i="7" s="1"/>
  <c r="Q11" i="7"/>
  <c r="P11" i="7"/>
  <c r="AG11" i="7" s="1"/>
  <c r="O11" i="7"/>
  <c r="N11" i="7"/>
  <c r="AE11" i="7" s="1"/>
  <c r="M11" i="7"/>
  <c r="L11" i="7"/>
  <c r="K11" i="7"/>
  <c r="J11" i="7"/>
  <c r="I11" i="7"/>
  <c r="H11" i="7"/>
  <c r="Y11" i="7" s="1"/>
  <c r="G11" i="7"/>
  <c r="F11" i="7"/>
  <c r="W11" i="7" s="1"/>
  <c r="E11" i="7"/>
  <c r="D11" i="7"/>
  <c r="C11" i="7"/>
  <c r="T11" i="7" s="1"/>
  <c r="S9" i="7"/>
  <c r="Q9" i="7"/>
  <c r="P9" i="7"/>
  <c r="AG9" i="7" s="1"/>
  <c r="O9" i="7"/>
  <c r="N9" i="7"/>
  <c r="AE9" i="7" s="1"/>
  <c r="M9" i="7"/>
  <c r="L9" i="7"/>
  <c r="K9" i="7"/>
  <c r="J9" i="7"/>
  <c r="AA9" i="7" s="1"/>
  <c r="I9" i="7"/>
  <c r="H9" i="7"/>
  <c r="Y9" i="7" s="1"/>
  <c r="G9" i="7"/>
  <c r="F9" i="7"/>
  <c r="W9" i="7" s="1"/>
  <c r="E9" i="7"/>
  <c r="D9" i="7"/>
  <c r="C9" i="7"/>
  <c r="T9" i="7" s="1"/>
  <c r="S8" i="7"/>
  <c r="Q8" i="7"/>
  <c r="P8" i="7"/>
  <c r="AG8" i="7" s="1"/>
  <c r="O8" i="7"/>
  <c r="N8" i="7"/>
  <c r="AE8" i="7" s="1"/>
  <c r="M8" i="7"/>
  <c r="L8" i="7"/>
  <c r="K8" i="7"/>
  <c r="J8" i="7"/>
  <c r="AA8" i="7" s="1"/>
  <c r="I8" i="7"/>
  <c r="H8" i="7"/>
  <c r="Y8" i="7" s="1"/>
  <c r="G8" i="7"/>
  <c r="F8" i="7"/>
  <c r="W8" i="7" s="1"/>
  <c r="E8" i="7"/>
  <c r="V8" i="7" s="1"/>
  <c r="D8" i="7"/>
  <c r="C8" i="7"/>
  <c r="T8" i="7" s="1"/>
  <c r="S7" i="7"/>
  <c r="Q7" i="7"/>
  <c r="P7" i="7"/>
  <c r="AG7" i="7" s="1"/>
  <c r="O7" i="7"/>
  <c r="N7" i="7"/>
  <c r="AE7" i="7" s="1"/>
  <c r="M7" i="7"/>
  <c r="L7" i="7"/>
  <c r="K7" i="7"/>
  <c r="J7" i="7"/>
  <c r="AA7" i="7" s="1"/>
  <c r="I7" i="7"/>
  <c r="H7" i="7"/>
  <c r="Y7" i="7" s="1"/>
  <c r="G7" i="7"/>
  <c r="F7" i="7"/>
  <c r="W7" i="7" s="1"/>
  <c r="E7" i="7"/>
  <c r="V7" i="7" s="1"/>
  <c r="D7" i="7"/>
  <c r="C7" i="7"/>
  <c r="T7" i="7" s="1"/>
  <c r="S6" i="7"/>
  <c r="Q6" i="7"/>
  <c r="P6" i="7"/>
  <c r="AG6" i="7" s="1"/>
  <c r="O6" i="7"/>
  <c r="N6" i="7"/>
  <c r="AE6" i="7" s="1"/>
  <c r="M6" i="7"/>
  <c r="L6" i="7"/>
  <c r="K6" i="7"/>
  <c r="J6" i="7"/>
  <c r="AA6" i="7" s="1"/>
  <c r="I6" i="7"/>
  <c r="H6" i="7"/>
  <c r="Y6" i="7" s="1"/>
  <c r="G6" i="7"/>
  <c r="F6" i="7"/>
  <c r="W6" i="7" s="1"/>
  <c r="E6" i="7"/>
  <c r="D6" i="7"/>
  <c r="C6" i="7"/>
  <c r="T6" i="7" s="1"/>
  <c r="S5" i="7"/>
  <c r="Q5" i="7"/>
  <c r="P5" i="7"/>
  <c r="P10" i="7" s="1"/>
  <c r="O5" i="7"/>
  <c r="O10" i="7" s="1"/>
  <c r="N5" i="7"/>
  <c r="N10" i="7" s="1"/>
  <c r="M5" i="7"/>
  <c r="M10" i="7" s="1"/>
  <c r="L5" i="7"/>
  <c r="K5" i="7"/>
  <c r="J5" i="7"/>
  <c r="AA5" i="7" s="1"/>
  <c r="I5" i="7"/>
  <c r="H5" i="7"/>
  <c r="H10" i="7" s="1"/>
  <c r="G5" i="7"/>
  <c r="G10" i="7" s="1"/>
  <c r="F5" i="7"/>
  <c r="F10" i="7" s="1"/>
  <c r="E5" i="7"/>
  <c r="E10" i="7" s="1"/>
  <c r="D5" i="7"/>
  <c r="C5" i="7"/>
  <c r="T5" i="7" s="1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AI131" i="6" s="1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AI130" i="6" s="1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AI127" i="6" s="1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AI126" i="6" s="1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AI125" i="6" s="1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AH123" i="6"/>
  <c r="AG123" i="6"/>
  <c r="AG133" i="6" s="1"/>
  <c r="AF123" i="6"/>
  <c r="AE123" i="6"/>
  <c r="AD123" i="6"/>
  <c r="AC123" i="6"/>
  <c r="AC133" i="6" s="1"/>
  <c r="AB123" i="6"/>
  <c r="AA123" i="6"/>
  <c r="Z123" i="6"/>
  <c r="Y123" i="6"/>
  <c r="Y133" i="6" s="1"/>
  <c r="X123" i="6"/>
  <c r="W123" i="6"/>
  <c r="V123" i="6"/>
  <c r="U123" i="6"/>
  <c r="U133" i="6" s="1"/>
  <c r="T123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AI121" i="6" s="1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AI120" i="6" s="1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AI118" i="6" s="1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AI117" i="6" s="1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AI116" i="6" s="1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AI114" i="6" s="1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AI113" i="6" s="1"/>
  <c r="AH112" i="6"/>
  <c r="AG112" i="6"/>
  <c r="AF112" i="6"/>
  <c r="AE112" i="6"/>
  <c r="AD112" i="6"/>
  <c r="AC112" i="6"/>
  <c r="AB112" i="6"/>
  <c r="AA112" i="6"/>
  <c r="AA122" i="6" s="1"/>
  <c r="Z112" i="6"/>
  <c r="Y112" i="6"/>
  <c r="X112" i="6"/>
  <c r="W112" i="6"/>
  <c r="V112" i="6"/>
  <c r="U112" i="6"/>
  <c r="T112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AI109" i="6" s="1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AI108" i="6" s="1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AI107" i="6" s="1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AI105" i="6" s="1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AI104" i="6" s="1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AI103" i="6" s="1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AH101" i="6"/>
  <c r="AG101" i="6"/>
  <c r="AG111" i="6" s="1"/>
  <c r="AF101" i="6"/>
  <c r="AE101" i="6"/>
  <c r="AD101" i="6"/>
  <c r="AC101" i="6"/>
  <c r="AC111" i="6" s="1"/>
  <c r="AB101" i="6"/>
  <c r="AA101" i="6"/>
  <c r="Z101" i="6"/>
  <c r="Y101" i="6"/>
  <c r="Y111" i="6" s="1"/>
  <c r="X101" i="6"/>
  <c r="W101" i="6"/>
  <c r="V101" i="6"/>
  <c r="U101" i="6"/>
  <c r="U111" i="6" s="1"/>
  <c r="T101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AI99" i="6" s="1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AI98" i="6" s="1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AI96" i="6" s="1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AI95" i="6" s="1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AI94" i="6" s="1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U92" i="6"/>
  <c r="T92" i="6"/>
  <c r="AI92" i="6" s="1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T91" i="6"/>
  <c r="AI91" i="6" s="1"/>
  <c r="AH90" i="6"/>
  <c r="AG90" i="6"/>
  <c r="AF90" i="6"/>
  <c r="AE90" i="6"/>
  <c r="AD90" i="6"/>
  <c r="AC90" i="6"/>
  <c r="AB90" i="6"/>
  <c r="AA90" i="6"/>
  <c r="AA100" i="6" s="1"/>
  <c r="Z90" i="6"/>
  <c r="Y90" i="6"/>
  <c r="X90" i="6"/>
  <c r="W90" i="6"/>
  <c r="V90" i="6"/>
  <c r="U90" i="6"/>
  <c r="T90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AI87" i="6" s="1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AI86" i="6" s="1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AI85" i="6" s="1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AI83" i="6" s="1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AI82" i="6" s="1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AI81" i="6" s="1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AH79" i="6"/>
  <c r="AG79" i="6"/>
  <c r="AG89" i="6" s="1"/>
  <c r="AF79" i="6"/>
  <c r="AE79" i="6"/>
  <c r="AD79" i="6"/>
  <c r="AC79" i="6"/>
  <c r="AC89" i="6" s="1"/>
  <c r="AB79" i="6"/>
  <c r="AA79" i="6"/>
  <c r="Z79" i="6"/>
  <c r="Y79" i="6"/>
  <c r="Y89" i="6" s="1"/>
  <c r="X79" i="6"/>
  <c r="W79" i="6"/>
  <c r="V79" i="6"/>
  <c r="U79" i="6"/>
  <c r="U89" i="6" s="1"/>
  <c r="T79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AI77" i="6" s="1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AI76" i="6" s="1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AI73" i="6" s="1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AI72" i="6" s="1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AI69" i="6" s="1"/>
  <c r="AH68" i="6"/>
  <c r="AG68" i="6"/>
  <c r="AF68" i="6"/>
  <c r="AE68" i="6"/>
  <c r="AD68" i="6"/>
  <c r="AC68" i="6"/>
  <c r="AB68" i="6"/>
  <c r="AA68" i="6"/>
  <c r="AA78" i="6" s="1"/>
  <c r="Z68" i="6"/>
  <c r="Y68" i="6"/>
  <c r="X68" i="6"/>
  <c r="W68" i="6"/>
  <c r="V68" i="6"/>
  <c r="U68" i="6"/>
  <c r="T68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AI65" i="6" s="1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AI64" i="6" s="1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AI61" i="6" s="1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AI60" i="6" s="1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AI59" i="6" s="1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AH57" i="6"/>
  <c r="AG57" i="6"/>
  <c r="AG67" i="6" s="1"/>
  <c r="AF57" i="6"/>
  <c r="AE57" i="6"/>
  <c r="AD57" i="6"/>
  <c r="AC57" i="6"/>
  <c r="AC67" i="6" s="1"/>
  <c r="AB57" i="6"/>
  <c r="AA57" i="6"/>
  <c r="Z57" i="6"/>
  <c r="Y57" i="6"/>
  <c r="Y67" i="6" s="1"/>
  <c r="X57" i="6"/>
  <c r="W57" i="6"/>
  <c r="V57" i="6"/>
  <c r="U57" i="6"/>
  <c r="U67" i="6" s="1"/>
  <c r="T57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AI55" i="6" s="1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AI54" i="6" s="1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AI52" i="6" s="1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AI51" i="6" s="1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AI50" i="6" s="1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AI48" i="6" s="1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AI47" i="6" s="1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AI46" i="6" s="1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AI44" i="6" s="1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AI43" i="6" s="1"/>
  <c r="AH42" i="6"/>
  <c r="AG42" i="6"/>
  <c r="AF42" i="6"/>
  <c r="AE42" i="6"/>
  <c r="AD42" i="6"/>
  <c r="AC42" i="6"/>
  <c r="AB42" i="6"/>
  <c r="AA42" i="6"/>
  <c r="AA56" i="6" s="1"/>
  <c r="Z42" i="6"/>
  <c r="Y42" i="6"/>
  <c r="X42" i="6"/>
  <c r="W42" i="6"/>
  <c r="V42" i="6"/>
  <c r="U42" i="6"/>
  <c r="T42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AH39" i="6"/>
  <c r="AI39" i="6" s="1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AH38" i="6"/>
  <c r="AG38" i="6"/>
  <c r="AG41" i="6" s="1"/>
  <c r="AF38" i="6"/>
  <c r="AF41" i="6" s="1"/>
  <c r="AE38" i="6"/>
  <c r="AE41" i="6" s="1"/>
  <c r="AD38" i="6"/>
  <c r="AC38" i="6"/>
  <c r="AC41" i="6" s="1"/>
  <c r="AB38" i="6"/>
  <c r="AB41" i="6" s="1"/>
  <c r="AA38" i="6"/>
  <c r="AA41" i="6" s="1"/>
  <c r="Z38" i="6"/>
  <c r="Y38" i="6"/>
  <c r="Y41" i="6" s="1"/>
  <c r="X38" i="6"/>
  <c r="X41" i="6" s="1"/>
  <c r="W38" i="6"/>
  <c r="W41" i="6" s="1"/>
  <c r="V38" i="6"/>
  <c r="U38" i="6"/>
  <c r="U41" i="6" s="1"/>
  <c r="T38" i="6"/>
  <c r="T41" i="6" s="1"/>
  <c r="AH36" i="6"/>
  <c r="AI36" i="6" s="1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AH35" i="6"/>
  <c r="AI35" i="6" s="1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AH34" i="6"/>
  <c r="AI34" i="6" s="1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AH33" i="6"/>
  <c r="AI33" i="6" s="1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AH32" i="6"/>
  <c r="AI32" i="6" s="1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AH31" i="6"/>
  <c r="AI31" i="6" s="1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AH30" i="6"/>
  <c r="AG30" i="6"/>
  <c r="AG37" i="6" s="1"/>
  <c r="AF30" i="6"/>
  <c r="AF37" i="6" s="1"/>
  <c r="AE30" i="6"/>
  <c r="AE37" i="6" s="1"/>
  <c r="AD30" i="6"/>
  <c r="AC30" i="6"/>
  <c r="AC37" i="6" s="1"/>
  <c r="AB30" i="6"/>
  <c r="AB37" i="6" s="1"/>
  <c r="AA30" i="6"/>
  <c r="AA37" i="6" s="1"/>
  <c r="Z30" i="6"/>
  <c r="Y30" i="6"/>
  <c r="Y37" i="6" s="1"/>
  <c r="X30" i="6"/>
  <c r="X37" i="6" s="1"/>
  <c r="W30" i="6"/>
  <c r="W37" i="6" s="1"/>
  <c r="V30" i="6"/>
  <c r="U30" i="6"/>
  <c r="U37" i="6" s="1"/>
  <c r="T30" i="6"/>
  <c r="T37" i="6" s="1"/>
  <c r="AH28" i="6"/>
  <c r="AI28" i="6" s="1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AH26" i="6"/>
  <c r="AI26" i="6" s="1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AH25" i="6"/>
  <c r="AI25" i="6" s="1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AH23" i="6"/>
  <c r="AG23" i="6"/>
  <c r="AG29" i="6" s="1"/>
  <c r="AF23" i="6"/>
  <c r="AE23" i="6"/>
  <c r="AE29" i="6" s="1"/>
  <c r="AD23" i="6"/>
  <c r="AC23" i="6"/>
  <c r="AC29" i="6" s="1"/>
  <c r="AB23" i="6"/>
  <c r="AA23" i="6"/>
  <c r="AA29" i="6" s="1"/>
  <c r="Z23" i="6"/>
  <c r="Y23" i="6"/>
  <c r="Y29" i="6" s="1"/>
  <c r="X23" i="6"/>
  <c r="W23" i="6"/>
  <c r="W29" i="6" s="1"/>
  <c r="V23" i="6"/>
  <c r="U23" i="6"/>
  <c r="U29" i="6" s="1"/>
  <c r="T23" i="6"/>
  <c r="Q15" i="6"/>
  <c r="AH15" i="6" s="1"/>
  <c r="P15" i="6"/>
  <c r="O15" i="6"/>
  <c r="N15" i="6"/>
  <c r="M15" i="6"/>
  <c r="AD15" i="6" s="1"/>
  <c r="L15" i="6"/>
  <c r="K15" i="6"/>
  <c r="J15" i="6"/>
  <c r="AA15" i="6" s="1"/>
  <c r="I15" i="6"/>
  <c r="Z15" i="6" s="1"/>
  <c r="H15" i="6"/>
  <c r="G15" i="6"/>
  <c r="F15" i="6"/>
  <c r="E15" i="6"/>
  <c r="V15" i="6" s="1"/>
  <c r="D15" i="6"/>
  <c r="C15" i="6"/>
  <c r="T15" i="6" s="1"/>
  <c r="Q14" i="6"/>
  <c r="AH14" i="6" s="1"/>
  <c r="P14" i="6"/>
  <c r="O14" i="6"/>
  <c r="N14" i="6"/>
  <c r="M14" i="6"/>
  <c r="AD14" i="6" s="1"/>
  <c r="L14" i="6"/>
  <c r="K14" i="6"/>
  <c r="J14" i="6"/>
  <c r="I14" i="6"/>
  <c r="Z14" i="6" s="1"/>
  <c r="H14" i="6"/>
  <c r="G14" i="6"/>
  <c r="F14" i="6"/>
  <c r="E14" i="6"/>
  <c r="V14" i="6" s="1"/>
  <c r="D14" i="6"/>
  <c r="C14" i="6"/>
  <c r="T14" i="6" s="1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Q12" i="6"/>
  <c r="P12" i="6"/>
  <c r="O12" i="6"/>
  <c r="N12" i="6"/>
  <c r="AE12" i="6" s="1"/>
  <c r="M12" i="6"/>
  <c r="L12" i="6"/>
  <c r="K12" i="6"/>
  <c r="J12" i="6"/>
  <c r="I12" i="6"/>
  <c r="H12" i="6"/>
  <c r="G12" i="6"/>
  <c r="F12" i="6"/>
  <c r="E12" i="6"/>
  <c r="D12" i="6"/>
  <c r="C12" i="6"/>
  <c r="T12" i="6" s="1"/>
  <c r="Q11" i="6"/>
  <c r="P11" i="6"/>
  <c r="O11" i="6"/>
  <c r="N11" i="6"/>
  <c r="AE11" i="6" s="1"/>
  <c r="M11" i="6"/>
  <c r="L11" i="6"/>
  <c r="K11" i="6"/>
  <c r="J11" i="6"/>
  <c r="AA11" i="6" s="1"/>
  <c r="I11" i="6"/>
  <c r="H11" i="6"/>
  <c r="G11" i="6"/>
  <c r="F11" i="6"/>
  <c r="W11" i="6" s="1"/>
  <c r="E11" i="6"/>
  <c r="D11" i="6"/>
  <c r="C11" i="6"/>
  <c r="T11" i="6" s="1"/>
  <c r="Q10" i="6"/>
  <c r="S9" i="6"/>
  <c r="Q9" i="6"/>
  <c r="P9" i="6"/>
  <c r="O9" i="6"/>
  <c r="N9" i="6"/>
  <c r="AE9" i="6" s="1"/>
  <c r="M9" i="6"/>
  <c r="L9" i="6"/>
  <c r="K9" i="6"/>
  <c r="J9" i="6"/>
  <c r="I9" i="6"/>
  <c r="H9" i="6"/>
  <c r="G9" i="6"/>
  <c r="F9" i="6"/>
  <c r="W9" i="6" s="1"/>
  <c r="E9" i="6"/>
  <c r="D9" i="6"/>
  <c r="C9" i="6"/>
  <c r="T9" i="6" s="1"/>
  <c r="S8" i="6"/>
  <c r="Q8" i="6"/>
  <c r="P8" i="6"/>
  <c r="O8" i="6"/>
  <c r="N8" i="6"/>
  <c r="AE8" i="6" s="1"/>
  <c r="M8" i="6"/>
  <c r="L8" i="6"/>
  <c r="K8" i="6"/>
  <c r="J8" i="6"/>
  <c r="I8" i="6"/>
  <c r="H8" i="6"/>
  <c r="G8" i="6"/>
  <c r="F8" i="6"/>
  <c r="W8" i="6" s="1"/>
  <c r="E8" i="6"/>
  <c r="D8" i="6"/>
  <c r="C8" i="6"/>
  <c r="T8" i="6" s="1"/>
  <c r="S7" i="6"/>
  <c r="Q7" i="6"/>
  <c r="P7" i="6"/>
  <c r="O7" i="6"/>
  <c r="N7" i="6"/>
  <c r="AE7" i="6" s="1"/>
  <c r="M7" i="6"/>
  <c r="L7" i="6"/>
  <c r="K7" i="6"/>
  <c r="J7" i="6"/>
  <c r="I7" i="6"/>
  <c r="H7" i="6"/>
  <c r="G7" i="6"/>
  <c r="F7" i="6"/>
  <c r="W7" i="6" s="1"/>
  <c r="E7" i="6"/>
  <c r="D7" i="6"/>
  <c r="C7" i="6"/>
  <c r="T7" i="6" s="1"/>
  <c r="S6" i="6"/>
  <c r="Q6" i="6"/>
  <c r="P6" i="6"/>
  <c r="O6" i="6"/>
  <c r="N6" i="6"/>
  <c r="AE6" i="6" s="1"/>
  <c r="M6" i="6"/>
  <c r="L6" i="6"/>
  <c r="K6" i="6"/>
  <c r="J6" i="6"/>
  <c r="AA6" i="6" s="1"/>
  <c r="I6" i="6"/>
  <c r="H6" i="6"/>
  <c r="G6" i="6"/>
  <c r="F6" i="6"/>
  <c r="W6" i="6" s="1"/>
  <c r="E6" i="6"/>
  <c r="D6" i="6"/>
  <c r="C6" i="6"/>
  <c r="T6" i="6" s="1"/>
  <c r="S5" i="6"/>
  <c r="Q5" i="6"/>
  <c r="P5" i="6"/>
  <c r="O5" i="6"/>
  <c r="O10" i="6" s="1"/>
  <c r="N5" i="6"/>
  <c r="N10" i="6" s="1"/>
  <c r="M5" i="6"/>
  <c r="M10" i="6" s="1"/>
  <c r="L5" i="6"/>
  <c r="K5" i="6"/>
  <c r="J5" i="6"/>
  <c r="AA5" i="6" s="1"/>
  <c r="I5" i="6"/>
  <c r="H5" i="6"/>
  <c r="H10" i="6" s="1"/>
  <c r="G5" i="6"/>
  <c r="G10" i="6" s="1"/>
  <c r="F5" i="6"/>
  <c r="F10" i="6" s="1"/>
  <c r="E5" i="6"/>
  <c r="E10" i="6" s="1"/>
  <c r="D5" i="6"/>
  <c r="C5" i="6"/>
  <c r="T5" i="6" s="1"/>
  <c r="AH132" i="5"/>
  <c r="AI132" i="5" s="1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AH131" i="5"/>
  <c r="AI131" i="5" s="1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AH130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AH128" i="5"/>
  <c r="AI128" i="5" s="1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AH127" i="5"/>
  <c r="AI127" i="5" s="1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AH125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AH124" i="5"/>
  <c r="AI124" i="5" s="1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AH123" i="5"/>
  <c r="AG123" i="5"/>
  <c r="AG133" i="5" s="1"/>
  <c r="AF123" i="5"/>
  <c r="AE123" i="5"/>
  <c r="AD123" i="5"/>
  <c r="AC123" i="5"/>
  <c r="AC133" i="5" s="1"/>
  <c r="AB123" i="5"/>
  <c r="AA123" i="5"/>
  <c r="Z123" i="5"/>
  <c r="Y123" i="5"/>
  <c r="Y133" i="5" s="1"/>
  <c r="X123" i="5"/>
  <c r="W123" i="5"/>
  <c r="V123" i="5"/>
  <c r="U123" i="5"/>
  <c r="U133" i="5" s="1"/>
  <c r="T123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AH119" i="5"/>
  <c r="AI119" i="5" s="1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AH118" i="5"/>
  <c r="AI118" i="5" s="1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AH115" i="5"/>
  <c r="AI115" i="5" s="1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AH114" i="5"/>
  <c r="AI114" i="5" s="1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AH112" i="5"/>
  <c r="AG112" i="5"/>
  <c r="AF112" i="5"/>
  <c r="AE112" i="5"/>
  <c r="AE122" i="5" s="1"/>
  <c r="AD112" i="5"/>
  <c r="AC112" i="5"/>
  <c r="AB112" i="5"/>
  <c r="AA112" i="5"/>
  <c r="AA122" i="5" s="1"/>
  <c r="Z112" i="5"/>
  <c r="Y112" i="5"/>
  <c r="X112" i="5"/>
  <c r="W112" i="5"/>
  <c r="W122" i="5" s="1"/>
  <c r="V112" i="5"/>
  <c r="U112" i="5"/>
  <c r="T112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AI101" i="5"/>
  <c r="AI111" i="5" s="1"/>
  <c r="AH101" i="5"/>
  <c r="AH111" i="5" s="1"/>
  <c r="AG101" i="5"/>
  <c r="AG111" i="5" s="1"/>
  <c r="AF101" i="5"/>
  <c r="AF111" i="5" s="1"/>
  <c r="AE101" i="5"/>
  <c r="AE111" i="5" s="1"/>
  <c r="AD101" i="5"/>
  <c r="AD111" i="5" s="1"/>
  <c r="AC101" i="5"/>
  <c r="AC111" i="5" s="1"/>
  <c r="AB101" i="5"/>
  <c r="AB111" i="5" s="1"/>
  <c r="AA101" i="5"/>
  <c r="AA111" i="5" s="1"/>
  <c r="Z101" i="5"/>
  <c r="Z111" i="5" s="1"/>
  <c r="Y101" i="5"/>
  <c r="Y111" i="5" s="1"/>
  <c r="X101" i="5"/>
  <c r="X111" i="5" s="1"/>
  <c r="W101" i="5"/>
  <c r="W111" i="5" s="1"/>
  <c r="V101" i="5"/>
  <c r="V111" i="5" s="1"/>
  <c r="U101" i="5"/>
  <c r="U111" i="5" s="1"/>
  <c r="T101" i="5"/>
  <c r="T111" i="5" s="1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AI99" i="5" s="1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AI96" i="5" s="1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AI95" i="5" s="1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AH93" i="5"/>
  <c r="AG93" i="5"/>
  <c r="AF93" i="5"/>
  <c r="AE93" i="5"/>
  <c r="AD93" i="5"/>
  <c r="AC93" i="5"/>
  <c r="AB93" i="5"/>
  <c r="AA93" i="5"/>
  <c r="Z93" i="5"/>
  <c r="Y93" i="5"/>
  <c r="Y100" i="5" s="1"/>
  <c r="X93" i="5"/>
  <c r="W93" i="5"/>
  <c r="V93" i="5"/>
  <c r="U93" i="5"/>
  <c r="T93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AI92" i="5" s="1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AI91" i="5" s="1"/>
  <c r="AH90" i="5"/>
  <c r="AH100" i="5" s="1"/>
  <c r="AG90" i="5"/>
  <c r="AF90" i="5"/>
  <c r="AE90" i="5"/>
  <c r="AD90" i="5"/>
  <c r="AD100" i="5" s="1"/>
  <c r="AC90" i="5"/>
  <c r="AB90" i="5"/>
  <c r="AA90" i="5"/>
  <c r="Z90" i="5"/>
  <c r="Z100" i="5" s="1"/>
  <c r="Y90" i="5"/>
  <c r="X90" i="5"/>
  <c r="W90" i="5"/>
  <c r="V90" i="5"/>
  <c r="V100" i="5" s="1"/>
  <c r="U90" i="5"/>
  <c r="T90" i="5"/>
  <c r="AH88" i="5"/>
  <c r="AI88" i="5" s="1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AI87" i="5" s="1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AI86" i="5" s="1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AI83" i="5" s="1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AI82" i="5" s="1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AH79" i="5"/>
  <c r="AG79" i="5"/>
  <c r="AF79" i="5"/>
  <c r="AF89" i="5" s="1"/>
  <c r="AE79" i="5"/>
  <c r="AD79" i="5"/>
  <c r="AC79" i="5"/>
  <c r="AB79" i="5"/>
  <c r="AB89" i="5" s="1"/>
  <c r="AA79" i="5"/>
  <c r="Z79" i="5"/>
  <c r="Y79" i="5"/>
  <c r="X79" i="5"/>
  <c r="X89" i="5" s="1"/>
  <c r="W79" i="5"/>
  <c r="V79" i="5"/>
  <c r="U79" i="5"/>
  <c r="T79" i="5"/>
  <c r="T89" i="5" s="1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AH76" i="5"/>
  <c r="AI76" i="5" s="1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AH75" i="5"/>
  <c r="AI75" i="5" s="1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AH72" i="5"/>
  <c r="AI72" i="5" s="1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AH71" i="5"/>
  <c r="AI71" i="5" s="1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AH68" i="5"/>
  <c r="AH78" i="5" s="1"/>
  <c r="AG68" i="5"/>
  <c r="AF68" i="5"/>
  <c r="AE68" i="5"/>
  <c r="AD68" i="5"/>
  <c r="AD78" i="5" s="1"/>
  <c r="AC68" i="5"/>
  <c r="AB68" i="5"/>
  <c r="AA68" i="5"/>
  <c r="Z68" i="5"/>
  <c r="Z78" i="5" s="1"/>
  <c r="Y68" i="5"/>
  <c r="X68" i="5"/>
  <c r="W68" i="5"/>
  <c r="V68" i="5"/>
  <c r="V78" i="5" s="1"/>
  <c r="U68" i="5"/>
  <c r="T68" i="5"/>
  <c r="AH66" i="5"/>
  <c r="AI66" i="5" s="1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AI65" i="5" s="1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AI64" i="5" s="1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AI61" i="5" s="1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AI60" i="5" s="1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AH57" i="5"/>
  <c r="AG57" i="5"/>
  <c r="AF57" i="5"/>
  <c r="AF67" i="5" s="1"/>
  <c r="AE57" i="5"/>
  <c r="AD57" i="5"/>
  <c r="AC57" i="5"/>
  <c r="AB57" i="5"/>
  <c r="AB67" i="5" s="1"/>
  <c r="AA57" i="5"/>
  <c r="Z57" i="5"/>
  <c r="Y57" i="5"/>
  <c r="X57" i="5"/>
  <c r="X67" i="5" s="1"/>
  <c r="W57" i="5"/>
  <c r="V57" i="5"/>
  <c r="U57" i="5"/>
  <c r="T57" i="5"/>
  <c r="T67" i="5" s="1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AI55" i="5" s="1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AH53" i="5"/>
  <c r="AI53" i="5" s="1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H45" i="5"/>
  <c r="AI45" i="5" s="1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AH42" i="5"/>
  <c r="AG42" i="5"/>
  <c r="AF42" i="5"/>
  <c r="AE42" i="5"/>
  <c r="AD42" i="5"/>
  <c r="AD56" i="5" s="1"/>
  <c r="AC42" i="5"/>
  <c r="AB42" i="5"/>
  <c r="AA42" i="5"/>
  <c r="Z42" i="5"/>
  <c r="Z56" i="5" s="1"/>
  <c r="Y42" i="5"/>
  <c r="X42" i="5"/>
  <c r="W42" i="5"/>
  <c r="V42" i="5"/>
  <c r="V56" i="5" s="1"/>
  <c r="U42" i="5"/>
  <c r="T42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AH38" i="5"/>
  <c r="AG38" i="5"/>
  <c r="AF38" i="5"/>
  <c r="AE38" i="5"/>
  <c r="AE41" i="5" s="1"/>
  <c r="AD38" i="5"/>
  <c r="AC38" i="5"/>
  <c r="AB38" i="5"/>
  <c r="AA38" i="5"/>
  <c r="AA41" i="5" s="1"/>
  <c r="Z38" i="5"/>
  <c r="Y38" i="5"/>
  <c r="X38" i="5"/>
  <c r="W38" i="5"/>
  <c r="W41" i="5" s="1"/>
  <c r="V38" i="5"/>
  <c r="U38" i="5"/>
  <c r="T38" i="5"/>
  <c r="AH36" i="5"/>
  <c r="AI36" i="5" s="1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H32" i="5"/>
  <c r="AI32" i="5" s="1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H30" i="5"/>
  <c r="AG30" i="5"/>
  <c r="AF30" i="5"/>
  <c r="AF37" i="5" s="1"/>
  <c r="AE30" i="5"/>
  <c r="AD30" i="5"/>
  <c r="AC30" i="5"/>
  <c r="AB30" i="5"/>
  <c r="AB37" i="5" s="1"/>
  <c r="AA30" i="5"/>
  <c r="Z30" i="5"/>
  <c r="Y30" i="5"/>
  <c r="X30" i="5"/>
  <c r="X37" i="5" s="1"/>
  <c r="W30" i="5"/>
  <c r="V30" i="5"/>
  <c r="U30" i="5"/>
  <c r="T30" i="5"/>
  <c r="T37" i="5" s="1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H27" i="5"/>
  <c r="AI27" i="5" s="1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H23" i="5"/>
  <c r="AG23" i="5"/>
  <c r="AF23" i="5"/>
  <c r="AE23" i="5"/>
  <c r="AD23" i="5"/>
  <c r="AD29" i="5" s="1"/>
  <c r="AC23" i="5"/>
  <c r="AB23" i="5"/>
  <c r="AA23" i="5"/>
  <c r="Z23" i="5"/>
  <c r="Z29" i="5" s="1"/>
  <c r="Y23" i="5"/>
  <c r="X23" i="5"/>
  <c r="W23" i="5"/>
  <c r="V23" i="5"/>
  <c r="V29" i="5" s="1"/>
  <c r="U23" i="5"/>
  <c r="T23" i="5"/>
  <c r="Q15" i="5"/>
  <c r="P15" i="5"/>
  <c r="O15" i="5"/>
  <c r="N15" i="5"/>
  <c r="M15" i="5"/>
  <c r="AD15" i="5" s="1"/>
  <c r="L15" i="5"/>
  <c r="K15" i="5"/>
  <c r="J15" i="5"/>
  <c r="AA15" i="5" s="1"/>
  <c r="I15" i="5"/>
  <c r="Z15" i="5" s="1"/>
  <c r="H15" i="5"/>
  <c r="Y15" i="5" s="1"/>
  <c r="G15" i="5"/>
  <c r="F15" i="5"/>
  <c r="W15" i="5" s="1"/>
  <c r="E15" i="5"/>
  <c r="V15" i="5" s="1"/>
  <c r="D15" i="5"/>
  <c r="C15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T14" i="5" s="1"/>
  <c r="Q13" i="5"/>
  <c r="P13" i="5"/>
  <c r="O13" i="5"/>
  <c r="N13" i="5"/>
  <c r="AE13" i="5" s="1"/>
  <c r="M13" i="5"/>
  <c r="L13" i="5"/>
  <c r="K13" i="5"/>
  <c r="J13" i="5"/>
  <c r="AA13" i="5" s="1"/>
  <c r="I13" i="5"/>
  <c r="H13" i="5"/>
  <c r="G13" i="5"/>
  <c r="F13" i="5"/>
  <c r="W13" i="5" s="1"/>
  <c r="E13" i="5"/>
  <c r="D13" i="5"/>
  <c r="C13" i="5"/>
  <c r="T13" i="5" s="1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T12" i="5" s="1"/>
  <c r="Q11" i="5"/>
  <c r="P11" i="5"/>
  <c r="O11" i="5"/>
  <c r="N11" i="5"/>
  <c r="M11" i="5"/>
  <c r="L11" i="5"/>
  <c r="K11" i="5"/>
  <c r="J11" i="5"/>
  <c r="AA11" i="5" s="1"/>
  <c r="I11" i="5"/>
  <c r="H11" i="5"/>
  <c r="G11" i="5"/>
  <c r="F11" i="5"/>
  <c r="E11" i="5"/>
  <c r="D11" i="5"/>
  <c r="C11" i="5"/>
  <c r="T11" i="5" s="1"/>
  <c r="S9" i="5"/>
  <c r="Q9" i="5"/>
  <c r="P9" i="5"/>
  <c r="O9" i="5"/>
  <c r="N9" i="5"/>
  <c r="AE9" i="5" s="1"/>
  <c r="M9" i="5"/>
  <c r="L9" i="5"/>
  <c r="K9" i="5"/>
  <c r="J9" i="5"/>
  <c r="I9" i="5"/>
  <c r="H9" i="5"/>
  <c r="G9" i="5"/>
  <c r="F9" i="5"/>
  <c r="W9" i="5" s="1"/>
  <c r="E9" i="5"/>
  <c r="D9" i="5"/>
  <c r="U9" i="5" s="1"/>
  <c r="C9" i="5"/>
  <c r="T9" i="5" s="1"/>
  <c r="S8" i="5"/>
  <c r="Q8" i="5"/>
  <c r="P8" i="5"/>
  <c r="O8" i="5"/>
  <c r="N8" i="5"/>
  <c r="M8" i="5"/>
  <c r="L8" i="5"/>
  <c r="K8" i="5"/>
  <c r="J8" i="5"/>
  <c r="I8" i="5"/>
  <c r="H8" i="5"/>
  <c r="G8" i="5"/>
  <c r="F8" i="5"/>
  <c r="W8" i="5" s="1"/>
  <c r="E8" i="5"/>
  <c r="D8" i="5"/>
  <c r="U8" i="5" s="1"/>
  <c r="C8" i="5"/>
  <c r="T8" i="5" s="1"/>
  <c r="S7" i="5"/>
  <c r="Q7" i="5"/>
  <c r="AH7" i="5" s="1"/>
  <c r="P7" i="5"/>
  <c r="O7" i="5"/>
  <c r="N7" i="5"/>
  <c r="M7" i="5"/>
  <c r="AD7" i="5" s="1"/>
  <c r="L7" i="5"/>
  <c r="AC7" i="5" s="1"/>
  <c r="K7" i="5"/>
  <c r="J7" i="5"/>
  <c r="I7" i="5"/>
  <c r="Z7" i="5" s="1"/>
  <c r="H7" i="5"/>
  <c r="G7" i="5"/>
  <c r="F7" i="5"/>
  <c r="E7" i="5"/>
  <c r="V7" i="5" s="1"/>
  <c r="D7" i="5"/>
  <c r="C7" i="5"/>
  <c r="T7" i="5" s="1"/>
  <c r="S6" i="5"/>
  <c r="Q6" i="5"/>
  <c r="AH6" i="5" s="1"/>
  <c r="P6" i="5"/>
  <c r="O6" i="5"/>
  <c r="N6" i="5"/>
  <c r="M6" i="5"/>
  <c r="AD6" i="5" s="1"/>
  <c r="L6" i="5"/>
  <c r="AC6" i="5" s="1"/>
  <c r="K6" i="5"/>
  <c r="J6" i="5"/>
  <c r="I6" i="5"/>
  <c r="Z6" i="5" s="1"/>
  <c r="H6" i="5"/>
  <c r="Y6" i="5" s="1"/>
  <c r="G6" i="5"/>
  <c r="F6" i="5"/>
  <c r="W6" i="5" s="1"/>
  <c r="E6" i="5"/>
  <c r="V6" i="5" s="1"/>
  <c r="D6" i="5"/>
  <c r="U6" i="5" s="1"/>
  <c r="C6" i="5"/>
  <c r="T6" i="5" s="1"/>
  <c r="S5" i="5"/>
  <c r="Q5" i="5"/>
  <c r="P5" i="5"/>
  <c r="O5" i="5"/>
  <c r="N5" i="5"/>
  <c r="M5" i="5"/>
  <c r="L5" i="5"/>
  <c r="K5" i="5"/>
  <c r="K10" i="5" s="1"/>
  <c r="J5" i="5"/>
  <c r="I5" i="5"/>
  <c r="H5" i="5"/>
  <c r="G5" i="5"/>
  <c r="F5" i="5"/>
  <c r="E5" i="5"/>
  <c r="D5" i="5"/>
  <c r="C5" i="5"/>
  <c r="C10" i="5" s="1"/>
  <c r="T10" i="5" s="1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AH129" i="4"/>
  <c r="AI129" i="4" s="1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AH121" i="4"/>
  <c r="AI121" i="4" s="1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AH120" i="4"/>
  <c r="AI120" i="4" s="1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AH117" i="4"/>
  <c r="AI117" i="4" s="1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AH113" i="4"/>
  <c r="AI113" i="4" s="1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AH112" i="4"/>
  <c r="AG112" i="4"/>
  <c r="AF112" i="4"/>
  <c r="AE112" i="4"/>
  <c r="AD112" i="4"/>
  <c r="AC112" i="4"/>
  <c r="AC122" i="4" s="1"/>
  <c r="AB112" i="4"/>
  <c r="AA112" i="4"/>
  <c r="Z112" i="4"/>
  <c r="Y112" i="4"/>
  <c r="X112" i="4"/>
  <c r="W112" i="4"/>
  <c r="V112" i="4"/>
  <c r="U112" i="4"/>
  <c r="U122" i="4" s="1"/>
  <c r="T112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AH108" i="4"/>
  <c r="AI108" i="4" s="1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AH104" i="4"/>
  <c r="AI104" i="4" s="1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AH101" i="4"/>
  <c r="AG101" i="4"/>
  <c r="AF101" i="4"/>
  <c r="AE101" i="4"/>
  <c r="AE111" i="4" s="1"/>
  <c r="AD101" i="4"/>
  <c r="AC101" i="4"/>
  <c r="AB101" i="4"/>
  <c r="AA101" i="4"/>
  <c r="AA111" i="4" s="1"/>
  <c r="Z101" i="4"/>
  <c r="Y101" i="4"/>
  <c r="X101" i="4"/>
  <c r="W101" i="4"/>
  <c r="W111" i="4" s="1"/>
  <c r="V101" i="4"/>
  <c r="U101" i="4"/>
  <c r="T101" i="4"/>
  <c r="AH99" i="4"/>
  <c r="AI99" i="4" s="1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AH95" i="4"/>
  <c r="AI95" i="4" s="1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AH91" i="4"/>
  <c r="AI91" i="4" s="1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AH90" i="4"/>
  <c r="AG90" i="4"/>
  <c r="AG100" i="4" s="1"/>
  <c r="AF90" i="4"/>
  <c r="AE90" i="4"/>
  <c r="AD90" i="4"/>
  <c r="AC90" i="4"/>
  <c r="AC100" i="4" s="1"/>
  <c r="AB90" i="4"/>
  <c r="AA90" i="4"/>
  <c r="Z90" i="4"/>
  <c r="Y90" i="4"/>
  <c r="Y100" i="4" s="1"/>
  <c r="X90" i="4"/>
  <c r="W90" i="4"/>
  <c r="V90" i="4"/>
  <c r="U90" i="4"/>
  <c r="U100" i="4" s="1"/>
  <c r="T90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AH87" i="4"/>
  <c r="AI87" i="4" s="1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AH86" i="4"/>
  <c r="AI86" i="4" s="1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AI84" i="4" s="1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AI81" i="4" s="1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AI80" i="4" s="1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AI75" i="4" s="1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AI72" i="4" s="1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AI71" i="4" s="1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AI66" i="4" s="1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AH61" i="4"/>
  <c r="AI61" i="4" s="1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AH52" i="4"/>
  <c r="AI52" i="4" s="1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AH44" i="4"/>
  <c r="AI44" i="4" s="1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AH38" i="4"/>
  <c r="AG38" i="4"/>
  <c r="AF38" i="4"/>
  <c r="AE38" i="4"/>
  <c r="AD38" i="4"/>
  <c r="AC38" i="4"/>
  <c r="AC41" i="4" s="1"/>
  <c r="AB38" i="4"/>
  <c r="AA38" i="4"/>
  <c r="Z38" i="4"/>
  <c r="Z41" i="4" s="1"/>
  <c r="Y38" i="4"/>
  <c r="X38" i="4"/>
  <c r="W38" i="4"/>
  <c r="V38" i="4"/>
  <c r="U38" i="4"/>
  <c r="U41" i="4" s="1"/>
  <c r="T38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AH34" i="4"/>
  <c r="AI34" i="4" s="1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AH25" i="4"/>
  <c r="AI25" i="4" s="1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Q15" i="4"/>
  <c r="P15" i="4"/>
  <c r="O15" i="4"/>
  <c r="N15" i="4"/>
  <c r="M15" i="4"/>
  <c r="L15" i="4"/>
  <c r="K15" i="4"/>
  <c r="AB15" i="4" s="1"/>
  <c r="J15" i="4"/>
  <c r="I15" i="4"/>
  <c r="Z15" i="4" s="1"/>
  <c r="H15" i="4"/>
  <c r="Y15" i="4" s="1"/>
  <c r="G15" i="4"/>
  <c r="F15" i="4"/>
  <c r="E15" i="4"/>
  <c r="V15" i="4" s="1"/>
  <c r="D15" i="4"/>
  <c r="U15" i="4" s="1"/>
  <c r="C15" i="4"/>
  <c r="T15" i="4" s="1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F13" i="4" s="1"/>
  <c r="Q12" i="4"/>
  <c r="P12" i="4"/>
  <c r="O12" i="4"/>
  <c r="N12" i="4"/>
  <c r="M12" i="4"/>
  <c r="L12" i="4"/>
  <c r="K12" i="4"/>
  <c r="J12" i="4"/>
  <c r="I12" i="4"/>
  <c r="Z12" i="4" s="1"/>
  <c r="H12" i="4"/>
  <c r="G12" i="4"/>
  <c r="F12" i="4"/>
  <c r="W12" i="4" s="1"/>
  <c r="E12" i="4"/>
  <c r="V12" i="4" s="1"/>
  <c r="D12" i="4"/>
  <c r="U12" i="4" s="1"/>
  <c r="C12" i="4"/>
  <c r="T12" i="4" s="1"/>
  <c r="Q11" i="4"/>
  <c r="P11" i="4"/>
  <c r="O11" i="4"/>
  <c r="N11" i="4"/>
  <c r="M11" i="4"/>
  <c r="L11" i="4"/>
  <c r="K11" i="4"/>
  <c r="J11" i="4"/>
  <c r="I11" i="4"/>
  <c r="Z11" i="4" s="1"/>
  <c r="H11" i="4"/>
  <c r="Y11" i="4" s="1"/>
  <c r="G11" i="4"/>
  <c r="F11" i="4"/>
  <c r="E11" i="4"/>
  <c r="D11" i="4"/>
  <c r="U11" i="4" s="1"/>
  <c r="C11" i="4"/>
  <c r="T11" i="4" s="1"/>
  <c r="S9" i="4"/>
  <c r="Q9" i="4"/>
  <c r="P9" i="4"/>
  <c r="O9" i="4"/>
  <c r="N9" i="4"/>
  <c r="M9" i="4"/>
  <c r="L9" i="4"/>
  <c r="K9" i="4"/>
  <c r="J9" i="4"/>
  <c r="I9" i="4"/>
  <c r="Z9" i="4" s="1"/>
  <c r="H9" i="4"/>
  <c r="G9" i="4"/>
  <c r="F9" i="4"/>
  <c r="E9" i="4"/>
  <c r="D9" i="4"/>
  <c r="U9" i="4" s="1"/>
  <c r="C9" i="4"/>
  <c r="T9" i="4" s="1"/>
  <c r="S8" i="4"/>
  <c r="Q8" i="4"/>
  <c r="AH8" i="4" s="1"/>
  <c r="P8" i="4"/>
  <c r="AG8" i="4" s="1"/>
  <c r="O8" i="4"/>
  <c r="N8" i="4"/>
  <c r="M8" i="4"/>
  <c r="L8" i="4"/>
  <c r="AC8" i="4" s="1"/>
  <c r="K8" i="4"/>
  <c r="J8" i="4"/>
  <c r="I8" i="4"/>
  <c r="Z8" i="4" s="1"/>
  <c r="H8" i="4"/>
  <c r="Y8" i="4" s="1"/>
  <c r="G8" i="4"/>
  <c r="F8" i="4"/>
  <c r="E8" i="4"/>
  <c r="V8" i="4" s="1"/>
  <c r="D8" i="4"/>
  <c r="U8" i="4" s="1"/>
  <c r="C8" i="4"/>
  <c r="T8" i="4" s="1"/>
  <c r="S7" i="4"/>
  <c r="Q7" i="4"/>
  <c r="P7" i="4"/>
  <c r="AG7" i="4" s="1"/>
  <c r="O7" i="4"/>
  <c r="N7" i="4"/>
  <c r="M7" i="4"/>
  <c r="L7" i="4"/>
  <c r="K7" i="4"/>
  <c r="J7" i="4"/>
  <c r="I7" i="4"/>
  <c r="Z7" i="4" s="1"/>
  <c r="H7" i="4"/>
  <c r="Y7" i="4" s="1"/>
  <c r="G7" i="4"/>
  <c r="F7" i="4"/>
  <c r="E7" i="4"/>
  <c r="D7" i="4"/>
  <c r="U7" i="4" s="1"/>
  <c r="C7" i="4"/>
  <c r="T7" i="4" s="1"/>
  <c r="S6" i="4"/>
  <c r="Q6" i="4"/>
  <c r="P6" i="4"/>
  <c r="AG6" i="4" s="1"/>
  <c r="O6" i="4"/>
  <c r="N6" i="4"/>
  <c r="M6" i="4"/>
  <c r="L6" i="4"/>
  <c r="K6" i="4"/>
  <c r="J6" i="4"/>
  <c r="I6" i="4"/>
  <c r="H6" i="4"/>
  <c r="Y6" i="4" s="1"/>
  <c r="G6" i="4"/>
  <c r="F6" i="4"/>
  <c r="E6" i="4"/>
  <c r="D6" i="4"/>
  <c r="C6" i="4"/>
  <c r="T6" i="4" s="1"/>
  <c r="S5" i="4"/>
  <c r="Q5" i="4"/>
  <c r="P5" i="4"/>
  <c r="P10" i="4" s="1"/>
  <c r="O5" i="4"/>
  <c r="O10" i="4" s="1"/>
  <c r="N5" i="4"/>
  <c r="N10" i="4" s="1"/>
  <c r="M5" i="4"/>
  <c r="M10" i="4" s="1"/>
  <c r="L5" i="4"/>
  <c r="K5" i="4"/>
  <c r="J5" i="4"/>
  <c r="I5" i="4"/>
  <c r="H5" i="4"/>
  <c r="H10" i="4" s="1"/>
  <c r="G5" i="4"/>
  <c r="G10" i="4" s="1"/>
  <c r="F5" i="4"/>
  <c r="F10" i="4" s="1"/>
  <c r="E5" i="4"/>
  <c r="E10" i="4" s="1"/>
  <c r="D5" i="4"/>
  <c r="C5" i="4"/>
  <c r="T5" i="4" s="1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 s="1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 s="1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 s="1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T125" i="2"/>
  <c r="T126" i="2"/>
  <c r="T127" i="2"/>
  <c r="T128" i="2"/>
  <c r="T129" i="2"/>
  <c r="T130" i="2"/>
  <c r="T131" i="2"/>
  <c r="T132" i="2"/>
  <c r="T124" i="2"/>
  <c r="AD133" i="2"/>
  <c r="T123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T114" i="2"/>
  <c r="AI114" i="2" s="1"/>
  <c r="T115" i="2"/>
  <c r="T116" i="2"/>
  <c r="T117" i="2"/>
  <c r="T118" i="2"/>
  <c r="AI118" i="2" s="1"/>
  <c r="T119" i="2"/>
  <c r="T120" i="2"/>
  <c r="T121" i="2"/>
  <c r="T113" i="2"/>
  <c r="AI113" i="2" s="1"/>
  <c r="T112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T103" i="2"/>
  <c r="T104" i="2"/>
  <c r="T105" i="2"/>
  <c r="T106" i="2"/>
  <c r="T107" i="2"/>
  <c r="T108" i="2"/>
  <c r="T109" i="2"/>
  <c r="AI109" i="2" s="1"/>
  <c r="T110" i="2"/>
  <c r="AI110" i="2" s="1"/>
  <c r="T102" i="2"/>
  <c r="T101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T92" i="2"/>
  <c r="T93" i="2"/>
  <c r="AI93" i="2" s="1"/>
  <c r="T94" i="2"/>
  <c r="T95" i="2"/>
  <c r="T96" i="2"/>
  <c r="AI96" i="2" s="1"/>
  <c r="T97" i="2"/>
  <c r="T98" i="2"/>
  <c r="T99" i="2"/>
  <c r="AI99" i="2" s="1"/>
  <c r="T91" i="2"/>
  <c r="T90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T81" i="2"/>
  <c r="T82" i="2"/>
  <c r="T83" i="2"/>
  <c r="T84" i="2"/>
  <c r="T85" i="2"/>
  <c r="AI85" i="2" s="1"/>
  <c r="T86" i="2"/>
  <c r="T87" i="2"/>
  <c r="T88" i="2"/>
  <c r="T80" i="2"/>
  <c r="T79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T70" i="2"/>
  <c r="AI70" i="2" s="1"/>
  <c r="T71" i="2"/>
  <c r="T72" i="2"/>
  <c r="T73" i="2"/>
  <c r="T74" i="2"/>
  <c r="T75" i="2"/>
  <c r="T76" i="2"/>
  <c r="T77" i="2"/>
  <c r="AI77" i="2" s="1"/>
  <c r="T69" i="2"/>
  <c r="T68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T59" i="2"/>
  <c r="T60" i="2"/>
  <c r="AI60" i="2" s="1"/>
  <c r="T61" i="2"/>
  <c r="T62" i="2"/>
  <c r="T63" i="2"/>
  <c r="T64" i="2"/>
  <c r="T65" i="2"/>
  <c r="T66" i="2"/>
  <c r="AI66" i="2" s="1"/>
  <c r="T58" i="2"/>
  <c r="T57" i="2"/>
  <c r="U42" i="2"/>
  <c r="U56" i="2" s="1"/>
  <c r="V42" i="2"/>
  <c r="W42" i="2"/>
  <c r="X42" i="2"/>
  <c r="Y42" i="2"/>
  <c r="Z42" i="2"/>
  <c r="AA42" i="2"/>
  <c r="AB42" i="2"/>
  <c r="AC42" i="2"/>
  <c r="AD42" i="2"/>
  <c r="AE42" i="2"/>
  <c r="AF42" i="2"/>
  <c r="AG42" i="2"/>
  <c r="AG56" i="2" s="1"/>
  <c r="AH42" i="2"/>
  <c r="U43" i="2"/>
  <c r="V43" i="2"/>
  <c r="W43" i="2"/>
  <c r="X43" i="2"/>
  <c r="Y43" i="2"/>
  <c r="Z43" i="2"/>
  <c r="AA43" i="2"/>
  <c r="AA56" i="2" s="1"/>
  <c r="AB43" i="2"/>
  <c r="AC43" i="2"/>
  <c r="AD43" i="2"/>
  <c r="AE43" i="2"/>
  <c r="AF43" i="2"/>
  <c r="AG43" i="2"/>
  <c r="AH43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T44" i="2"/>
  <c r="AI44" i="2" s="1"/>
  <c r="T45" i="2"/>
  <c r="T46" i="2"/>
  <c r="T47" i="2"/>
  <c r="T48" i="2"/>
  <c r="AI48" i="2" s="1"/>
  <c r="T49" i="2"/>
  <c r="T50" i="2"/>
  <c r="T51" i="2"/>
  <c r="AI51" i="2" s="1"/>
  <c r="T52" i="2"/>
  <c r="T53" i="2"/>
  <c r="T54" i="2"/>
  <c r="T55" i="2"/>
  <c r="T43" i="2"/>
  <c r="T42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U39" i="2"/>
  <c r="U41" i="2" s="1"/>
  <c r="V39" i="2"/>
  <c r="W39" i="2"/>
  <c r="X39" i="2"/>
  <c r="Y39" i="2"/>
  <c r="Z39" i="2"/>
  <c r="AA39" i="2"/>
  <c r="AB39" i="2"/>
  <c r="AC39" i="2"/>
  <c r="AC41" i="2" s="1"/>
  <c r="AD39" i="2"/>
  <c r="AE39" i="2"/>
  <c r="AF39" i="2"/>
  <c r="AG39" i="2"/>
  <c r="AH39" i="2"/>
  <c r="U40" i="2"/>
  <c r="V40" i="2"/>
  <c r="W40" i="2"/>
  <c r="X40" i="2"/>
  <c r="X41" i="2" s="1"/>
  <c r="Y40" i="2"/>
  <c r="Z40" i="2"/>
  <c r="AA40" i="2"/>
  <c r="AB40" i="2"/>
  <c r="AC40" i="2"/>
  <c r="AD40" i="2"/>
  <c r="AE40" i="2"/>
  <c r="AF40" i="2"/>
  <c r="AF41" i="2" s="1"/>
  <c r="AG40" i="2"/>
  <c r="AH40" i="2"/>
  <c r="T40" i="2"/>
  <c r="AI40" i="2" s="1"/>
  <c r="T39" i="2"/>
  <c r="T38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 s="1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 s="1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 s="1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T32" i="2"/>
  <c r="T33" i="2"/>
  <c r="T34" i="2"/>
  <c r="T35" i="2"/>
  <c r="T36" i="2"/>
  <c r="T31" i="2"/>
  <c r="T30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T25" i="2"/>
  <c r="T26" i="2"/>
  <c r="T27" i="2"/>
  <c r="AI27" i="2" s="1"/>
  <c r="T28" i="2"/>
  <c r="T24" i="2"/>
  <c r="AI24" i="2" s="1"/>
  <c r="AI28" i="2"/>
  <c r="T23" i="2"/>
  <c r="AI23" i="2" s="1"/>
  <c r="AG133" i="2"/>
  <c r="AE133" i="2"/>
  <c r="AC133" i="2"/>
  <c r="AA133" i="2"/>
  <c r="Y133" i="2"/>
  <c r="W133" i="2"/>
  <c r="U133" i="2"/>
  <c r="AI132" i="2"/>
  <c r="AI128" i="2"/>
  <c r="AI123" i="2"/>
  <c r="AD122" i="2"/>
  <c r="V122" i="2"/>
  <c r="AI120" i="2"/>
  <c r="AI117" i="2"/>
  <c r="AI116" i="2"/>
  <c r="AI112" i="2"/>
  <c r="AF111" i="2"/>
  <c r="AB111" i="2"/>
  <c r="Y111" i="2"/>
  <c r="X111" i="2"/>
  <c r="AI107" i="2"/>
  <c r="AI106" i="2"/>
  <c r="AI102" i="2"/>
  <c r="AI101" i="2"/>
  <c r="AH100" i="2"/>
  <c r="AD100" i="2"/>
  <c r="AB100" i="2"/>
  <c r="Z100" i="2"/>
  <c r="V100" i="2"/>
  <c r="AI98" i="2"/>
  <c r="AI95" i="2"/>
  <c r="AI91" i="2"/>
  <c r="AI90" i="2"/>
  <c r="W89" i="2"/>
  <c r="AI88" i="2"/>
  <c r="AI87" i="2"/>
  <c r="AI84" i="2"/>
  <c r="AI82" i="2"/>
  <c r="AI81" i="2"/>
  <c r="AI80" i="2"/>
  <c r="AI79" i="2"/>
  <c r="AB78" i="2"/>
  <c r="AI76" i="2"/>
  <c r="AI73" i="2"/>
  <c r="AA67" i="2"/>
  <c r="AI63" i="2"/>
  <c r="AI62" i="2"/>
  <c r="AI59" i="2"/>
  <c r="AI58" i="2"/>
  <c r="AF56" i="2"/>
  <c r="X56" i="2"/>
  <c r="AI55" i="2"/>
  <c r="AI54" i="2"/>
  <c r="AI52" i="2"/>
  <c r="AI47" i="2"/>
  <c r="AI46" i="2"/>
  <c r="AI42" i="2"/>
  <c r="AH41" i="2"/>
  <c r="Z41" i="2"/>
  <c r="T41" i="2"/>
  <c r="AI39" i="2"/>
  <c r="AE37" i="2"/>
  <c r="W37" i="2"/>
  <c r="AI36" i="2"/>
  <c r="AI33" i="2"/>
  <c r="AI31" i="2"/>
  <c r="AB15" i="2"/>
  <c r="Q15" i="2"/>
  <c r="AH15" i="2" s="1"/>
  <c r="P15" i="2"/>
  <c r="O15" i="2"/>
  <c r="N15" i="2"/>
  <c r="AE15" i="2" s="1"/>
  <c r="M15" i="2"/>
  <c r="L15" i="2"/>
  <c r="K15" i="2"/>
  <c r="J15" i="2"/>
  <c r="I15" i="2"/>
  <c r="H15" i="2"/>
  <c r="G15" i="2"/>
  <c r="F15" i="2"/>
  <c r="W15" i="2" s="1"/>
  <c r="E15" i="2"/>
  <c r="D15" i="2"/>
  <c r="U15" i="2" s="1"/>
  <c r="C15" i="2"/>
  <c r="T15" i="2" s="1"/>
  <c r="X14" i="2"/>
  <c r="Q14" i="2"/>
  <c r="P14" i="2"/>
  <c r="O14" i="2"/>
  <c r="N14" i="2"/>
  <c r="M14" i="2"/>
  <c r="L14" i="2"/>
  <c r="AC14" i="2" s="1"/>
  <c r="K14" i="2"/>
  <c r="J14" i="2"/>
  <c r="I14" i="2"/>
  <c r="H14" i="2"/>
  <c r="Y14" i="2" s="1"/>
  <c r="G14" i="2"/>
  <c r="F14" i="2"/>
  <c r="E14" i="2"/>
  <c r="D14" i="2"/>
  <c r="U14" i="2" s="1"/>
  <c r="C14" i="2"/>
  <c r="T14" i="2" s="1"/>
  <c r="Q13" i="2"/>
  <c r="AH13" i="2" s="1"/>
  <c r="P13" i="2"/>
  <c r="O13" i="2"/>
  <c r="N13" i="2"/>
  <c r="M13" i="2"/>
  <c r="L13" i="2"/>
  <c r="K13" i="2"/>
  <c r="J13" i="2"/>
  <c r="I13" i="2"/>
  <c r="Z13" i="2" s="1"/>
  <c r="H13" i="2"/>
  <c r="G13" i="2"/>
  <c r="F13" i="2"/>
  <c r="E13" i="2"/>
  <c r="D13" i="2"/>
  <c r="C13" i="2"/>
  <c r="T13" i="2" s="1"/>
  <c r="T12" i="2"/>
  <c r="Q12" i="2"/>
  <c r="P12" i="2"/>
  <c r="O12" i="2"/>
  <c r="N12" i="2"/>
  <c r="M12" i="2"/>
  <c r="L12" i="2"/>
  <c r="AC12" i="2" s="1"/>
  <c r="K12" i="2"/>
  <c r="AB12" i="2" s="1"/>
  <c r="J12" i="2"/>
  <c r="AA12" i="2" s="1"/>
  <c r="I12" i="2"/>
  <c r="H12" i="2"/>
  <c r="G12" i="2"/>
  <c r="F12" i="2"/>
  <c r="E12" i="2"/>
  <c r="D12" i="2"/>
  <c r="U12" i="2" s="1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T11" i="2" s="1"/>
  <c r="S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T9" i="2" s="1"/>
  <c r="S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8" i="2" s="1"/>
  <c r="S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T7" i="2" s="1"/>
  <c r="S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T6" i="2" s="1"/>
  <c r="S5" i="2"/>
  <c r="Q5" i="2"/>
  <c r="P5" i="2"/>
  <c r="P16" i="2" s="1"/>
  <c r="O5" i="2"/>
  <c r="N5" i="2"/>
  <c r="M5" i="2"/>
  <c r="L5" i="2"/>
  <c r="L10" i="2" s="1"/>
  <c r="K5" i="2"/>
  <c r="J5" i="2"/>
  <c r="J10" i="2" s="1"/>
  <c r="I5" i="2"/>
  <c r="H5" i="2"/>
  <c r="H16" i="2" s="1"/>
  <c r="G5" i="2"/>
  <c r="F5" i="2"/>
  <c r="F10" i="2" s="1"/>
  <c r="E5" i="2"/>
  <c r="E10" i="2" s="1"/>
  <c r="D5" i="2"/>
  <c r="D10" i="2" s="1"/>
  <c r="C5" i="2"/>
  <c r="C10" i="2" s="1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T133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T122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T111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T100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T89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T78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T67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T56" i="3"/>
  <c r="AI121" i="3"/>
  <c r="AI120" i="3"/>
  <c r="AI119" i="3"/>
  <c r="AI118" i="3"/>
  <c r="AI117" i="3"/>
  <c r="AI116" i="3"/>
  <c r="AI115" i="3"/>
  <c r="AI122" i="3" s="1"/>
  <c r="AI114" i="3"/>
  <c r="AI113" i="3"/>
  <c r="AI112" i="3"/>
  <c r="AI132" i="3"/>
  <c r="AI131" i="3"/>
  <c r="AI130" i="3"/>
  <c r="AI129" i="3"/>
  <c r="AI128" i="3"/>
  <c r="AI127" i="3"/>
  <c r="AI126" i="3"/>
  <c r="AI125" i="3"/>
  <c r="AI124" i="3"/>
  <c r="AI133" i="3" s="1"/>
  <c r="AI123" i="3"/>
  <c r="AI110" i="3"/>
  <c r="AI109" i="3"/>
  <c r="AI108" i="3"/>
  <c r="AI107" i="3"/>
  <c r="AI106" i="3"/>
  <c r="AI105" i="3"/>
  <c r="AI104" i="3"/>
  <c r="AI111" i="3" s="1"/>
  <c r="AI103" i="3"/>
  <c r="AI102" i="3"/>
  <c r="AI101" i="3"/>
  <c r="AI99" i="3"/>
  <c r="AI98" i="3"/>
  <c r="AI97" i="3"/>
  <c r="AI96" i="3"/>
  <c r="AI95" i="3"/>
  <c r="AI94" i="3"/>
  <c r="AI93" i="3"/>
  <c r="AI92" i="3"/>
  <c r="AI91" i="3"/>
  <c r="AI100" i="3" s="1"/>
  <c r="AI90" i="3"/>
  <c r="AI88" i="3"/>
  <c r="AI87" i="3"/>
  <c r="AI86" i="3"/>
  <c r="AI85" i="3"/>
  <c r="AI84" i="3"/>
  <c r="AI83" i="3"/>
  <c r="AI82" i="3"/>
  <c r="AI89" i="3" s="1"/>
  <c r="AI81" i="3"/>
  <c r="AI80" i="3"/>
  <c r="AI79" i="3"/>
  <c r="AI77" i="3"/>
  <c r="AI76" i="3"/>
  <c r="AI75" i="3"/>
  <c r="AI74" i="3"/>
  <c r="AI73" i="3"/>
  <c r="AI72" i="3"/>
  <c r="AI71" i="3"/>
  <c r="AI70" i="3"/>
  <c r="AI69" i="3"/>
  <c r="AI78" i="3" s="1"/>
  <c r="AI68" i="3"/>
  <c r="AI66" i="3"/>
  <c r="AI65" i="3"/>
  <c r="AI64" i="3"/>
  <c r="AI63" i="3"/>
  <c r="AI62" i="3"/>
  <c r="AI61" i="3"/>
  <c r="AI60" i="3"/>
  <c r="AI67" i="3" s="1"/>
  <c r="AI59" i="3"/>
  <c r="AI58" i="3"/>
  <c r="AI57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T41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T37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T29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0" i="3"/>
  <c r="AI39" i="3"/>
  <c r="AI38" i="3"/>
  <c r="AI41" i="3" s="1"/>
  <c r="AI36" i="3"/>
  <c r="AI35" i="3"/>
  <c r="AI34" i="3"/>
  <c r="AI33" i="3"/>
  <c r="AI32" i="3"/>
  <c r="AI31" i="3"/>
  <c r="AI37" i="3" s="1"/>
  <c r="AI30" i="3"/>
  <c r="AI28" i="3"/>
  <c r="AI27" i="3"/>
  <c r="AI26" i="3"/>
  <c r="AI25" i="3"/>
  <c r="AI24" i="3"/>
  <c r="AI29" i="3" s="1"/>
  <c r="AI23" i="3"/>
  <c r="S6" i="3"/>
  <c r="S7" i="3"/>
  <c r="S8" i="3"/>
  <c r="S9" i="3"/>
  <c r="S5" i="3"/>
  <c r="T11" i="3"/>
  <c r="D15" i="3"/>
  <c r="E15" i="3"/>
  <c r="V15" i="3" s="1"/>
  <c r="F15" i="3"/>
  <c r="G15" i="3"/>
  <c r="X15" i="3" s="1"/>
  <c r="H15" i="3"/>
  <c r="I15" i="3"/>
  <c r="Z15" i="3" s="1"/>
  <c r="J15" i="3"/>
  <c r="K15" i="3"/>
  <c r="L15" i="3"/>
  <c r="M15" i="3"/>
  <c r="AD15" i="3" s="1"/>
  <c r="N15" i="3"/>
  <c r="O15" i="3"/>
  <c r="AF15" i="3" s="1"/>
  <c r="P15" i="3"/>
  <c r="Q15" i="3"/>
  <c r="AH15" i="3" s="1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D13" i="3"/>
  <c r="E13" i="3"/>
  <c r="V13" i="3" s="1"/>
  <c r="F13" i="3"/>
  <c r="G13" i="3"/>
  <c r="X13" i="3" s="1"/>
  <c r="H13" i="3"/>
  <c r="I13" i="3"/>
  <c r="Z13" i="3" s="1"/>
  <c r="J13" i="3"/>
  <c r="K13" i="3"/>
  <c r="AB13" i="3" s="1"/>
  <c r="L13" i="3"/>
  <c r="M13" i="3"/>
  <c r="AD13" i="3" s="1"/>
  <c r="N13" i="3"/>
  <c r="AE13" i="3" s="1"/>
  <c r="O13" i="3"/>
  <c r="AF13" i="3" s="1"/>
  <c r="P13" i="3"/>
  <c r="Q13" i="3"/>
  <c r="AH13" i="3" s="1"/>
  <c r="D12" i="3"/>
  <c r="E12" i="3"/>
  <c r="F12" i="3"/>
  <c r="G12" i="3"/>
  <c r="H12" i="3"/>
  <c r="I12" i="3"/>
  <c r="J12" i="3"/>
  <c r="K12" i="3"/>
  <c r="L12" i="3"/>
  <c r="M12" i="3"/>
  <c r="N12" i="3"/>
  <c r="O12" i="3"/>
  <c r="AF12" i="3" s="1"/>
  <c r="P12" i="3"/>
  <c r="Q12" i="3"/>
  <c r="C15" i="3"/>
  <c r="C14" i="3"/>
  <c r="V14" i="3" s="1"/>
  <c r="C13" i="3"/>
  <c r="T13" i="3" s="1"/>
  <c r="C12" i="3"/>
  <c r="Z12" i="3" s="1"/>
  <c r="D11" i="3"/>
  <c r="E11" i="3"/>
  <c r="V11" i="3" s="1"/>
  <c r="F11" i="3"/>
  <c r="G11" i="3"/>
  <c r="H11" i="3"/>
  <c r="I11" i="3"/>
  <c r="Z11" i="3" s="1"/>
  <c r="J11" i="3"/>
  <c r="K11" i="3"/>
  <c r="AB11" i="3" s="1"/>
  <c r="L11" i="3"/>
  <c r="M11" i="3"/>
  <c r="AD11" i="3" s="1"/>
  <c r="N11" i="3"/>
  <c r="O11" i="3"/>
  <c r="AF11" i="3" s="1"/>
  <c r="P11" i="3"/>
  <c r="Q11" i="3"/>
  <c r="AH11" i="3" s="1"/>
  <c r="C11" i="3"/>
  <c r="D9" i="3"/>
  <c r="E9" i="3"/>
  <c r="F9" i="3"/>
  <c r="W9" i="3" s="1"/>
  <c r="G9" i="3"/>
  <c r="H9" i="3"/>
  <c r="Y9" i="3" s="1"/>
  <c r="I9" i="3"/>
  <c r="J9" i="3"/>
  <c r="K9" i="3"/>
  <c r="L9" i="3"/>
  <c r="M9" i="3"/>
  <c r="N9" i="3"/>
  <c r="O9" i="3"/>
  <c r="P9" i="3"/>
  <c r="Q9" i="3"/>
  <c r="C9" i="3"/>
  <c r="T9" i="3" s="1"/>
  <c r="D8" i="3"/>
  <c r="E8" i="3"/>
  <c r="V8" i="3" s="1"/>
  <c r="F8" i="3"/>
  <c r="G8" i="3"/>
  <c r="X8" i="3" s="1"/>
  <c r="H8" i="3"/>
  <c r="I8" i="3"/>
  <c r="Z8" i="3" s="1"/>
  <c r="J8" i="3"/>
  <c r="K8" i="3"/>
  <c r="AB8" i="3" s="1"/>
  <c r="L8" i="3"/>
  <c r="M8" i="3"/>
  <c r="AD8" i="3" s="1"/>
  <c r="N8" i="3"/>
  <c r="O8" i="3"/>
  <c r="AF8" i="3" s="1"/>
  <c r="P8" i="3"/>
  <c r="Q8" i="3"/>
  <c r="AH8" i="3" s="1"/>
  <c r="C8" i="3"/>
  <c r="T8" i="3" s="1"/>
  <c r="D7" i="3"/>
  <c r="U7" i="3" s="1"/>
  <c r="E7" i="3"/>
  <c r="F7" i="3"/>
  <c r="G7" i="3"/>
  <c r="H7" i="3"/>
  <c r="Y7" i="3" s="1"/>
  <c r="I7" i="3"/>
  <c r="J7" i="3"/>
  <c r="K7" i="3"/>
  <c r="L7" i="3"/>
  <c r="AC7" i="3" s="1"/>
  <c r="M7" i="3"/>
  <c r="N7" i="3"/>
  <c r="O7" i="3"/>
  <c r="P7" i="3"/>
  <c r="AG7" i="3" s="1"/>
  <c r="Q7" i="3"/>
  <c r="C7" i="3"/>
  <c r="T7" i="3" s="1"/>
  <c r="D6" i="3"/>
  <c r="U6" i="3" s="1"/>
  <c r="E6" i="3"/>
  <c r="E10" i="3" s="1"/>
  <c r="F6" i="3"/>
  <c r="G6" i="3"/>
  <c r="X6" i="3" s="1"/>
  <c r="H6" i="3"/>
  <c r="Y6" i="3" s="1"/>
  <c r="I6" i="3"/>
  <c r="Z6" i="3" s="1"/>
  <c r="J6" i="3"/>
  <c r="K6" i="3"/>
  <c r="AB6" i="3" s="1"/>
  <c r="L6" i="3"/>
  <c r="AC6" i="3" s="1"/>
  <c r="M6" i="3"/>
  <c r="M10" i="3" s="1"/>
  <c r="N6" i="3"/>
  <c r="O6" i="3"/>
  <c r="AF6" i="3" s="1"/>
  <c r="P6" i="3"/>
  <c r="AG6" i="3" s="1"/>
  <c r="Q6" i="3"/>
  <c r="AH6" i="3" s="1"/>
  <c r="C6" i="3"/>
  <c r="T6" i="3" s="1"/>
  <c r="D5" i="3"/>
  <c r="D10" i="3" s="1"/>
  <c r="E5" i="3"/>
  <c r="F5" i="3"/>
  <c r="F10" i="3" s="1"/>
  <c r="G5" i="3"/>
  <c r="H5" i="3"/>
  <c r="I5" i="3"/>
  <c r="J5" i="3"/>
  <c r="K5" i="3"/>
  <c r="L5" i="3"/>
  <c r="M5" i="3"/>
  <c r="N5" i="3"/>
  <c r="N10" i="3" s="1"/>
  <c r="O5" i="3"/>
  <c r="P5" i="3"/>
  <c r="Q5" i="3"/>
  <c r="C5" i="3"/>
  <c r="T5" i="3" s="1"/>
  <c r="AD12" i="3" l="1"/>
  <c r="V12" i="3"/>
  <c r="AH14" i="3"/>
  <c r="Z14" i="3"/>
  <c r="U14" i="3"/>
  <c r="X11" i="2"/>
  <c r="AB11" i="2"/>
  <c r="AF11" i="2"/>
  <c r="T133" i="2"/>
  <c r="AA5" i="3"/>
  <c r="AE9" i="3"/>
  <c r="AA9" i="3"/>
  <c r="AH5" i="3"/>
  <c r="AD5" i="3"/>
  <c r="Z5" i="3"/>
  <c r="V5" i="3"/>
  <c r="AF7" i="3"/>
  <c r="AB7" i="3"/>
  <c r="X7" i="3"/>
  <c r="AE8" i="3"/>
  <c r="AA8" i="3"/>
  <c r="W8" i="3"/>
  <c r="AH9" i="3"/>
  <c r="AD9" i="3"/>
  <c r="Z9" i="3"/>
  <c r="V9" i="3"/>
  <c r="X11" i="3"/>
  <c r="AE11" i="3"/>
  <c r="AA11" i="3"/>
  <c r="W11" i="3"/>
  <c r="AC12" i="3"/>
  <c r="U12" i="3"/>
  <c r="AA13" i="3"/>
  <c r="W13" i="3"/>
  <c r="AG14" i="3"/>
  <c r="AC14" i="3"/>
  <c r="Y14" i="3"/>
  <c r="AE15" i="3"/>
  <c r="AA15" i="3"/>
  <c r="AG5" i="3"/>
  <c r="U5" i="3"/>
  <c r="AA7" i="3"/>
  <c r="AC9" i="3"/>
  <c r="U9" i="3"/>
  <c r="AB12" i="3"/>
  <c r="X12" i="3"/>
  <c r="AF14" i="3"/>
  <c r="AB14" i="3"/>
  <c r="X14" i="3"/>
  <c r="AC29" i="2"/>
  <c r="Y29" i="2"/>
  <c r="T37" i="2"/>
  <c r="AI35" i="2"/>
  <c r="AF37" i="2"/>
  <c r="X37" i="2"/>
  <c r="AA41" i="2"/>
  <c r="T56" i="2"/>
  <c r="AI43" i="2"/>
  <c r="AE56" i="2"/>
  <c r="W56" i="2"/>
  <c r="AC56" i="2"/>
  <c r="Y56" i="2"/>
  <c r="AG67" i="2"/>
  <c r="AC67" i="2"/>
  <c r="Y67" i="2"/>
  <c r="U67" i="2"/>
  <c r="AE67" i="2"/>
  <c r="W67" i="2"/>
  <c r="AE78" i="2"/>
  <c r="AA78" i="2"/>
  <c r="W78" i="2"/>
  <c r="AG78" i="2"/>
  <c r="Y78" i="2"/>
  <c r="T89" i="2"/>
  <c r="AI83" i="2"/>
  <c r="AC89" i="2"/>
  <c r="U89" i="2"/>
  <c r="AE89" i="2"/>
  <c r="AE100" i="2"/>
  <c r="AA100" i="2"/>
  <c r="W100" i="2"/>
  <c r="AG100" i="2"/>
  <c r="AC100" i="2"/>
  <c r="Y100" i="2"/>
  <c r="U100" i="2"/>
  <c r="T111" i="2"/>
  <c r="AI105" i="2"/>
  <c r="AG111" i="2"/>
  <c r="W122" i="2"/>
  <c r="AE122" i="2"/>
  <c r="AA122" i="2"/>
  <c r="AC122" i="2"/>
  <c r="U122" i="2"/>
  <c r="AC5" i="3"/>
  <c r="Y5" i="3"/>
  <c r="AE7" i="3"/>
  <c r="W7" i="3"/>
  <c r="AG9" i="3"/>
  <c r="AF5" i="3"/>
  <c r="AB5" i="3"/>
  <c r="X5" i="3"/>
  <c r="AE6" i="3"/>
  <c r="AA6" i="3"/>
  <c r="W6" i="3"/>
  <c r="AH7" i="3"/>
  <c r="AD7" i="3"/>
  <c r="Z7" i="3"/>
  <c r="V7" i="3"/>
  <c r="AG8" i="3"/>
  <c r="AC8" i="3"/>
  <c r="Y8" i="3"/>
  <c r="U8" i="3"/>
  <c r="AF9" i="3"/>
  <c r="AB9" i="3"/>
  <c r="X9" i="3"/>
  <c r="L10" i="3"/>
  <c r="AG11" i="3"/>
  <c r="AC11" i="3"/>
  <c r="Y11" i="3"/>
  <c r="U11" i="3"/>
  <c r="AB15" i="3"/>
  <c r="AE12" i="3"/>
  <c r="AA12" i="3"/>
  <c r="W12" i="3"/>
  <c r="AG13" i="3"/>
  <c r="AC13" i="3"/>
  <c r="Y13" i="3"/>
  <c r="U13" i="3"/>
  <c r="AE14" i="3"/>
  <c r="AA14" i="3"/>
  <c r="W14" i="3"/>
  <c r="AG15" i="3"/>
  <c r="AC15" i="3"/>
  <c r="Y15" i="3"/>
  <c r="AH11" i="2"/>
  <c r="U15" i="3"/>
  <c r="AB6" i="2"/>
  <c r="V12" i="2"/>
  <c r="Z12" i="2"/>
  <c r="AD12" i="2"/>
  <c r="AH12" i="2"/>
  <c r="Z14" i="2"/>
  <c r="AH14" i="2"/>
  <c r="V15" i="2"/>
  <c r="Z15" i="2"/>
  <c r="AD15" i="2"/>
  <c r="AH29" i="2"/>
  <c r="Z29" i="2"/>
  <c r="AD41" i="2"/>
  <c r="V41" i="2"/>
  <c r="AB41" i="2"/>
  <c r="AF67" i="2"/>
  <c r="X67" i="2"/>
  <c r="AD67" i="2"/>
  <c r="V67" i="2"/>
  <c r="AB67" i="2"/>
  <c r="AI74" i="2"/>
  <c r="AI72" i="2"/>
  <c r="Z78" i="2"/>
  <c r="AI68" i="2"/>
  <c r="AD78" i="2"/>
  <c r="V78" i="2"/>
  <c r="AD89" i="2"/>
  <c r="V89" i="2"/>
  <c r="AB89" i="2"/>
  <c r="AI94" i="2"/>
  <c r="AI92" i="2"/>
  <c r="AF100" i="2"/>
  <c r="X100" i="2"/>
  <c r="AI108" i="2"/>
  <c r="AI104" i="2"/>
  <c r="Y9" i="4"/>
  <c r="AG9" i="4"/>
  <c r="AG11" i="4"/>
  <c r="AH12" i="4"/>
  <c r="W13" i="4"/>
  <c r="AC15" i="4"/>
  <c r="X29" i="4"/>
  <c r="AF29" i="4"/>
  <c r="V37" i="4"/>
  <c r="AD37" i="4"/>
  <c r="X56" i="4"/>
  <c r="AF56" i="4"/>
  <c r="V67" i="4"/>
  <c r="AD67" i="4"/>
  <c r="X78" i="4"/>
  <c r="AF78" i="4"/>
  <c r="Z89" i="4"/>
  <c r="AH89" i="4"/>
  <c r="T100" i="4"/>
  <c r="X100" i="4"/>
  <c r="AB100" i="4"/>
  <c r="AF100" i="4"/>
  <c r="AI92" i="4"/>
  <c r="AI96" i="4"/>
  <c r="V111" i="4"/>
  <c r="Z111" i="4"/>
  <c r="AD111" i="4"/>
  <c r="AH111" i="4"/>
  <c r="AI105" i="4"/>
  <c r="AI109" i="4"/>
  <c r="T122" i="4"/>
  <c r="X122" i="4"/>
  <c r="AB122" i="4"/>
  <c r="AF122" i="4"/>
  <c r="AI114" i="4"/>
  <c r="X14" i="5"/>
  <c r="AF14" i="5"/>
  <c r="T13" i="6"/>
  <c r="Y13" i="6"/>
  <c r="W15" i="3"/>
  <c r="U11" i="2"/>
  <c r="AC11" i="2"/>
  <c r="AE12" i="2"/>
  <c r="W13" i="2"/>
  <c r="AE13" i="2"/>
  <c r="AF14" i="2"/>
  <c r="X15" i="2"/>
  <c r="AF15" i="2"/>
  <c r="AI26" i="2"/>
  <c r="AF29" i="2"/>
  <c r="X29" i="2"/>
  <c r="AD29" i="2"/>
  <c r="V29" i="2"/>
  <c r="AA37" i="2"/>
  <c r="AG37" i="2"/>
  <c r="AC37" i="2"/>
  <c r="Y37" i="2"/>
  <c r="U37" i="2"/>
  <c r="AI38" i="2"/>
  <c r="AI41" i="2" s="1"/>
  <c r="AI53" i="2"/>
  <c r="AI49" i="2"/>
  <c r="AI45" i="2"/>
  <c r="Z56" i="2"/>
  <c r="AD56" i="2"/>
  <c r="V56" i="2"/>
  <c r="AB56" i="2"/>
  <c r="AI65" i="2"/>
  <c r="AI61" i="2"/>
  <c r="AH67" i="2"/>
  <c r="Z67" i="2"/>
  <c r="AI71" i="2"/>
  <c r="AF78" i="2"/>
  <c r="X78" i="2"/>
  <c r="AH89" i="2"/>
  <c r="Z89" i="2"/>
  <c r="AF89" i="2"/>
  <c r="X89" i="2"/>
  <c r="AI103" i="2"/>
  <c r="Z111" i="2"/>
  <c r="AD111" i="2"/>
  <c r="V111" i="2"/>
  <c r="T122" i="2"/>
  <c r="AI119" i="2"/>
  <c r="AH122" i="2"/>
  <c r="Z122" i="2"/>
  <c r="AF122" i="2"/>
  <c r="X122" i="2"/>
  <c r="AB122" i="2"/>
  <c r="W6" i="4"/>
  <c r="AE6" i="4"/>
  <c r="W7" i="4"/>
  <c r="AE7" i="4"/>
  <c r="W8" i="4"/>
  <c r="AE8" i="4"/>
  <c r="W9" i="4"/>
  <c r="AE9" i="4"/>
  <c r="W11" i="4"/>
  <c r="AE11" i="4"/>
  <c r="X12" i="4"/>
  <c r="AF12" i="4"/>
  <c r="Y13" i="4"/>
  <c r="AG13" i="4"/>
  <c r="W15" i="4"/>
  <c r="AA15" i="4"/>
  <c r="AE15" i="4"/>
  <c r="AI32" i="4"/>
  <c r="AA41" i="4"/>
  <c r="AI42" i="4"/>
  <c r="AI50" i="4"/>
  <c r="AI59" i="4"/>
  <c r="AI65" i="4"/>
  <c r="AI74" i="4"/>
  <c r="AI83" i="4"/>
  <c r="AI85" i="4"/>
  <c r="V100" i="4"/>
  <c r="AD100" i="4"/>
  <c r="AH100" i="4"/>
  <c r="AI94" i="4"/>
  <c r="AI98" i="4"/>
  <c r="T111" i="4"/>
  <c r="X111" i="4"/>
  <c r="AB111" i="4"/>
  <c r="AF111" i="4"/>
  <c r="AI103" i="4"/>
  <c r="AI107" i="4"/>
  <c r="V122" i="4"/>
  <c r="Z122" i="4"/>
  <c r="AD122" i="4"/>
  <c r="AH122" i="4"/>
  <c r="AI116" i="4"/>
  <c r="V11" i="2"/>
  <c r="Z11" i="2"/>
  <c r="AD11" i="2"/>
  <c r="AG14" i="2"/>
  <c r="U29" i="2"/>
  <c r="AA29" i="2"/>
  <c r="AG29" i="2"/>
  <c r="AE29" i="2"/>
  <c r="W29" i="2"/>
  <c r="AH37" i="2"/>
  <c r="Z37" i="2"/>
  <c r="AD37" i="2"/>
  <c r="V37" i="2"/>
  <c r="AB37" i="2"/>
  <c r="AG41" i="2"/>
  <c r="Y41" i="2"/>
  <c r="AE41" i="2"/>
  <c r="W41" i="2"/>
  <c r="AC78" i="2"/>
  <c r="U78" i="2"/>
  <c r="AA89" i="2"/>
  <c r="AG89" i="2"/>
  <c r="Y89" i="2"/>
  <c r="AE111" i="2"/>
  <c r="W111" i="2"/>
  <c r="AC111" i="2"/>
  <c r="U111" i="2"/>
  <c r="AA111" i="2"/>
  <c r="Y122" i="2"/>
  <c r="AG122" i="2"/>
  <c r="AH133" i="2"/>
  <c r="Z133" i="2"/>
  <c r="AF133" i="2"/>
  <c r="X133" i="2"/>
  <c r="V133" i="2"/>
  <c r="AB133" i="2"/>
  <c r="AI26" i="4"/>
  <c r="T41" i="4"/>
  <c r="AB41" i="4"/>
  <c r="AI64" i="4"/>
  <c r="AI69" i="4"/>
  <c r="AI73" i="4"/>
  <c r="AI77" i="4"/>
  <c r="AI82" i="4"/>
  <c r="AI88" i="4"/>
  <c r="W100" i="4"/>
  <c r="AA100" i="4"/>
  <c r="AE100" i="4"/>
  <c r="AI93" i="4"/>
  <c r="AI97" i="4"/>
  <c r="U111" i="4"/>
  <c r="Y111" i="4"/>
  <c r="AC111" i="4"/>
  <c r="AG111" i="4"/>
  <c r="AI102" i="4"/>
  <c r="AI106" i="4"/>
  <c r="AI110" i="4"/>
  <c r="W122" i="4"/>
  <c r="AE122" i="4"/>
  <c r="AI115" i="4"/>
  <c r="AI118" i="4"/>
  <c r="Z133" i="4"/>
  <c r="AI123" i="4"/>
  <c r="AI131" i="4"/>
  <c r="G16" i="5"/>
  <c r="O16" i="5"/>
  <c r="X6" i="5"/>
  <c r="AF6" i="5"/>
  <c r="Z13" i="5"/>
  <c r="AA14" i="5"/>
  <c r="X15" i="5"/>
  <c r="AF15" i="5"/>
  <c r="U29" i="5"/>
  <c r="Y29" i="5"/>
  <c r="AC29" i="5"/>
  <c r="AI24" i="5"/>
  <c r="AI28" i="5"/>
  <c r="W37" i="5"/>
  <c r="AA37" i="5"/>
  <c r="AE37" i="5"/>
  <c r="AI33" i="5"/>
  <c r="V41" i="5"/>
  <c r="Z41" i="5"/>
  <c r="AD41" i="5"/>
  <c r="AI40" i="5"/>
  <c r="U56" i="5"/>
  <c r="Y56" i="5"/>
  <c r="AC56" i="5"/>
  <c r="W67" i="5"/>
  <c r="AA67" i="5"/>
  <c r="AE67" i="5"/>
  <c r="U78" i="5"/>
  <c r="Y78" i="5"/>
  <c r="AC78" i="5"/>
  <c r="AG78" i="5"/>
  <c r="AI69" i="5"/>
  <c r="AI73" i="5"/>
  <c r="AI77" i="5"/>
  <c r="W89" i="5"/>
  <c r="AA89" i="5"/>
  <c r="AE89" i="5"/>
  <c r="AI80" i="5"/>
  <c r="AI84" i="5"/>
  <c r="U100" i="5"/>
  <c r="AC100" i="5"/>
  <c r="AG100" i="5"/>
  <c r="AI93" i="5"/>
  <c r="AI97" i="5"/>
  <c r="V122" i="5"/>
  <c r="Z122" i="5"/>
  <c r="AD122" i="5"/>
  <c r="AH122" i="5"/>
  <c r="AI116" i="5"/>
  <c r="AI120" i="5"/>
  <c r="T133" i="5"/>
  <c r="X133" i="5"/>
  <c r="AB133" i="5"/>
  <c r="AF133" i="5"/>
  <c r="AI125" i="5"/>
  <c r="AI129" i="5"/>
  <c r="AH5" i="6"/>
  <c r="Z6" i="6"/>
  <c r="AH6" i="6"/>
  <c r="V7" i="6"/>
  <c r="Z7" i="6"/>
  <c r="AD7" i="6"/>
  <c r="AH7" i="6"/>
  <c r="V8" i="6"/>
  <c r="Z8" i="6"/>
  <c r="AD8" i="6"/>
  <c r="AH8" i="6"/>
  <c r="V9" i="6"/>
  <c r="Z9" i="6"/>
  <c r="AD9" i="6"/>
  <c r="V29" i="6"/>
  <c r="Z29" i="6"/>
  <c r="AD29" i="6"/>
  <c r="AH29" i="6"/>
  <c r="AI23" i="6"/>
  <c r="AI27" i="6"/>
  <c r="AI26" i="7"/>
  <c r="AI31" i="7"/>
  <c r="AI35" i="7"/>
  <c r="T41" i="7"/>
  <c r="X41" i="7"/>
  <c r="AB41" i="7"/>
  <c r="AF41" i="7"/>
  <c r="X12" i="7"/>
  <c r="AF12" i="7"/>
  <c r="T29" i="7"/>
  <c r="X29" i="7"/>
  <c r="AB29" i="7"/>
  <c r="AF29" i="7"/>
  <c r="AI25" i="7"/>
  <c r="AI34" i="7"/>
  <c r="AI39" i="7"/>
  <c r="Y14" i="5"/>
  <c r="AG14" i="5"/>
  <c r="U37" i="5"/>
  <c r="AC37" i="5"/>
  <c r="T41" i="5"/>
  <c r="X41" i="5"/>
  <c r="AB41" i="5"/>
  <c r="AF41" i="5"/>
  <c r="W56" i="5"/>
  <c r="AA56" i="5"/>
  <c r="AE56" i="5"/>
  <c r="U67" i="5"/>
  <c r="AC67" i="5"/>
  <c r="AG67" i="5"/>
  <c r="W78" i="5"/>
  <c r="AA78" i="5"/>
  <c r="AE78" i="5"/>
  <c r="U89" i="5"/>
  <c r="Y89" i="5"/>
  <c r="AC89" i="5"/>
  <c r="AG89" i="5"/>
  <c r="W100" i="5"/>
  <c r="AA100" i="5"/>
  <c r="AE100" i="5"/>
  <c r="T122" i="5"/>
  <c r="X122" i="5"/>
  <c r="AB122" i="5"/>
  <c r="AF122" i="5"/>
  <c r="V133" i="5"/>
  <c r="Z133" i="5"/>
  <c r="AD133" i="5"/>
  <c r="AH133" i="5"/>
  <c r="X6" i="6"/>
  <c r="AF6" i="6"/>
  <c r="T29" i="6"/>
  <c r="X29" i="6"/>
  <c r="AB29" i="6"/>
  <c r="AF29" i="6"/>
  <c r="V37" i="6"/>
  <c r="Z37" i="6"/>
  <c r="AD37" i="6"/>
  <c r="AH37" i="6"/>
  <c r="AI30" i="6"/>
  <c r="AI37" i="6" s="1"/>
  <c r="AI119" i="4"/>
  <c r="AI132" i="4"/>
  <c r="U13" i="5"/>
  <c r="Y13" i="5"/>
  <c r="AC13" i="5"/>
  <c r="AG13" i="5"/>
  <c r="Z14" i="5"/>
  <c r="T29" i="5"/>
  <c r="X29" i="5"/>
  <c r="AB29" i="5"/>
  <c r="AF29" i="5"/>
  <c r="AI25" i="5"/>
  <c r="V37" i="5"/>
  <c r="Z37" i="5"/>
  <c r="AD37" i="5"/>
  <c r="U41" i="5"/>
  <c r="Y41" i="5"/>
  <c r="AC41" i="5"/>
  <c r="AG41" i="5"/>
  <c r="T56" i="5"/>
  <c r="X56" i="5"/>
  <c r="AB56" i="5"/>
  <c r="AF56" i="5"/>
  <c r="AI44" i="5"/>
  <c r="V67" i="5"/>
  <c r="Z67" i="5"/>
  <c r="AD67" i="5"/>
  <c r="AI59" i="5"/>
  <c r="T78" i="5"/>
  <c r="X78" i="5"/>
  <c r="AB78" i="5"/>
  <c r="AF78" i="5"/>
  <c r="AI70" i="5"/>
  <c r="AI74" i="5"/>
  <c r="V89" i="5"/>
  <c r="Z89" i="5"/>
  <c r="AD89" i="5"/>
  <c r="AH89" i="5"/>
  <c r="AI81" i="5"/>
  <c r="AI85" i="5"/>
  <c r="T100" i="5"/>
  <c r="X100" i="5"/>
  <c r="AB100" i="5"/>
  <c r="AF100" i="5"/>
  <c r="AI94" i="5"/>
  <c r="AI98" i="5"/>
  <c r="U122" i="5"/>
  <c r="Y122" i="5"/>
  <c r="AC122" i="5"/>
  <c r="AG122" i="5"/>
  <c r="AI113" i="5"/>
  <c r="AI117" i="5"/>
  <c r="AI121" i="5"/>
  <c r="W133" i="5"/>
  <c r="AA133" i="5"/>
  <c r="AE133" i="5"/>
  <c r="AI126" i="5"/>
  <c r="AI130" i="5"/>
  <c r="AI24" i="6"/>
  <c r="V41" i="6"/>
  <c r="Z41" i="6"/>
  <c r="AD41" i="6"/>
  <c r="AH41" i="6"/>
  <c r="AI38" i="6"/>
  <c r="AI37" i="9"/>
  <c r="D16" i="6"/>
  <c r="U6" i="6"/>
  <c r="Y6" i="6"/>
  <c r="AC6" i="6"/>
  <c r="AG6" i="6"/>
  <c r="U7" i="6"/>
  <c r="Y7" i="6"/>
  <c r="AC7" i="6"/>
  <c r="AG7" i="6"/>
  <c r="U8" i="6"/>
  <c r="Y8" i="6"/>
  <c r="AC8" i="6"/>
  <c r="AG8" i="6"/>
  <c r="U9" i="6"/>
  <c r="Y9" i="6"/>
  <c r="AC9" i="6"/>
  <c r="AG9" i="6"/>
  <c r="X56" i="6"/>
  <c r="AF56" i="6"/>
  <c r="V67" i="6"/>
  <c r="Z67" i="6"/>
  <c r="AD67" i="6"/>
  <c r="AH67" i="6"/>
  <c r="AI63" i="6"/>
  <c r="X78" i="6"/>
  <c r="AF78" i="6"/>
  <c r="V89" i="6"/>
  <c r="Z89" i="6"/>
  <c r="AD89" i="6"/>
  <c r="AH89" i="6"/>
  <c r="X100" i="6"/>
  <c r="AB100" i="6"/>
  <c r="AF100" i="6"/>
  <c r="V111" i="6"/>
  <c r="Z111" i="6"/>
  <c r="AD111" i="6"/>
  <c r="AH111" i="6"/>
  <c r="X122" i="6"/>
  <c r="AF122" i="6"/>
  <c r="V133" i="6"/>
  <c r="Z133" i="6"/>
  <c r="AD133" i="6"/>
  <c r="AH133" i="6"/>
  <c r="AI129" i="6"/>
  <c r="X11" i="7"/>
  <c r="AF11" i="7"/>
  <c r="U12" i="7"/>
  <c r="Y12" i="7"/>
  <c r="AG12" i="7"/>
  <c r="W14" i="7"/>
  <c r="AA14" i="7"/>
  <c r="AE14" i="7"/>
  <c r="X15" i="7"/>
  <c r="AF15" i="7"/>
  <c r="Z56" i="7"/>
  <c r="AH56" i="7"/>
  <c r="AI50" i="7"/>
  <c r="AI52" i="7"/>
  <c r="X67" i="7"/>
  <c r="AF67" i="7"/>
  <c r="AI61" i="7"/>
  <c r="AI65" i="7"/>
  <c r="Z78" i="7"/>
  <c r="AH78" i="7"/>
  <c r="AI70" i="7"/>
  <c r="AI74" i="7"/>
  <c r="X89" i="7"/>
  <c r="AF89" i="7"/>
  <c r="AI40" i="6"/>
  <c r="U56" i="6"/>
  <c r="Y56" i="6"/>
  <c r="AC56" i="6"/>
  <c r="AG56" i="6"/>
  <c r="AI45" i="6"/>
  <c r="AI49" i="6"/>
  <c r="AI53" i="6"/>
  <c r="AA67" i="6"/>
  <c r="AI58" i="6"/>
  <c r="AI62" i="6"/>
  <c r="AI66" i="6"/>
  <c r="U78" i="6"/>
  <c r="Y78" i="6"/>
  <c r="AC78" i="6"/>
  <c r="AG78" i="6"/>
  <c r="AI71" i="6"/>
  <c r="AI75" i="6"/>
  <c r="AA89" i="6"/>
  <c r="AI80" i="6"/>
  <c r="AI84" i="6"/>
  <c r="AI88" i="6"/>
  <c r="U100" i="6"/>
  <c r="Y100" i="6"/>
  <c r="AC100" i="6"/>
  <c r="AG100" i="6"/>
  <c r="AI93" i="6"/>
  <c r="AI97" i="6"/>
  <c r="AA111" i="6"/>
  <c r="AI102" i="6"/>
  <c r="AI106" i="6"/>
  <c r="AI110" i="6"/>
  <c r="U122" i="6"/>
  <c r="Y122" i="6"/>
  <c r="AC122" i="6"/>
  <c r="AG122" i="6"/>
  <c r="AI115" i="6"/>
  <c r="AI119" i="6"/>
  <c r="AA133" i="6"/>
  <c r="AI124" i="6"/>
  <c r="AI128" i="6"/>
  <c r="AI132" i="6"/>
  <c r="D16" i="7"/>
  <c r="L16" i="7"/>
  <c r="V12" i="7"/>
  <c r="Z12" i="7"/>
  <c r="AD12" i="7"/>
  <c r="AH12" i="7"/>
  <c r="X14" i="7"/>
  <c r="AF14" i="7"/>
  <c r="W56" i="7"/>
  <c r="AA56" i="7"/>
  <c r="AE56" i="7"/>
  <c r="AI49" i="7"/>
  <c r="AI51" i="7"/>
  <c r="AI55" i="7"/>
  <c r="U67" i="7"/>
  <c r="Y67" i="7"/>
  <c r="AC67" i="7"/>
  <c r="AG67" i="7"/>
  <c r="AI60" i="7"/>
  <c r="AI64" i="7"/>
  <c r="W12" i="6"/>
  <c r="W13" i="6"/>
  <c r="AA13" i="6"/>
  <c r="AE13" i="6"/>
  <c r="AA14" i="6"/>
  <c r="V56" i="6"/>
  <c r="Z56" i="6"/>
  <c r="AD56" i="6"/>
  <c r="AH56" i="6"/>
  <c r="X67" i="6"/>
  <c r="AF67" i="6"/>
  <c r="V78" i="6"/>
  <c r="Z78" i="6"/>
  <c r="AD78" i="6"/>
  <c r="AH78" i="6"/>
  <c r="AI70" i="6"/>
  <c r="AI74" i="6"/>
  <c r="X89" i="6"/>
  <c r="AF89" i="6"/>
  <c r="V100" i="6"/>
  <c r="Z100" i="6"/>
  <c r="AD100" i="6"/>
  <c r="AH100" i="6"/>
  <c r="X111" i="6"/>
  <c r="AF111" i="6"/>
  <c r="V122" i="6"/>
  <c r="Z122" i="6"/>
  <c r="AD122" i="6"/>
  <c r="AH122" i="6"/>
  <c r="X133" i="6"/>
  <c r="AF133" i="6"/>
  <c r="Z5" i="7"/>
  <c r="AH5" i="7"/>
  <c r="Z6" i="7"/>
  <c r="AH6" i="7"/>
  <c r="Z7" i="7"/>
  <c r="AD7" i="7"/>
  <c r="AH7" i="7"/>
  <c r="Z8" i="7"/>
  <c r="AD8" i="7"/>
  <c r="AH8" i="7"/>
  <c r="V9" i="7"/>
  <c r="Z9" i="7"/>
  <c r="AD9" i="7"/>
  <c r="AH9" i="7"/>
  <c r="W12" i="7"/>
  <c r="AE12" i="7"/>
  <c r="X13" i="7"/>
  <c r="AF13" i="7"/>
  <c r="V15" i="7"/>
  <c r="Z15" i="7"/>
  <c r="AD15" i="7"/>
  <c r="AI23" i="7"/>
  <c r="AI29" i="7" s="1"/>
  <c r="AI30" i="7"/>
  <c r="AI37" i="7" s="1"/>
  <c r="AI38" i="7"/>
  <c r="X56" i="7"/>
  <c r="AF56" i="7"/>
  <c r="V67" i="7"/>
  <c r="Z67" i="7"/>
  <c r="AD67" i="7"/>
  <c r="AH67" i="7"/>
  <c r="X78" i="7"/>
  <c r="AF78" i="7"/>
  <c r="Z89" i="7"/>
  <c r="AH89" i="7"/>
  <c r="X100" i="7"/>
  <c r="AB100" i="7"/>
  <c r="AF100" i="7"/>
  <c r="V111" i="7"/>
  <c r="Z111" i="7"/>
  <c r="AD111" i="7"/>
  <c r="AH111" i="7"/>
  <c r="X122" i="7"/>
  <c r="AF122" i="7"/>
  <c r="Z133" i="7"/>
  <c r="AH133" i="7"/>
  <c r="X11" i="8"/>
  <c r="AF11" i="8"/>
  <c r="X15" i="8"/>
  <c r="Y29" i="8"/>
  <c r="AG29" i="8"/>
  <c r="V41" i="8"/>
  <c r="AD41" i="8"/>
  <c r="W67" i="8"/>
  <c r="AE67" i="8"/>
  <c r="U78" i="8"/>
  <c r="Y78" i="8"/>
  <c r="AC78" i="8"/>
  <c r="AG78" i="8"/>
  <c r="W89" i="8"/>
  <c r="AA89" i="8"/>
  <c r="AE89" i="8"/>
  <c r="U100" i="8"/>
  <c r="Y100" i="8"/>
  <c r="AC100" i="8"/>
  <c r="AG100" i="8"/>
  <c r="W111" i="8"/>
  <c r="AA111" i="8"/>
  <c r="AE111" i="8"/>
  <c r="AI67" i="9"/>
  <c r="AC78" i="7"/>
  <c r="AG78" i="7"/>
  <c r="AI71" i="7"/>
  <c r="AI75" i="7"/>
  <c r="W89" i="7"/>
  <c r="AA89" i="7"/>
  <c r="AE89" i="7"/>
  <c r="AI80" i="7"/>
  <c r="AI84" i="7"/>
  <c r="AI88" i="7"/>
  <c r="U100" i="7"/>
  <c r="Y100" i="7"/>
  <c r="AC100" i="7"/>
  <c r="AG100" i="7"/>
  <c r="AI93" i="7"/>
  <c r="AI97" i="7"/>
  <c r="W111" i="7"/>
  <c r="AA111" i="7"/>
  <c r="AE111" i="7"/>
  <c r="AI102" i="7"/>
  <c r="AI106" i="7"/>
  <c r="AI110" i="7"/>
  <c r="U122" i="7"/>
  <c r="Y122" i="7"/>
  <c r="AC122" i="7"/>
  <c r="AG122" i="7"/>
  <c r="AI115" i="7"/>
  <c r="AI119" i="7"/>
  <c r="W133" i="7"/>
  <c r="AA133" i="7"/>
  <c r="AE133" i="7"/>
  <c r="AI124" i="7"/>
  <c r="AI128" i="7"/>
  <c r="AI132" i="7"/>
  <c r="Y6" i="8"/>
  <c r="AG6" i="8"/>
  <c r="Y7" i="8"/>
  <c r="AG7" i="8"/>
  <c r="Y8" i="8"/>
  <c r="AG8" i="8"/>
  <c r="Y9" i="8"/>
  <c r="AG9" i="8"/>
  <c r="Y11" i="8"/>
  <c r="W13" i="8"/>
  <c r="Z29" i="8"/>
  <c r="X37" i="8"/>
  <c r="AF37" i="8"/>
  <c r="W41" i="8"/>
  <c r="AA41" i="8"/>
  <c r="AE41" i="8"/>
  <c r="AI44" i="8"/>
  <c r="AI48" i="8"/>
  <c r="AI52" i="8"/>
  <c r="AI57" i="8"/>
  <c r="X67" i="8"/>
  <c r="AF67" i="8"/>
  <c r="AI63" i="8"/>
  <c r="V78" i="8"/>
  <c r="Z78" i="8"/>
  <c r="AD78" i="8"/>
  <c r="AH78" i="8"/>
  <c r="AI70" i="8"/>
  <c r="AI74" i="8"/>
  <c r="T89" i="8"/>
  <c r="X89" i="8"/>
  <c r="AB89" i="8"/>
  <c r="AF89" i="8"/>
  <c r="AI83" i="8"/>
  <c r="AI87" i="8"/>
  <c r="V100" i="8"/>
  <c r="Z100" i="8"/>
  <c r="AD100" i="8"/>
  <c r="AH100" i="8"/>
  <c r="AI92" i="8"/>
  <c r="AI96" i="8"/>
  <c r="T111" i="8"/>
  <c r="X111" i="8"/>
  <c r="AB111" i="8"/>
  <c r="AF111" i="8"/>
  <c r="AI105" i="8"/>
  <c r="AI109" i="8"/>
  <c r="AI114" i="8"/>
  <c r="AI120" i="8"/>
  <c r="AI129" i="8"/>
  <c r="AI100" i="9"/>
  <c r="AI83" i="7"/>
  <c r="AI87" i="7"/>
  <c r="Z100" i="7"/>
  <c r="AH100" i="7"/>
  <c r="AI92" i="7"/>
  <c r="AI96" i="7"/>
  <c r="X111" i="7"/>
  <c r="AF111" i="7"/>
  <c r="AI105" i="7"/>
  <c r="AI109" i="7"/>
  <c r="Z122" i="7"/>
  <c r="AH122" i="7"/>
  <c r="AI114" i="7"/>
  <c r="AI118" i="7"/>
  <c r="X133" i="7"/>
  <c r="AF133" i="7"/>
  <c r="AI127" i="7"/>
  <c r="AI131" i="7"/>
  <c r="V8" i="8"/>
  <c r="AD8" i="8"/>
  <c r="V9" i="8"/>
  <c r="AD9" i="8"/>
  <c r="V11" i="8"/>
  <c r="AD11" i="8"/>
  <c r="X13" i="8"/>
  <c r="AF13" i="8"/>
  <c r="Z15" i="8"/>
  <c r="AH15" i="8"/>
  <c r="AA29" i="8"/>
  <c r="Y37" i="8"/>
  <c r="AG37" i="8"/>
  <c r="AI31" i="8"/>
  <c r="T41" i="8"/>
  <c r="X41" i="8"/>
  <c r="AB41" i="8"/>
  <c r="AF41" i="8"/>
  <c r="AI40" i="8"/>
  <c r="AA56" i="8"/>
  <c r="AI43" i="8"/>
  <c r="AI47" i="8"/>
  <c r="AI51" i="8"/>
  <c r="AI55" i="8"/>
  <c r="U67" i="8"/>
  <c r="Y67" i="8"/>
  <c r="AC67" i="8"/>
  <c r="AG67" i="8"/>
  <c r="AI62" i="8"/>
  <c r="AI66" i="8"/>
  <c r="W78" i="8"/>
  <c r="AA78" i="8"/>
  <c r="AE78" i="8"/>
  <c r="AI69" i="8"/>
  <c r="AI73" i="8"/>
  <c r="AI77" i="8"/>
  <c r="U89" i="8"/>
  <c r="Y89" i="8"/>
  <c r="AC89" i="8"/>
  <c r="AG89" i="8"/>
  <c r="AI82" i="8"/>
  <c r="AI86" i="8"/>
  <c r="W100" i="8"/>
  <c r="AA100" i="8"/>
  <c r="AE100" i="8"/>
  <c r="AI91" i="8"/>
  <c r="AI95" i="8"/>
  <c r="AI99" i="8"/>
  <c r="U111" i="8"/>
  <c r="Y111" i="8"/>
  <c r="AC111" i="8"/>
  <c r="AG111" i="8"/>
  <c r="AI104" i="8"/>
  <c r="AI108" i="8"/>
  <c r="AA122" i="8"/>
  <c r="AI113" i="8"/>
  <c r="AI119" i="8"/>
  <c r="AI121" i="8"/>
  <c r="AI124" i="8"/>
  <c r="AI128" i="8"/>
  <c r="AI130" i="8"/>
  <c r="AI132" i="8"/>
  <c r="AI133" i="9"/>
  <c r="AI78" i="9"/>
  <c r="AH16" i="9"/>
  <c r="AA16" i="9"/>
  <c r="AE16" i="9"/>
  <c r="N18" i="9"/>
  <c r="N19" i="9" s="1"/>
  <c r="L18" i="9"/>
  <c r="L19" i="9" s="1"/>
  <c r="AC16" i="9"/>
  <c r="W16" i="9"/>
  <c r="F18" i="9"/>
  <c r="F19" i="9" s="1"/>
  <c r="D18" i="9"/>
  <c r="D19" i="9" s="1"/>
  <c r="U16" i="9"/>
  <c r="AB16" i="9"/>
  <c r="K18" i="9"/>
  <c r="K19" i="9" s="1"/>
  <c r="AG16" i="9"/>
  <c r="P18" i="9"/>
  <c r="P19" i="9" s="1"/>
  <c r="Z16" i="9"/>
  <c r="Y16" i="9"/>
  <c r="H18" i="9"/>
  <c r="H19" i="9" s="1"/>
  <c r="R21" i="9" s="1"/>
  <c r="X16" i="9"/>
  <c r="G18" i="9"/>
  <c r="G19" i="9" s="1"/>
  <c r="M18" i="9"/>
  <c r="M19" i="9" s="1"/>
  <c r="AD16" i="9"/>
  <c r="AF16" i="9"/>
  <c r="O18" i="9"/>
  <c r="O19" i="9" s="1"/>
  <c r="E18" i="9"/>
  <c r="E19" i="9" s="1"/>
  <c r="V16" i="9"/>
  <c r="AB78" i="8"/>
  <c r="AB100" i="8"/>
  <c r="Z6" i="8"/>
  <c r="AH6" i="8"/>
  <c r="Z7" i="8"/>
  <c r="AH7" i="8"/>
  <c r="Z8" i="8"/>
  <c r="AH8" i="8"/>
  <c r="Z9" i="8"/>
  <c r="AH9" i="8"/>
  <c r="Z11" i="8"/>
  <c r="AH11" i="8"/>
  <c r="Y13" i="8"/>
  <c r="AG13" i="8"/>
  <c r="Z14" i="8"/>
  <c r="AH14" i="8"/>
  <c r="AA15" i="8"/>
  <c r="T29" i="8"/>
  <c r="AB29" i="8"/>
  <c r="Z37" i="8"/>
  <c r="AI30" i="8"/>
  <c r="Y41" i="8"/>
  <c r="AG41" i="8"/>
  <c r="AI39" i="8"/>
  <c r="AB56" i="8"/>
  <c r="Z67" i="8"/>
  <c r="AH67" i="8"/>
  <c r="U122" i="8"/>
  <c r="AC122" i="8"/>
  <c r="AA133" i="8"/>
  <c r="AA6" i="8"/>
  <c r="AA7" i="8"/>
  <c r="AA8" i="8"/>
  <c r="AA9" i="8"/>
  <c r="AH13" i="8"/>
  <c r="AA14" i="8"/>
  <c r="AB15" i="8"/>
  <c r="U29" i="8"/>
  <c r="AC29" i="8"/>
  <c r="AA37" i="8"/>
  <c r="Z41" i="8"/>
  <c r="AI38" i="8"/>
  <c r="U56" i="8"/>
  <c r="AC56" i="8"/>
  <c r="AI49" i="8"/>
  <c r="AI56" i="8" s="1"/>
  <c r="AA67" i="8"/>
  <c r="AI58" i="8"/>
  <c r="V122" i="8"/>
  <c r="AD122" i="8"/>
  <c r="T133" i="8"/>
  <c r="AB133" i="8"/>
  <c r="AB6" i="8"/>
  <c r="AB7" i="8"/>
  <c r="AB8" i="8"/>
  <c r="AB9" i="8"/>
  <c r="AB11" i="8"/>
  <c r="AA13" i="8"/>
  <c r="AB14" i="8"/>
  <c r="U15" i="8"/>
  <c r="AC15" i="8"/>
  <c r="V29" i="8"/>
  <c r="AD29" i="8"/>
  <c r="AI27" i="8"/>
  <c r="T37" i="8"/>
  <c r="AB37" i="8"/>
  <c r="AI36" i="8"/>
  <c r="V56" i="8"/>
  <c r="AD56" i="8"/>
  <c r="AB67" i="8"/>
  <c r="W122" i="8"/>
  <c r="AE122" i="8"/>
  <c r="U133" i="8"/>
  <c r="AC133" i="8"/>
  <c r="U6" i="8"/>
  <c r="AC6" i="8"/>
  <c r="U7" i="8"/>
  <c r="AC7" i="8"/>
  <c r="U8" i="8"/>
  <c r="AC8" i="8"/>
  <c r="U9" i="8"/>
  <c r="AC9" i="8"/>
  <c r="U11" i="8"/>
  <c r="AC11" i="8"/>
  <c r="AB13" i="8"/>
  <c r="U14" i="8"/>
  <c r="AC14" i="8"/>
  <c r="V15" i="8"/>
  <c r="AD15" i="8"/>
  <c r="W29" i="8"/>
  <c r="AE29" i="8"/>
  <c r="AI26" i="8"/>
  <c r="U37" i="8"/>
  <c r="AC37" i="8"/>
  <c r="AI35" i="8"/>
  <c r="W56" i="8"/>
  <c r="AE56" i="8"/>
  <c r="X122" i="8"/>
  <c r="AF122" i="8"/>
  <c r="V133" i="8"/>
  <c r="AD133" i="8"/>
  <c r="AI127" i="8"/>
  <c r="V6" i="8"/>
  <c r="AD6" i="8"/>
  <c r="V7" i="8"/>
  <c r="AD7" i="8"/>
  <c r="AD14" i="8"/>
  <c r="AE15" i="8"/>
  <c r="X29" i="8"/>
  <c r="AF29" i="8"/>
  <c r="V37" i="8"/>
  <c r="AD37" i="8"/>
  <c r="AI34" i="8"/>
  <c r="X56" i="8"/>
  <c r="AF56" i="8"/>
  <c r="Y122" i="8"/>
  <c r="AG122" i="8"/>
  <c r="AI117" i="8"/>
  <c r="W133" i="8"/>
  <c r="AE133" i="8"/>
  <c r="AI126" i="8"/>
  <c r="W6" i="8"/>
  <c r="AE6" i="8"/>
  <c r="W7" i="8"/>
  <c r="AE7" i="8"/>
  <c r="W8" i="8"/>
  <c r="AE8" i="8"/>
  <c r="W9" i="8"/>
  <c r="AE9" i="8"/>
  <c r="AE11" i="8"/>
  <c r="U12" i="8"/>
  <c r="AD13" i="8"/>
  <c r="W14" i="8"/>
  <c r="AE14" i="8"/>
  <c r="AF15" i="8"/>
  <c r="AI24" i="8"/>
  <c r="W37" i="8"/>
  <c r="AE37" i="8"/>
  <c r="AI33" i="8"/>
  <c r="Y56" i="8"/>
  <c r="AG56" i="8"/>
  <c r="Z122" i="8"/>
  <c r="AH122" i="8"/>
  <c r="AI116" i="8"/>
  <c r="X133" i="8"/>
  <c r="AF133" i="8"/>
  <c r="AI125" i="8"/>
  <c r="G16" i="8"/>
  <c r="O16" i="8"/>
  <c r="X6" i="8"/>
  <c r="AF6" i="8"/>
  <c r="X7" i="8"/>
  <c r="AF7" i="8"/>
  <c r="X8" i="8"/>
  <c r="AF8" i="8"/>
  <c r="X9" i="8"/>
  <c r="AF9" i="8"/>
  <c r="AE13" i="8"/>
  <c r="X14" i="8"/>
  <c r="AF14" i="8"/>
  <c r="Y15" i="8"/>
  <c r="AG15" i="8"/>
  <c r="AI23" i="8"/>
  <c r="AI29" i="8" s="1"/>
  <c r="AI32" i="8"/>
  <c r="Z56" i="8"/>
  <c r="AH56" i="8"/>
  <c r="AI68" i="8"/>
  <c r="AI78" i="8" s="1"/>
  <c r="AI79" i="8"/>
  <c r="AI89" i="8" s="1"/>
  <c r="AI90" i="8"/>
  <c r="AI100" i="8" s="1"/>
  <c r="AI101" i="8"/>
  <c r="AI111" i="8" s="1"/>
  <c r="AI112" i="8"/>
  <c r="AI122" i="8" s="1"/>
  <c r="Y133" i="8"/>
  <c r="AG133" i="8"/>
  <c r="H16" i="8"/>
  <c r="P16" i="8"/>
  <c r="Y5" i="8"/>
  <c r="AG5" i="8"/>
  <c r="AG11" i="8"/>
  <c r="Z12" i="8"/>
  <c r="AH12" i="8"/>
  <c r="I16" i="8"/>
  <c r="J18" i="8" s="1"/>
  <c r="J19" i="8" s="1"/>
  <c r="Q16" i="8"/>
  <c r="Z5" i="8"/>
  <c r="AH5" i="8"/>
  <c r="N10" i="8"/>
  <c r="AI37" i="8"/>
  <c r="AA5" i="8"/>
  <c r="G10" i="8"/>
  <c r="O10" i="8"/>
  <c r="AB12" i="8"/>
  <c r="W12" i="8"/>
  <c r="C16" i="8"/>
  <c r="T16" i="8" s="1"/>
  <c r="K16" i="8"/>
  <c r="T5" i="8"/>
  <c r="AB5" i="8"/>
  <c r="H10" i="8"/>
  <c r="P10" i="8"/>
  <c r="AC12" i="8"/>
  <c r="AA12" i="8"/>
  <c r="AI67" i="8"/>
  <c r="D16" i="8"/>
  <c r="L16" i="8"/>
  <c r="U5" i="8"/>
  <c r="AC5" i="8"/>
  <c r="I10" i="8"/>
  <c r="Q10" i="8"/>
  <c r="V12" i="8"/>
  <c r="AD12" i="8"/>
  <c r="E16" i="8"/>
  <c r="M16" i="8"/>
  <c r="V5" i="8"/>
  <c r="AD5" i="8"/>
  <c r="J10" i="8"/>
  <c r="AE12" i="8"/>
  <c r="F16" i="8"/>
  <c r="G18" i="8" s="1"/>
  <c r="G19" i="8" s="1"/>
  <c r="W5" i="8"/>
  <c r="AE5" i="8"/>
  <c r="C10" i="8"/>
  <c r="T10" i="8" s="1"/>
  <c r="K10" i="8"/>
  <c r="X12" i="8"/>
  <c r="AF12" i="8"/>
  <c r="O18" i="8"/>
  <c r="O19" i="8" s="1"/>
  <c r="X5" i="8"/>
  <c r="AF5" i="8"/>
  <c r="D10" i="8"/>
  <c r="L10" i="8"/>
  <c r="Y12" i="8"/>
  <c r="AG12" i="8"/>
  <c r="T56" i="8"/>
  <c r="T67" i="8"/>
  <c r="AH29" i="8"/>
  <c r="AH37" i="8"/>
  <c r="AH41" i="8"/>
  <c r="AH133" i="8"/>
  <c r="T100" i="7"/>
  <c r="AI90" i="7"/>
  <c r="AI100" i="7" s="1"/>
  <c r="T89" i="7"/>
  <c r="AI79" i="7"/>
  <c r="AI89" i="7" s="1"/>
  <c r="AB89" i="7"/>
  <c r="V100" i="7"/>
  <c r="AD100" i="7"/>
  <c r="T133" i="7"/>
  <c r="AI123" i="7"/>
  <c r="AI133" i="7" s="1"/>
  <c r="AB133" i="7"/>
  <c r="AB5" i="7"/>
  <c r="AB6" i="7"/>
  <c r="AB7" i="7"/>
  <c r="AB8" i="7"/>
  <c r="AB9" i="7"/>
  <c r="I10" i="7"/>
  <c r="Z11" i="7"/>
  <c r="AH11" i="7"/>
  <c r="AA12" i="7"/>
  <c r="Z13" i="7"/>
  <c r="AH13" i="7"/>
  <c r="Y14" i="7"/>
  <c r="AG14" i="7"/>
  <c r="Y15" i="7"/>
  <c r="AG15" i="7"/>
  <c r="AI40" i="7"/>
  <c r="U6" i="7"/>
  <c r="AC6" i="7"/>
  <c r="U7" i="7"/>
  <c r="AC7" i="7"/>
  <c r="U8" i="7"/>
  <c r="AC8" i="7"/>
  <c r="U9" i="7"/>
  <c r="AC9" i="7"/>
  <c r="Q10" i="7"/>
  <c r="AA11" i="7"/>
  <c r="AB12" i="7"/>
  <c r="AA13" i="7"/>
  <c r="Z14" i="7"/>
  <c r="AH14" i="7"/>
  <c r="AH15" i="7"/>
  <c r="AI41" i="7"/>
  <c r="T56" i="7"/>
  <c r="AB56" i="7"/>
  <c r="T78" i="7"/>
  <c r="AI68" i="7"/>
  <c r="AI78" i="7" s="1"/>
  <c r="AB78" i="7"/>
  <c r="V89" i="7"/>
  <c r="AD89" i="7"/>
  <c r="T122" i="7"/>
  <c r="AI112" i="7"/>
  <c r="AI122" i="7" s="1"/>
  <c r="AB122" i="7"/>
  <c r="V133" i="7"/>
  <c r="AD133" i="7"/>
  <c r="E16" i="7"/>
  <c r="V16" i="7" s="1"/>
  <c r="M16" i="7"/>
  <c r="M18" i="7" s="1"/>
  <c r="M19" i="7" s="1"/>
  <c r="AB11" i="7"/>
  <c r="AC12" i="7"/>
  <c r="AB13" i="7"/>
  <c r="AA15" i="7"/>
  <c r="AI47" i="7"/>
  <c r="AB14" i="7"/>
  <c r="AB15" i="7"/>
  <c r="V56" i="7"/>
  <c r="AD56" i="7"/>
  <c r="AI46" i="7"/>
  <c r="T67" i="7"/>
  <c r="AI57" i="7"/>
  <c r="AI67" i="7" s="1"/>
  <c r="AB67" i="7"/>
  <c r="V78" i="7"/>
  <c r="AD78" i="7"/>
  <c r="T111" i="7"/>
  <c r="AI101" i="7"/>
  <c r="AI111" i="7" s="1"/>
  <c r="AB111" i="7"/>
  <c r="V122" i="7"/>
  <c r="AD122" i="7"/>
  <c r="AE41" i="7"/>
  <c r="X6" i="7"/>
  <c r="AF6" i="7"/>
  <c r="X7" i="7"/>
  <c r="AF7" i="7"/>
  <c r="X8" i="7"/>
  <c r="AF8" i="7"/>
  <c r="X9" i="7"/>
  <c r="AF9" i="7"/>
  <c r="V11" i="7"/>
  <c r="AD11" i="7"/>
  <c r="V13" i="7"/>
  <c r="AD13" i="7"/>
  <c r="U14" i="7"/>
  <c r="AC14" i="7"/>
  <c r="AI45" i="7"/>
  <c r="AI42" i="7"/>
  <c r="E18" i="7"/>
  <c r="E19" i="7" s="1"/>
  <c r="AC5" i="7"/>
  <c r="V6" i="7"/>
  <c r="V5" i="7"/>
  <c r="AD5" i="7"/>
  <c r="J10" i="7"/>
  <c r="F16" i="7"/>
  <c r="N16" i="7"/>
  <c r="W5" i="7"/>
  <c r="AE5" i="7"/>
  <c r="C10" i="7"/>
  <c r="T10" i="7" s="1"/>
  <c r="K10" i="7"/>
  <c r="G16" i="7"/>
  <c r="O16" i="7"/>
  <c r="X5" i="7"/>
  <c r="AF5" i="7"/>
  <c r="D10" i="7"/>
  <c r="L10" i="7"/>
  <c r="H16" i="7"/>
  <c r="P16" i="7"/>
  <c r="Y5" i="7"/>
  <c r="AG5" i="7"/>
  <c r="I16" i="7"/>
  <c r="Q16" i="7"/>
  <c r="AD6" i="7"/>
  <c r="AC11" i="7"/>
  <c r="U15" i="7"/>
  <c r="J16" i="7"/>
  <c r="U11" i="7"/>
  <c r="C16" i="7"/>
  <c r="T16" i="7" s="1"/>
  <c r="K16" i="7"/>
  <c r="U5" i="7"/>
  <c r="AC15" i="7"/>
  <c r="X12" i="6"/>
  <c r="AF12" i="6"/>
  <c r="W67" i="6"/>
  <c r="AE67" i="6"/>
  <c r="W111" i="6"/>
  <c r="AE111" i="6"/>
  <c r="T100" i="6"/>
  <c r="AI90" i="6"/>
  <c r="AI100" i="6" s="1"/>
  <c r="T89" i="6"/>
  <c r="AI79" i="6"/>
  <c r="AI89" i="6" s="1"/>
  <c r="AB89" i="6"/>
  <c r="T133" i="6"/>
  <c r="AI123" i="6"/>
  <c r="AI133" i="6" s="1"/>
  <c r="AB133" i="6"/>
  <c r="Z5" i="6"/>
  <c r="I10" i="6"/>
  <c r="W100" i="6"/>
  <c r="AE100" i="6"/>
  <c r="T56" i="6"/>
  <c r="AI42" i="6"/>
  <c r="AI56" i="6" s="1"/>
  <c r="AB56" i="6"/>
  <c r="T78" i="6"/>
  <c r="AI68" i="6"/>
  <c r="AI78" i="6" s="1"/>
  <c r="AB78" i="6"/>
  <c r="T122" i="6"/>
  <c r="AI112" i="6"/>
  <c r="AI122" i="6" s="1"/>
  <c r="AB122" i="6"/>
  <c r="AB12" i="6"/>
  <c r="AB13" i="6"/>
  <c r="AG13" i="6"/>
  <c r="W89" i="6"/>
  <c r="AE89" i="6"/>
  <c r="W133" i="6"/>
  <c r="AE133" i="6"/>
  <c r="AB11" i="6"/>
  <c r="U12" i="6"/>
  <c r="AC12" i="6"/>
  <c r="T67" i="6"/>
  <c r="AI57" i="6"/>
  <c r="AI67" i="6" s="1"/>
  <c r="AB67" i="6"/>
  <c r="T111" i="6"/>
  <c r="AI101" i="6"/>
  <c r="AI111" i="6" s="1"/>
  <c r="AB111" i="6"/>
  <c r="E16" i="6"/>
  <c r="M16" i="6"/>
  <c r="AD6" i="6"/>
  <c r="W56" i="6"/>
  <c r="AE56" i="6"/>
  <c r="W78" i="6"/>
  <c r="AE78" i="6"/>
  <c r="W122" i="6"/>
  <c r="AE122" i="6"/>
  <c r="V12" i="6"/>
  <c r="AD12" i="6"/>
  <c r="U13" i="6"/>
  <c r="AC13" i="6"/>
  <c r="AB14" i="6"/>
  <c r="AB15" i="6"/>
  <c r="P10" i="6"/>
  <c r="X7" i="6"/>
  <c r="AF7" i="6"/>
  <c r="X8" i="6"/>
  <c r="AF8" i="6"/>
  <c r="X9" i="6"/>
  <c r="AF9" i="6"/>
  <c r="V11" i="6"/>
  <c r="AD11" i="6"/>
  <c r="V13" i="6"/>
  <c r="AD13" i="6"/>
  <c r="U14" i="6"/>
  <c r="AC14" i="6"/>
  <c r="AH9" i="6"/>
  <c r="X11" i="6"/>
  <c r="AF11" i="6"/>
  <c r="Y12" i="6"/>
  <c r="AG12" i="6"/>
  <c r="X13" i="6"/>
  <c r="AF13" i="6"/>
  <c r="W14" i="6"/>
  <c r="AE14" i="6"/>
  <c r="W15" i="6"/>
  <c r="AE15" i="6"/>
  <c r="AB5" i="6"/>
  <c r="AB6" i="6"/>
  <c r="AA7" i="6"/>
  <c r="AA8" i="6"/>
  <c r="AA9" i="6"/>
  <c r="Y11" i="6"/>
  <c r="AG11" i="6"/>
  <c r="Z12" i="6"/>
  <c r="AH12" i="6"/>
  <c r="X14" i="6"/>
  <c r="AF14" i="6"/>
  <c r="X15" i="6"/>
  <c r="AF15" i="6"/>
  <c r="L16" i="6"/>
  <c r="M18" i="6" s="1"/>
  <c r="M19" i="6" s="1"/>
  <c r="AB7" i="6"/>
  <c r="AB8" i="6"/>
  <c r="AB9" i="6"/>
  <c r="Z11" i="6"/>
  <c r="AH11" i="6"/>
  <c r="AA12" i="6"/>
  <c r="Z13" i="6"/>
  <c r="AH13" i="6"/>
  <c r="Y14" i="6"/>
  <c r="AG14" i="6"/>
  <c r="Y15" i="6"/>
  <c r="AG15" i="6"/>
  <c r="E18" i="6"/>
  <c r="E19" i="6" s="1"/>
  <c r="V5" i="6"/>
  <c r="AD5" i="6"/>
  <c r="J10" i="6"/>
  <c r="F16" i="6"/>
  <c r="N16" i="6"/>
  <c r="AC5" i="6"/>
  <c r="U15" i="6"/>
  <c r="W5" i="6"/>
  <c r="AE5" i="6"/>
  <c r="C10" i="6"/>
  <c r="T10" i="6" s="1"/>
  <c r="K10" i="6"/>
  <c r="G16" i="6"/>
  <c r="O16" i="6"/>
  <c r="U5" i="6"/>
  <c r="V6" i="6"/>
  <c r="AC11" i="6"/>
  <c r="AC15" i="6"/>
  <c r="X5" i="6"/>
  <c r="AF5" i="6"/>
  <c r="D10" i="6"/>
  <c r="L10" i="6"/>
  <c r="H16" i="6"/>
  <c r="P16" i="6"/>
  <c r="Y5" i="6"/>
  <c r="AG5" i="6"/>
  <c r="I16" i="6"/>
  <c r="Q16" i="6"/>
  <c r="U11" i="6"/>
  <c r="J16" i="6"/>
  <c r="C16" i="6"/>
  <c r="T16" i="6" s="1"/>
  <c r="K16" i="6"/>
  <c r="AA6" i="5"/>
  <c r="Z8" i="5"/>
  <c r="AH8" i="5"/>
  <c r="Z9" i="5"/>
  <c r="AH9" i="5"/>
  <c r="W11" i="5"/>
  <c r="AE11" i="5"/>
  <c r="W12" i="5"/>
  <c r="AE12" i="5"/>
  <c r="X13" i="5"/>
  <c r="AF13" i="5"/>
  <c r="U14" i="5"/>
  <c r="AC14" i="5"/>
  <c r="AA29" i="5"/>
  <c r="AI31" i="5"/>
  <c r="AI49" i="5"/>
  <c r="AI58" i="5"/>
  <c r="AI68" i="5"/>
  <c r="AI78" i="5" s="1"/>
  <c r="AB10" i="5"/>
  <c r="AB6" i="5"/>
  <c r="AA8" i="5"/>
  <c r="AA9" i="5"/>
  <c r="X11" i="5"/>
  <c r="AF11" i="5"/>
  <c r="X12" i="5"/>
  <c r="AF12" i="5"/>
  <c r="V14" i="5"/>
  <c r="AD14" i="5"/>
  <c r="AC15" i="5"/>
  <c r="AB15" i="5"/>
  <c r="AI30" i="5"/>
  <c r="AI37" i="5" s="1"/>
  <c r="AI39" i="5"/>
  <c r="AI48" i="5"/>
  <c r="AI57" i="5"/>
  <c r="AI79" i="5"/>
  <c r="AI89" i="5" s="1"/>
  <c r="AB8" i="5"/>
  <c r="AB9" i="5"/>
  <c r="Y11" i="5"/>
  <c r="AG11" i="5"/>
  <c r="AH13" i="5"/>
  <c r="W14" i="5"/>
  <c r="AE14" i="5"/>
  <c r="AI38" i="5"/>
  <c r="AI41" i="5" s="1"/>
  <c r="AI47" i="5"/>
  <c r="AC8" i="5"/>
  <c r="AC9" i="5"/>
  <c r="Z11" i="5"/>
  <c r="AH11" i="5"/>
  <c r="AI46" i="5"/>
  <c r="AI54" i="5"/>
  <c r="AI90" i="5"/>
  <c r="AI100" i="5" s="1"/>
  <c r="AE6" i="5"/>
  <c r="V8" i="5"/>
  <c r="AD8" i="5"/>
  <c r="V9" i="5"/>
  <c r="AD9" i="5"/>
  <c r="G10" i="5"/>
  <c r="X10" i="5" s="1"/>
  <c r="AB13" i="5"/>
  <c r="AE15" i="5"/>
  <c r="W29" i="5"/>
  <c r="AE29" i="5"/>
  <c r="AI26" i="5"/>
  <c r="AI35" i="5"/>
  <c r="AI112" i="5"/>
  <c r="AI122" i="5" s="1"/>
  <c r="AE8" i="5"/>
  <c r="AB11" i="5"/>
  <c r="AH14" i="5"/>
  <c r="AG29" i="5"/>
  <c r="Y37" i="5"/>
  <c r="AG37" i="5"/>
  <c r="AI34" i="5"/>
  <c r="AI52" i="5"/>
  <c r="AI63" i="5"/>
  <c r="AI123" i="5"/>
  <c r="AI133" i="5" s="1"/>
  <c r="AG6" i="5"/>
  <c r="X8" i="5"/>
  <c r="AF8" i="5"/>
  <c r="X9" i="5"/>
  <c r="AF9" i="5"/>
  <c r="U11" i="5"/>
  <c r="AC11" i="5"/>
  <c r="V13" i="5"/>
  <c r="AD13" i="5"/>
  <c r="AG15" i="5"/>
  <c r="AG56" i="5"/>
  <c r="AI43" i="5"/>
  <c r="AI51" i="5"/>
  <c r="AI62" i="5"/>
  <c r="Y8" i="5"/>
  <c r="AG8" i="5"/>
  <c r="Y9" i="5"/>
  <c r="AG9" i="5"/>
  <c r="V11" i="5"/>
  <c r="AD11" i="5"/>
  <c r="V12" i="5"/>
  <c r="AD12" i="5"/>
  <c r="AB14" i="5"/>
  <c r="AH15" i="5"/>
  <c r="AI23" i="5"/>
  <c r="AI29" i="5" s="1"/>
  <c r="AI42" i="5"/>
  <c r="AI50" i="5"/>
  <c r="Y67" i="5"/>
  <c r="D16" i="5"/>
  <c r="D10" i="5"/>
  <c r="U10" i="5" s="1"/>
  <c r="L16" i="5"/>
  <c r="L10" i="5"/>
  <c r="AC10" i="5" s="1"/>
  <c r="U5" i="5"/>
  <c r="AC5" i="5"/>
  <c r="W7" i="5"/>
  <c r="AE7" i="5"/>
  <c r="O10" i="5"/>
  <c r="AF10" i="5" s="1"/>
  <c r="Y12" i="5"/>
  <c r="AG12" i="5"/>
  <c r="T5" i="5"/>
  <c r="E16" i="5"/>
  <c r="E10" i="5"/>
  <c r="V10" i="5" s="1"/>
  <c r="M16" i="5"/>
  <c r="M10" i="5"/>
  <c r="AD10" i="5" s="1"/>
  <c r="V5" i="5"/>
  <c r="AD5" i="5"/>
  <c r="X7" i="5"/>
  <c r="AF7" i="5"/>
  <c r="AG7" i="5"/>
  <c r="Z12" i="5"/>
  <c r="AH12" i="5"/>
  <c r="C16" i="5"/>
  <c r="T16" i="5" s="1"/>
  <c r="AI67" i="5"/>
  <c r="F10" i="5"/>
  <c r="W10" i="5" s="1"/>
  <c r="F16" i="5"/>
  <c r="N10" i="5"/>
  <c r="AE10" i="5" s="1"/>
  <c r="N16" i="5"/>
  <c r="W5" i="5"/>
  <c r="AE5" i="5"/>
  <c r="AA12" i="5"/>
  <c r="U12" i="5"/>
  <c r="K16" i="5"/>
  <c r="G18" i="5"/>
  <c r="G19" i="5" s="1"/>
  <c r="X5" i="5"/>
  <c r="AF5" i="5"/>
  <c r="AB12" i="5"/>
  <c r="AC12" i="5"/>
  <c r="H10" i="5"/>
  <c r="Y10" i="5" s="1"/>
  <c r="H16" i="5"/>
  <c r="P10" i="5"/>
  <c r="AG10" i="5" s="1"/>
  <c r="P16" i="5"/>
  <c r="Y5" i="5"/>
  <c r="AG5" i="5"/>
  <c r="AA7" i="5"/>
  <c r="AB5" i="5"/>
  <c r="I10" i="5"/>
  <c r="Z10" i="5" s="1"/>
  <c r="I16" i="5"/>
  <c r="Q10" i="5"/>
  <c r="AH10" i="5" s="1"/>
  <c r="Q16" i="5"/>
  <c r="Z5" i="5"/>
  <c r="AH5" i="5"/>
  <c r="AB7" i="5"/>
  <c r="U7" i="5"/>
  <c r="AI56" i="5"/>
  <c r="J16" i="5"/>
  <c r="J10" i="5"/>
  <c r="AA10" i="5" s="1"/>
  <c r="AA5" i="5"/>
  <c r="Y7" i="5"/>
  <c r="T15" i="5"/>
  <c r="AH29" i="5"/>
  <c r="AH37" i="5"/>
  <c r="AH41" i="5"/>
  <c r="AH56" i="5"/>
  <c r="AH67" i="5"/>
  <c r="U15" i="5"/>
  <c r="X6" i="4"/>
  <c r="AF6" i="4"/>
  <c r="X7" i="4"/>
  <c r="AF7" i="4"/>
  <c r="X8" i="4"/>
  <c r="AF8" i="4"/>
  <c r="X9" i="4"/>
  <c r="AF9" i="4"/>
  <c r="X11" i="4"/>
  <c r="AF11" i="4"/>
  <c r="Y12" i="4"/>
  <c r="AG12" i="4"/>
  <c r="Z13" i="4"/>
  <c r="AH13" i="4"/>
  <c r="AA14" i="4"/>
  <c r="Y29" i="4"/>
  <c r="AG29" i="4"/>
  <c r="AI24" i="4"/>
  <c r="W37" i="4"/>
  <c r="AE37" i="4"/>
  <c r="AI33" i="4"/>
  <c r="V41" i="4"/>
  <c r="AD41" i="4"/>
  <c r="Y56" i="4"/>
  <c r="AG56" i="4"/>
  <c r="AI43" i="4"/>
  <c r="AI51" i="4"/>
  <c r="W67" i="4"/>
  <c r="AE67" i="4"/>
  <c r="AI60" i="4"/>
  <c r="Y78" i="4"/>
  <c r="AG78" i="4"/>
  <c r="AA89" i="4"/>
  <c r="Y122" i="4"/>
  <c r="AG122" i="4"/>
  <c r="AA133" i="4"/>
  <c r="AI130" i="4"/>
  <c r="AH14" i="4"/>
  <c r="Z29" i="4"/>
  <c r="AH78" i="4"/>
  <c r="Z5" i="4"/>
  <c r="AH5" i="4"/>
  <c r="Z6" i="4"/>
  <c r="AH6" i="4"/>
  <c r="AH7" i="4"/>
  <c r="AH9" i="4"/>
  <c r="AH11" i="4"/>
  <c r="AA12" i="4"/>
  <c r="AB13" i="4"/>
  <c r="AD15" i="4"/>
  <c r="AA29" i="4"/>
  <c r="Y37" i="4"/>
  <c r="AG37" i="4"/>
  <c r="AI31" i="4"/>
  <c r="X41" i="4"/>
  <c r="AF41" i="4"/>
  <c r="AI40" i="4"/>
  <c r="AA56" i="4"/>
  <c r="AI49" i="4"/>
  <c r="Y67" i="4"/>
  <c r="AG67" i="4"/>
  <c r="AI58" i="4"/>
  <c r="AA78" i="4"/>
  <c r="U89" i="4"/>
  <c r="AC89" i="4"/>
  <c r="AI90" i="4"/>
  <c r="AI100" i="4" s="1"/>
  <c r="AI101" i="4"/>
  <c r="AI111" i="4" s="1"/>
  <c r="AA122" i="4"/>
  <c r="AI112" i="4"/>
  <c r="U133" i="4"/>
  <c r="AC133" i="4"/>
  <c r="AI128" i="4"/>
  <c r="AB89" i="4"/>
  <c r="Z100" i="4"/>
  <c r="T133" i="4"/>
  <c r="AA5" i="4"/>
  <c r="AA6" i="4"/>
  <c r="AA7" i="4"/>
  <c r="AA8" i="4"/>
  <c r="AA9" i="4"/>
  <c r="AA11" i="4"/>
  <c r="AB12" i="4"/>
  <c r="U13" i="4"/>
  <c r="AC13" i="4"/>
  <c r="V14" i="4"/>
  <c r="AD14" i="4"/>
  <c r="T29" i="4"/>
  <c r="AB29" i="4"/>
  <c r="Z37" i="4"/>
  <c r="AI30" i="4"/>
  <c r="Y41" i="4"/>
  <c r="AG41" i="4"/>
  <c r="AI39" i="4"/>
  <c r="T56" i="4"/>
  <c r="AB56" i="4"/>
  <c r="AI48" i="4"/>
  <c r="Z67" i="4"/>
  <c r="AI57" i="4"/>
  <c r="AI68" i="4"/>
  <c r="AB78" i="4"/>
  <c r="AI76" i="4"/>
  <c r="V89" i="4"/>
  <c r="AD89" i="4"/>
  <c r="V133" i="4"/>
  <c r="AD133" i="4"/>
  <c r="AI127" i="4"/>
  <c r="AH29" i="4"/>
  <c r="X37" i="4"/>
  <c r="W41" i="4"/>
  <c r="Z56" i="4"/>
  <c r="X67" i="4"/>
  <c r="AI79" i="4"/>
  <c r="AI89" i="4" s="1"/>
  <c r="AB5" i="4"/>
  <c r="AB6" i="4"/>
  <c r="AB7" i="4"/>
  <c r="AB8" i="4"/>
  <c r="AB9" i="4"/>
  <c r="AB11" i="4"/>
  <c r="AC12" i="4"/>
  <c r="V13" i="4"/>
  <c r="AD13" i="4"/>
  <c r="W14" i="4"/>
  <c r="AE14" i="4"/>
  <c r="X15" i="4"/>
  <c r="AF15" i="4"/>
  <c r="U29" i="4"/>
  <c r="AC29" i="4"/>
  <c r="AI28" i="4"/>
  <c r="AA37" i="4"/>
  <c r="AI38" i="4"/>
  <c r="U56" i="4"/>
  <c r="AC56" i="4"/>
  <c r="AI47" i="4"/>
  <c r="AI55" i="4"/>
  <c r="AA67" i="4"/>
  <c r="U78" i="4"/>
  <c r="AC78" i="4"/>
  <c r="W89" i="4"/>
  <c r="AE89" i="4"/>
  <c r="W133" i="4"/>
  <c r="AE133" i="4"/>
  <c r="AI126" i="4"/>
  <c r="Z78" i="4"/>
  <c r="D16" i="4"/>
  <c r="L16" i="4"/>
  <c r="U6" i="4"/>
  <c r="AC6" i="4"/>
  <c r="AC7" i="4"/>
  <c r="AC9" i="4"/>
  <c r="AC11" i="4"/>
  <c r="AD12" i="4"/>
  <c r="AE13" i="4"/>
  <c r="X14" i="4"/>
  <c r="AF14" i="4"/>
  <c r="AG15" i="4"/>
  <c r="V29" i="4"/>
  <c r="AD29" i="4"/>
  <c r="AI27" i="4"/>
  <c r="T37" i="4"/>
  <c r="AB37" i="4"/>
  <c r="AI36" i="4"/>
  <c r="V56" i="4"/>
  <c r="AD56" i="4"/>
  <c r="AI46" i="4"/>
  <c r="AI54" i="4"/>
  <c r="T67" i="4"/>
  <c r="AB67" i="4"/>
  <c r="AI63" i="4"/>
  <c r="V78" i="4"/>
  <c r="AD78" i="4"/>
  <c r="X89" i="4"/>
  <c r="AF89" i="4"/>
  <c r="X133" i="4"/>
  <c r="AF133" i="4"/>
  <c r="AI125" i="4"/>
  <c r="AB14" i="4"/>
  <c r="AF37" i="4"/>
  <c r="AE41" i="4"/>
  <c r="AF67" i="4"/>
  <c r="AI70" i="4"/>
  <c r="AB133" i="4"/>
  <c r="V6" i="4"/>
  <c r="AD6" i="4"/>
  <c r="V7" i="4"/>
  <c r="AD7" i="4"/>
  <c r="AD8" i="4"/>
  <c r="V9" i="4"/>
  <c r="AD9" i="4"/>
  <c r="V11" i="4"/>
  <c r="AD11" i="4"/>
  <c r="AE12" i="4"/>
  <c r="X13" i="4"/>
  <c r="Y14" i="4"/>
  <c r="AG14" i="4"/>
  <c r="AH15" i="4"/>
  <c r="W29" i="4"/>
  <c r="AE29" i="4"/>
  <c r="U37" i="4"/>
  <c r="AC37" i="4"/>
  <c r="AI35" i="4"/>
  <c r="W56" i="4"/>
  <c r="AE56" i="4"/>
  <c r="AI45" i="4"/>
  <c r="AI53" i="4"/>
  <c r="U67" i="4"/>
  <c r="AC67" i="4"/>
  <c r="AI62" i="4"/>
  <c r="W78" i="4"/>
  <c r="AE78" i="4"/>
  <c r="Y89" i="4"/>
  <c r="AG89" i="4"/>
  <c r="Y133" i="4"/>
  <c r="AG133" i="4"/>
  <c r="AI124" i="4"/>
  <c r="AG10" i="4"/>
  <c r="U5" i="4"/>
  <c r="AC5" i="4"/>
  <c r="I10" i="4"/>
  <c r="Q10" i="4"/>
  <c r="AH10" i="4" s="1"/>
  <c r="E16" i="4"/>
  <c r="M16" i="4"/>
  <c r="AI23" i="4"/>
  <c r="AI133" i="4"/>
  <c r="V5" i="4"/>
  <c r="AD5" i="4"/>
  <c r="J10" i="4"/>
  <c r="AA10" i="4" s="1"/>
  <c r="T14" i="4"/>
  <c r="F16" i="4"/>
  <c r="N16" i="4"/>
  <c r="W5" i="4"/>
  <c r="AE5" i="4"/>
  <c r="C10" i="4"/>
  <c r="T10" i="4" s="1"/>
  <c r="K10" i="4"/>
  <c r="AB10" i="4" s="1"/>
  <c r="AA13" i="4"/>
  <c r="U14" i="4"/>
  <c r="AC14" i="4"/>
  <c r="G16" i="4"/>
  <c r="O16" i="4"/>
  <c r="X5" i="4"/>
  <c r="AF5" i="4"/>
  <c r="D10" i="4"/>
  <c r="U10" i="4" s="1"/>
  <c r="L10" i="4"/>
  <c r="AC10" i="4" s="1"/>
  <c r="T13" i="4"/>
  <c r="H16" i="4"/>
  <c r="P16" i="4"/>
  <c r="AI122" i="4"/>
  <c r="Y5" i="4"/>
  <c r="AG5" i="4"/>
  <c r="I16" i="4"/>
  <c r="Q16" i="4"/>
  <c r="J16" i="4"/>
  <c r="C16" i="4"/>
  <c r="T16" i="4" s="1"/>
  <c r="K16" i="4"/>
  <c r="L18" i="4" s="1"/>
  <c r="L19" i="4" s="1"/>
  <c r="Z14" i="4"/>
  <c r="T78" i="4"/>
  <c r="T89" i="4"/>
  <c r="AH37" i="4"/>
  <c r="AH41" i="4"/>
  <c r="AH56" i="4"/>
  <c r="AH67" i="4"/>
  <c r="AH133" i="4"/>
  <c r="AI130" i="2"/>
  <c r="AI126" i="2"/>
  <c r="AI131" i="2"/>
  <c r="AI124" i="2"/>
  <c r="AI115" i="2"/>
  <c r="AI121" i="2"/>
  <c r="AH111" i="2"/>
  <c r="AI111" i="2"/>
  <c r="AI97" i="2"/>
  <c r="AI100" i="2" s="1"/>
  <c r="T100" i="2"/>
  <c r="AI86" i="2"/>
  <c r="AI89" i="2"/>
  <c r="AH78" i="2"/>
  <c r="AI75" i="2"/>
  <c r="T78" i="2"/>
  <c r="AI69" i="2"/>
  <c r="AI78" i="2" s="1"/>
  <c r="AI64" i="2"/>
  <c r="T67" i="2"/>
  <c r="AI57" i="2"/>
  <c r="AH56" i="2"/>
  <c r="AI50" i="2"/>
  <c r="AI56" i="2"/>
  <c r="AI37" i="2"/>
  <c r="AI25" i="2"/>
  <c r="AI29" i="2" s="1"/>
  <c r="AB29" i="2"/>
  <c r="T29" i="2"/>
  <c r="AB9" i="2"/>
  <c r="U6" i="2"/>
  <c r="AC6" i="2"/>
  <c r="U7" i="2"/>
  <c r="AC7" i="2"/>
  <c r="U8" i="2"/>
  <c r="AC8" i="2"/>
  <c r="U9" i="2"/>
  <c r="AC9" i="2"/>
  <c r="Y11" i="2"/>
  <c r="AG11" i="2"/>
  <c r="AA13" i="2"/>
  <c r="AB14" i="2"/>
  <c r="Y15" i="2"/>
  <c r="AG15" i="2"/>
  <c r="AB7" i="2"/>
  <c r="V5" i="2"/>
  <c r="AD5" i="2"/>
  <c r="V6" i="2"/>
  <c r="AD6" i="2"/>
  <c r="V7" i="2"/>
  <c r="AD7" i="2"/>
  <c r="V8" i="2"/>
  <c r="AD8" i="2"/>
  <c r="V9" i="2"/>
  <c r="AD9" i="2"/>
  <c r="M10" i="2"/>
  <c r="AD10" i="2" s="1"/>
  <c r="W12" i="2"/>
  <c r="AB13" i="2"/>
  <c r="W5" i="2"/>
  <c r="AE5" i="2"/>
  <c r="W6" i="2"/>
  <c r="AE6" i="2"/>
  <c r="W7" i="2"/>
  <c r="AE7" i="2"/>
  <c r="W8" i="2"/>
  <c r="AE8" i="2"/>
  <c r="W9" i="2"/>
  <c r="AE9" i="2"/>
  <c r="N10" i="2"/>
  <c r="AA11" i="2"/>
  <c r="X12" i="2"/>
  <c r="AF12" i="2"/>
  <c r="U13" i="2"/>
  <c r="AC13" i="2"/>
  <c r="V14" i="2"/>
  <c r="AD14" i="2"/>
  <c r="AA15" i="2"/>
  <c r="K10" i="2"/>
  <c r="AB10" i="2" s="1"/>
  <c r="X5" i="2"/>
  <c r="AF5" i="2"/>
  <c r="X6" i="2"/>
  <c r="AF6" i="2"/>
  <c r="X7" i="2"/>
  <c r="AF7" i="2"/>
  <c r="X8" i="2"/>
  <c r="AF8" i="2"/>
  <c r="X9" i="2"/>
  <c r="AF9" i="2"/>
  <c r="Y12" i="2"/>
  <c r="AG12" i="2"/>
  <c r="W14" i="2"/>
  <c r="AE14" i="2"/>
  <c r="AC15" i="2"/>
  <c r="Y6" i="2"/>
  <c r="AG6" i="2"/>
  <c r="Y7" i="2"/>
  <c r="AG7" i="2"/>
  <c r="Y8" i="2"/>
  <c r="AG8" i="2"/>
  <c r="Y9" i="2"/>
  <c r="AG9" i="2"/>
  <c r="I16" i="2"/>
  <c r="I18" i="2" s="1"/>
  <c r="I19" i="2" s="1"/>
  <c r="Q16" i="2"/>
  <c r="AH16" i="2" s="1"/>
  <c r="Z6" i="2"/>
  <c r="AH6" i="2"/>
  <c r="Z7" i="2"/>
  <c r="AH7" i="2"/>
  <c r="Z8" i="2"/>
  <c r="AH8" i="2"/>
  <c r="Z9" i="2"/>
  <c r="AH9" i="2"/>
  <c r="AB8" i="2"/>
  <c r="AA6" i="2"/>
  <c r="AA7" i="2"/>
  <c r="AA8" i="2"/>
  <c r="AA9" i="2"/>
  <c r="W11" i="2"/>
  <c r="AE11" i="2"/>
  <c r="V10" i="2"/>
  <c r="U10" i="2"/>
  <c r="AC10" i="2"/>
  <c r="AE10" i="2"/>
  <c r="W10" i="2"/>
  <c r="T10" i="2"/>
  <c r="AA10" i="2"/>
  <c r="AG5" i="2"/>
  <c r="AA5" i="2"/>
  <c r="G10" i="2"/>
  <c r="X10" i="2" s="1"/>
  <c r="O10" i="2"/>
  <c r="AF10" i="2" s="1"/>
  <c r="C16" i="2"/>
  <c r="T16" i="2" s="1"/>
  <c r="K16" i="2"/>
  <c r="Y5" i="2"/>
  <c r="X13" i="2"/>
  <c r="AF13" i="2"/>
  <c r="D16" i="2"/>
  <c r="L16" i="2"/>
  <c r="AH5" i="2"/>
  <c r="U5" i="2"/>
  <c r="AC5" i="2"/>
  <c r="I10" i="2"/>
  <c r="Z10" i="2" s="1"/>
  <c r="Q10" i="2"/>
  <c r="AH10" i="2" s="1"/>
  <c r="Y13" i="2"/>
  <c r="AG13" i="2"/>
  <c r="AA14" i="2"/>
  <c r="E16" i="2"/>
  <c r="M16" i="2"/>
  <c r="AD13" i="2"/>
  <c r="J16" i="2"/>
  <c r="T5" i="2"/>
  <c r="F16" i="2"/>
  <c r="N16" i="2"/>
  <c r="Z5" i="2"/>
  <c r="V13" i="2"/>
  <c r="AB5" i="2"/>
  <c r="H10" i="2"/>
  <c r="Y10" i="2" s="1"/>
  <c r="G16" i="2"/>
  <c r="H18" i="2" s="1"/>
  <c r="H19" i="2" s="1"/>
  <c r="O16" i="2"/>
  <c r="P18" i="2" s="1"/>
  <c r="P19" i="2" s="1"/>
  <c r="P10" i="2"/>
  <c r="AG10" i="2" s="1"/>
  <c r="AE5" i="3"/>
  <c r="Y12" i="3"/>
  <c r="K10" i="3"/>
  <c r="T12" i="3"/>
  <c r="AD6" i="3"/>
  <c r="V6" i="3"/>
  <c r="C10" i="3"/>
  <c r="T10" i="3" s="1"/>
  <c r="J10" i="3"/>
  <c r="T14" i="3"/>
  <c r="W5" i="3"/>
  <c r="P10" i="3"/>
  <c r="H10" i="3"/>
  <c r="T15" i="3"/>
  <c r="AG12" i="3"/>
  <c r="Q10" i="3"/>
  <c r="I10" i="3"/>
  <c r="O10" i="3"/>
  <c r="AF10" i="3" s="1"/>
  <c r="G10" i="3"/>
  <c r="AH12" i="3"/>
  <c r="AD14" i="3"/>
  <c r="F16" i="3"/>
  <c r="C16" i="3"/>
  <c r="E16" i="3"/>
  <c r="D16" i="3"/>
  <c r="O16" i="1"/>
  <c r="O17" i="1"/>
  <c r="O18" i="1"/>
  <c r="O19" i="1"/>
  <c r="O20" i="1"/>
  <c r="O21" i="1"/>
  <c r="O22" i="1"/>
  <c r="D23" i="1"/>
  <c r="E23" i="1"/>
  <c r="F23" i="1"/>
  <c r="G23" i="1"/>
  <c r="H23" i="1"/>
  <c r="I23" i="1"/>
  <c r="J23" i="1"/>
  <c r="K23" i="1"/>
  <c r="L23" i="1"/>
  <c r="M23" i="1"/>
  <c r="N23" i="1"/>
  <c r="X10" i="3" l="1"/>
  <c r="AA10" i="3"/>
  <c r="AE10" i="3"/>
  <c r="AI122" i="2"/>
  <c r="AI41" i="4"/>
  <c r="AD16" i="7"/>
  <c r="AH10" i="8"/>
  <c r="AI41" i="6"/>
  <c r="AI29" i="6"/>
  <c r="U10" i="3"/>
  <c r="AB10" i="3"/>
  <c r="AD10" i="3"/>
  <c r="Z10" i="3"/>
  <c r="Y10" i="3"/>
  <c r="W10" i="3"/>
  <c r="Y16" i="2"/>
  <c r="AI67" i="2"/>
  <c r="AI56" i="4"/>
  <c r="AH10" i="3"/>
  <c r="AG10" i="3"/>
  <c r="AC10" i="3"/>
  <c r="AI133" i="8"/>
  <c r="U10" i="8"/>
  <c r="AF16" i="8"/>
  <c r="AE16" i="8"/>
  <c r="AI41" i="8"/>
  <c r="X16" i="8"/>
  <c r="AE10" i="8"/>
  <c r="AB10" i="8"/>
  <c r="AA10" i="8"/>
  <c r="Z10" i="8"/>
  <c r="AG10" i="8"/>
  <c r="AF10" i="8"/>
  <c r="Y10" i="8"/>
  <c r="X10" i="8"/>
  <c r="AH16" i="8"/>
  <c r="Q18" i="8"/>
  <c r="Q19" i="8" s="1"/>
  <c r="P18" i="8"/>
  <c r="P19" i="8" s="1"/>
  <c r="AG16" i="8"/>
  <c r="AD16" i="8"/>
  <c r="M18" i="8"/>
  <c r="M19" i="8" s="1"/>
  <c r="AC16" i="8"/>
  <c r="L18" i="8"/>
  <c r="L19" i="8" s="1"/>
  <c r="Z16" i="8"/>
  <c r="I18" i="8"/>
  <c r="I19" i="8" s="1"/>
  <c r="H18" i="8"/>
  <c r="H19" i="8" s="1"/>
  <c r="Y16" i="8"/>
  <c r="N18" i="8"/>
  <c r="N19" i="8" s="1"/>
  <c r="V16" i="8"/>
  <c r="E18" i="8"/>
  <c r="E19" i="8" s="1"/>
  <c r="U16" i="8"/>
  <c r="D18" i="8"/>
  <c r="D19" i="8" s="1"/>
  <c r="AB16" i="8"/>
  <c r="K18" i="8"/>
  <c r="K19" i="8" s="1"/>
  <c r="AA16" i="8"/>
  <c r="W10" i="8"/>
  <c r="AD10" i="8"/>
  <c r="AC10" i="8"/>
  <c r="W16" i="8"/>
  <c r="F18" i="8"/>
  <c r="F19" i="8" s="1"/>
  <c r="V10" i="8"/>
  <c r="AI56" i="7"/>
  <c r="U10" i="7"/>
  <c r="AC16" i="7"/>
  <c r="AB16" i="7"/>
  <c r="K18" i="7"/>
  <c r="K19" i="7" s="1"/>
  <c r="Z16" i="7"/>
  <c r="I18" i="7"/>
  <c r="I19" i="7" s="1"/>
  <c r="F18" i="7"/>
  <c r="F19" i="7" s="1"/>
  <c r="W16" i="7"/>
  <c r="Y10" i="7"/>
  <c r="O18" i="7"/>
  <c r="O19" i="7" s="1"/>
  <c r="AF16" i="7"/>
  <c r="AA10" i="7"/>
  <c r="D18" i="7"/>
  <c r="D19" i="7" s="1"/>
  <c r="AF10" i="7"/>
  <c r="G18" i="7"/>
  <c r="G19" i="7" s="1"/>
  <c r="X16" i="7"/>
  <c r="U16" i="7"/>
  <c r="X10" i="7"/>
  <c r="AA16" i="7"/>
  <c r="J18" i="7"/>
  <c r="J19" i="7" s="1"/>
  <c r="P18" i="7"/>
  <c r="P19" i="7" s="1"/>
  <c r="AG16" i="7"/>
  <c r="AB10" i="7"/>
  <c r="H18" i="7"/>
  <c r="H19" i="7" s="1"/>
  <c r="Y16" i="7"/>
  <c r="AC10" i="7"/>
  <c r="Z10" i="7"/>
  <c r="AE10" i="7"/>
  <c r="AH10" i="7"/>
  <c r="V10" i="7"/>
  <c r="W10" i="7"/>
  <c r="AH16" i="7"/>
  <c r="Q18" i="7"/>
  <c r="Q19" i="7" s="1"/>
  <c r="N18" i="7"/>
  <c r="N19" i="7" s="1"/>
  <c r="AE16" i="7"/>
  <c r="L18" i="7"/>
  <c r="L19" i="7" s="1"/>
  <c r="AG10" i="7"/>
  <c r="AD10" i="7"/>
  <c r="AC10" i="6"/>
  <c r="U10" i="6"/>
  <c r="H18" i="6"/>
  <c r="H19" i="6" s="1"/>
  <c r="Y16" i="6"/>
  <c r="AD16" i="6"/>
  <c r="AC16" i="6"/>
  <c r="AA16" i="6"/>
  <c r="J18" i="6"/>
  <c r="J19" i="6" s="1"/>
  <c r="O18" i="6"/>
  <c r="O19" i="6" s="1"/>
  <c r="AF16" i="6"/>
  <c r="AE16" i="6"/>
  <c r="N18" i="6"/>
  <c r="N19" i="6" s="1"/>
  <c r="D18" i="6"/>
  <c r="D19" i="6" s="1"/>
  <c r="U16" i="6"/>
  <c r="AH16" i="6"/>
  <c r="Q18" i="6"/>
  <c r="Q19" i="6" s="1"/>
  <c r="AB10" i="6"/>
  <c r="AA10" i="6"/>
  <c r="AD10" i="6"/>
  <c r="Y10" i="6"/>
  <c r="Z16" i="6"/>
  <c r="I18" i="6"/>
  <c r="I19" i="6" s="1"/>
  <c r="V10" i="6"/>
  <c r="AF10" i="6"/>
  <c r="V16" i="6"/>
  <c r="AG10" i="6"/>
  <c r="X10" i="6"/>
  <c r="F18" i="6"/>
  <c r="F19" i="6" s="1"/>
  <c r="W16" i="6"/>
  <c r="AH10" i="6"/>
  <c r="Z10" i="6"/>
  <c r="AE10" i="6"/>
  <c r="G18" i="6"/>
  <c r="G19" i="6" s="1"/>
  <c r="X16" i="6"/>
  <c r="AB16" i="6"/>
  <c r="K18" i="6"/>
  <c r="K19" i="6" s="1"/>
  <c r="AG16" i="6"/>
  <c r="P18" i="6"/>
  <c r="P19" i="6" s="1"/>
  <c r="L18" i="6"/>
  <c r="L19" i="6" s="1"/>
  <c r="W10" i="6"/>
  <c r="AB16" i="5"/>
  <c r="K18" i="5"/>
  <c r="K19" i="5" s="1"/>
  <c r="AH16" i="5"/>
  <c r="Q18" i="5"/>
  <c r="Q19" i="5" s="1"/>
  <c r="P18" i="5"/>
  <c r="P19" i="5" s="1"/>
  <c r="AG16" i="5"/>
  <c r="AD16" i="5"/>
  <c r="M18" i="5"/>
  <c r="M19" i="5" s="1"/>
  <c r="AF16" i="5"/>
  <c r="D18" i="5"/>
  <c r="D19" i="5" s="1"/>
  <c r="U16" i="5"/>
  <c r="AA16" i="5"/>
  <c r="J18" i="5"/>
  <c r="J19" i="5" s="1"/>
  <c r="H18" i="5"/>
  <c r="H19" i="5" s="1"/>
  <c r="Y16" i="5"/>
  <c r="AE16" i="5"/>
  <c r="N18" i="5"/>
  <c r="N19" i="5" s="1"/>
  <c r="V16" i="5"/>
  <c r="E18" i="5"/>
  <c r="E19" i="5" s="1"/>
  <c r="X16" i="5"/>
  <c r="Z16" i="5"/>
  <c r="I18" i="5"/>
  <c r="I19" i="5" s="1"/>
  <c r="O18" i="5"/>
  <c r="O19" i="5" s="1"/>
  <c r="W16" i="5"/>
  <c r="F18" i="5"/>
  <c r="F19" i="5" s="1"/>
  <c r="L18" i="5"/>
  <c r="L19" i="5" s="1"/>
  <c r="AC16" i="5"/>
  <c r="Z10" i="4"/>
  <c r="AI78" i="4"/>
  <c r="AI29" i="4"/>
  <c r="AI67" i="4"/>
  <c r="AI37" i="4"/>
  <c r="AA16" i="4"/>
  <c r="J18" i="4"/>
  <c r="J19" i="4" s="1"/>
  <c r="AH16" i="4"/>
  <c r="Q18" i="4"/>
  <c r="Q19" i="4" s="1"/>
  <c r="Y10" i="4"/>
  <c r="Z16" i="4"/>
  <c r="I18" i="4"/>
  <c r="I19" i="4" s="1"/>
  <c r="AF10" i="4"/>
  <c r="X10" i="4"/>
  <c r="V10" i="4"/>
  <c r="O18" i="4"/>
  <c r="O19" i="4" s="1"/>
  <c r="AF16" i="4"/>
  <c r="AC16" i="4"/>
  <c r="AE10" i="4"/>
  <c r="AB16" i="4"/>
  <c r="K18" i="4"/>
  <c r="K19" i="4" s="1"/>
  <c r="AG16" i="4"/>
  <c r="P18" i="4"/>
  <c r="P19" i="4" s="1"/>
  <c r="G18" i="4"/>
  <c r="G19" i="4" s="1"/>
  <c r="X16" i="4"/>
  <c r="N18" i="4"/>
  <c r="N19" i="4" s="1"/>
  <c r="AE16" i="4"/>
  <c r="AD16" i="4"/>
  <c r="M18" i="4"/>
  <c r="M19" i="4" s="1"/>
  <c r="D18" i="4"/>
  <c r="D19" i="4" s="1"/>
  <c r="W10" i="4"/>
  <c r="Y16" i="4"/>
  <c r="H18" i="4"/>
  <c r="H19" i="4" s="1"/>
  <c r="F18" i="4"/>
  <c r="F19" i="4" s="1"/>
  <c r="W16" i="4"/>
  <c r="V16" i="4"/>
  <c r="E18" i="4"/>
  <c r="E19" i="4" s="1"/>
  <c r="U16" i="4"/>
  <c r="AD10" i="4"/>
  <c r="AI133" i="2"/>
  <c r="Q18" i="2"/>
  <c r="Q19" i="2" s="1"/>
  <c r="AG16" i="2"/>
  <c r="L18" i="2"/>
  <c r="L19" i="2" s="1"/>
  <c r="AC16" i="2"/>
  <c r="AF16" i="2"/>
  <c r="O18" i="2"/>
  <c r="O19" i="2" s="1"/>
  <c r="X16" i="2"/>
  <c r="G18" i="2"/>
  <c r="G19" i="2" s="1"/>
  <c r="AA16" i="2"/>
  <c r="J18" i="2"/>
  <c r="J19" i="2" s="1"/>
  <c r="D18" i="2"/>
  <c r="D19" i="2" s="1"/>
  <c r="U16" i="2"/>
  <c r="W16" i="2"/>
  <c r="F18" i="2"/>
  <c r="F19" i="2" s="1"/>
  <c r="M18" i="2"/>
  <c r="M19" i="2" s="1"/>
  <c r="AD16" i="2"/>
  <c r="AE16" i="2"/>
  <c r="N18" i="2"/>
  <c r="N19" i="2" s="1"/>
  <c r="K18" i="2"/>
  <c r="K19" i="2" s="1"/>
  <c r="AB16" i="2"/>
  <c r="E18" i="2"/>
  <c r="E19" i="2" s="1"/>
  <c r="V16" i="2"/>
  <c r="Z16" i="2"/>
  <c r="U16" i="3"/>
  <c r="V16" i="3"/>
  <c r="W16" i="3"/>
  <c r="V10" i="3"/>
  <c r="T16" i="3"/>
  <c r="F18" i="3"/>
  <c r="F19" i="3" s="1"/>
  <c r="D18" i="3"/>
  <c r="D19" i="3" s="1"/>
  <c r="E18" i="3"/>
  <c r="E19" i="3" s="1"/>
  <c r="O23" i="1"/>
  <c r="O28" i="1"/>
  <c r="O27" i="1"/>
  <c r="R21" i="2" l="1"/>
  <c r="R21" i="8"/>
  <c r="R21" i="7"/>
  <c r="R21" i="6"/>
  <c r="R21" i="5"/>
  <c r="R21" i="4"/>
  <c r="L16" i="3" l="1"/>
  <c r="AC16" i="3" s="1"/>
  <c r="O16" i="3"/>
  <c r="AF16" i="3" s="1"/>
  <c r="M16" i="3"/>
  <c r="AD16" i="3" s="1"/>
  <c r="I16" i="3"/>
  <c r="Z16" i="3" s="1"/>
  <c r="G16" i="3"/>
  <c r="X16" i="3" s="1"/>
  <c r="J16" i="3"/>
  <c r="AA16" i="3" s="1"/>
  <c r="P16" i="3"/>
  <c r="AG16" i="3" s="1"/>
  <c r="H16" i="3"/>
  <c r="Y16" i="3" s="1"/>
  <c r="N16" i="3"/>
  <c r="AE16" i="3" s="1"/>
  <c r="Q16" i="3"/>
  <c r="AH16" i="3" s="1"/>
  <c r="K16" i="3"/>
  <c r="AB16" i="3" s="1"/>
  <c r="G18" i="3" l="1"/>
  <c r="G19" i="3" s="1"/>
  <c r="P18" i="3"/>
  <c r="P19" i="3" s="1"/>
  <c r="H18" i="3"/>
  <c r="H19" i="3" s="1"/>
  <c r="O18" i="3"/>
  <c r="O19" i="3" s="1"/>
  <c r="M18" i="3"/>
  <c r="M19" i="3" s="1"/>
  <c r="L18" i="3"/>
  <c r="L19" i="3" s="1"/>
  <c r="I18" i="3"/>
  <c r="I19" i="3" s="1"/>
  <c r="J18" i="3"/>
  <c r="J19" i="3" s="1"/>
  <c r="K18" i="3"/>
  <c r="K19" i="3" s="1"/>
  <c r="N18" i="3"/>
  <c r="N19" i="3" s="1"/>
  <c r="Q18" i="3"/>
  <c r="Q19" i="3" s="1"/>
  <c r="R21" i="3" l="1"/>
  <c r="T17" i="1" l="1"/>
  <c r="U17" i="1"/>
  <c r="T18" i="1"/>
  <c r="U18" i="1"/>
  <c r="T19" i="1"/>
  <c r="U19" i="1"/>
  <c r="T20" i="1"/>
  <c r="U20" i="1"/>
  <c r="T21" i="1"/>
  <c r="U21" i="1"/>
  <c r="T22" i="1"/>
  <c r="U22" i="1"/>
  <c r="T16" i="1"/>
  <c r="U16" i="1"/>
  <c r="T6" i="1"/>
  <c r="U6" i="1"/>
  <c r="T7" i="1"/>
  <c r="U7" i="1"/>
  <c r="T8" i="1"/>
  <c r="U8" i="1"/>
  <c r="T9" i="1"/>
  <c r="U9" i="1"/>
  <c r="T10" i="1"/>
  <c r="U10" i="1"/>
  <c r="T11" i="1"/>
  <c r="U11" i="1"/>
  <c r="T5" i="1"/>
  <c r="U5" i="1"/>
  <c r="U27" i="1"/>
  <c r="T27" i="1"/>
  <c r="U15" i="1"/>
  <c r="T15" i="1"/>
  <c r="O5" i="1"/>
  <c r="O6" i="1"/>
  <c r="O7" i="1"/>
  <c r="O8" i="1"/>
  <c r="O9" i="1"/>
  <c r="O10" i="1"/>
  <c r="O11" i="1"/>
  <c r="N28" i="1" l="1"/>
  <c r="U28" i="1" s="1"/>
  <c r="M28" i="1"/>
  <c r="L28" i="1"/>
  <c r="K28" i="1"/>
  <c r="J28" i="1"/>
  <c r="I28" i="1"/>
  <c r="H28" i="1"/>
  <c r="G28" i="1"/>
  <c r="F28" i="1"/>
  <c r="E28" i="1"/>
  <c r="T23" i="1"/>
  <c r="N12" i="1"/>
  <c r="U12" i="1" s="1"/>
  <c r="M12" i="1"/>
  <c r="L12" i="1"/>
  <c r="K12" i="1"/>
  <c r="J12" i="1"/>
  <c r="I12" i="1"/>
  <c r="H12" i="1"/>
  <c r="G12" i="1"/>
  <c r="F12" i="1"/>
  <c r="E12" i="1"/>
  <c r="D12" i="1"/>
  <c r="T12" i="1" s="1"/>
  <c r="T28" i="1" l="1"/>
  <c r="P29" i="1"/>
  <c r="U23" i="1"/>
  <c r="O12" i="1"/>
</calcChain>
</file>

<file path=xl/sharedStrings.xml><?xml version="1.0" encoding="utf-8"?>
<sst xmlns="http://schemas.openxmlformats.org/spreadsheetml/2006/main" count="2065" uniqueCount="156">
  <si>
    <t xml:space="preserve"> </t>
  </si>
  <si>
    <t>sum</t>
  </si>
  <si>
    <t>Landvik</t>
  </si>
  <si>
    <t>Jappa</t>
  </si>
  <si>
    <t>Holviga</t>
  </si>
  <si>
    <t>Frivoll</t>
  </si>
  <si>
    <t>Fjære</t>
  </si>
  <si>
    <t>Fevik</t>
  </si>
  <si>
    <t>Eide</t>
  </si>
  <si>
    <t>Sum</t>
  </si>
  <si>
    <t>Gj.snitt</t>
  </si>
  <si>
    <t>Gjn.snittlig vekst</t>
  </si>
  <si>
    <t>BBP</t>
  </si>
  <si>
    <t>PPB</t>
  </si>
  <si>
    <t>Befolkning</t>
  </si>
  <si>
    <t>Befolkningsprognose</t>
  </si>
  <si>
    <t>Personer per bolig</t>
  </si>
  <si>
    <t>Boligbyggeprogram</t>
  </si>
  <si>
    <t>2019</t>
  </si>
  <si>
    <t>2020</t>
  </si>
  <si>
    <t>2021</t>
  </si>
  <si>
    <t>2022</t>
  </si>
  <si>
    <t>2023</t>
  </si>
  <si>
    <t>0-17 år</t>
  </si>
  <si>
    <t>18-49 år</t>
  </si>
  <si>
    <t>50-66 år</t>
  </si>
  <si>
    <t>67-79 år</t>
  </si>
  <si>
    <t>80-89 år</t>
  </si>
  <si>
    <t>over 90 år</t>
  </si>
  <si>
    <t>Sum alle aldre</t>
  </si>
  <si>
    <t>Absolutt vekst</t>
  </si>
  <si>
    <t>Vekst i %</t>
  </si>
  <si>
    <t>2024</t>
  </si>
  <si>
    <t>2025</t>
  </si>
  <si>
    <t>2026</t>
  </si>
  <si>
    <t>2027</t>
  </si>
  <si>
    <t>2028</t>
  </si>
  <si>
    <t>2029</t>
  </si>
  <si>
    <t>År</t>
  </si>
  <si>
    <t>årlig vekst</t>
  </si>
  <si>
    <t>Per 31.12</t>
  </si>
  <si>
    <t>Boligbyggeprogram (BBP) + befolkningsprognose (BP) Grimstad kommune 2019</t>
  </si>
  <si>
    <t>Alternativ 2 - 1,5% vekst</t>
  </si>
  <si>
    <t xml:space="preserve">Boligbyggeprogram og befolkningsprognose for Grimstad kommune 2019-2029. </t>
  </si>
  <si>
    <t>2015</t>
  </si>
  <si>
    <t>2016</t>
  </si>
  <si>
    <t>2017</t>
  </si>
  <si>
    <t>2018</t>
  </si>
  <si>
    <t>0 år</t>
  </si>
  <si>
    <t>1-5 år</t>
  </si>
  <si>
    <t>6-12 år</t>
  </si>
  <si>
    <t>13-15 år</t>
  </si>
  <si>
    <t>16-66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</si>
  <si>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</si>
  <si>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</si>
  <si>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</si>
  <si>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</si>
  <si>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</si>
  <si>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</si>
  <si>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</si>
  <si>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</si>
  <si>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</si>
  <si>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</si>
  <si>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</si>
  <si>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</si>
  <si>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</si>
  <si>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</si>
  <si>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</si>
  <si>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</si>
  <si>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</si>
  <si>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</si>
  <si>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</si>
  <si>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</si>
  <si>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</si>
  <si>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</si>
  <si>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</si>
  <si>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</si>
  <si>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</si>
  <si>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</si>
  <si>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</si>
  <si>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</si>
  <si>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</si>
  <si>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</si>
  <si>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</si>
  <si>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</si>
  <si>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</si>
  <si>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</si>
  <si>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</si>
  <si>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</si>
  <si>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</si>
  <si>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</si>
  <si>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</si>
  <si>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</si>
  <si>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</si>
  <si>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</si>
  <si>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</si>
  <si>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</si>
  <si>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</si>
  <si>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</si>
  <si>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</si>
  <si>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</si>
  <si>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</si>
  <si>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</si>
  <si>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</si>
  <si>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</si>
  <si>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</si>
  <si>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</si>
  <si>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</si>
  <si>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</si>
  <si>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</si>
  <si>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</si>
  <si>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</si>
  <si>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</si>
  <si>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</si>
  <si>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</si>
  <si>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</si>
  <si>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</si>
  <si>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</si>
  <si>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</si>
  <si>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</si>
  <si>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</si>
  <si>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</si>
  <si>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</si>
  <si>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</si>
  <si>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</si>
  <si>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</si>
  <si>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</si>
  <si>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</si>
  <si>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</si>
  <si>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</si>
  <si>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</si>
  <si>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</si>
  <si>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</si>
  <si>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</si>
  <si>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</si>
  <si>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</si>
  <si>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</si>
  <si>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</si>
  <si>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</si>
  <si>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</si>
  <si>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</si>
  <si>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</si>
  <si>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</si>
  <si>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</si>
  <si>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</si>
  <si>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</si>
  <si>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</si>
  <si>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</si>
  <si>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</si>
  <si>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</si>
  <si>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</si>
  <si>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</si>
  <si>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Grimstad</t>
  </si>
  <si>
    <t>År/alder</t>
  </si>
  <si>
    <t>Snitt 19-29</t>
  </si>
  <si>
    <t>Endring 2015-2029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</si>
</sst>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\ 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6"/>
      <color rgb="FFFF0000"/>
      <name val="Calibri"/>
      <family val="2"/>
    </font>
    <font>
      <b/>
      <sz val="11"/>
      <name val="Arial"/>
      <family val="2"/>
    </font>
    <font>
      <b/>
      <sz val="10"/>
      <color theme="2"/>
      <name val="Arial"/>
      <family val="2"/>
    </font>
    <font>
      <sz val="10"/>
      <color theme="2"/>
      <name val="Arial"/>
      <family val="2"/>
    </font>
    <font>
      <sz val="11"/>
      <color theme="2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165" fontId="0" fillId="0" borderId="0" xfId="1" applyNumberFormat="1" applyFont="1" applyBorder="1"/>
    <xf numFmtId="165" fontId="0" fillId="2" borderId="0" xfId="0" applyNumberFormat="1" applyFill="1" applyBorder="1"/>
    <xf numFmtId="1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1" fontId="0" fillId="0" borderId="4" xfId="0" applyNumberFormat="1" applyBorder="1"/>
    <xf numFmtId="1" fontId="0" fillId="0" borderId="5" xfId="0" applyNumberForma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164" fontId="2" fillId="0" borderId="0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0" xfId="0" applyBorder="1" applyAlignme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1" fontId="7" fillId="0" borderId="0" xfId="0" applyNumberFormat="1" applyFont="1"/>
    <xf numFmtId="1" fontId="5" fillId="0" borderId="0" xfId="0" applyNumberFormat="1" applyFont="1"/>
    <xf numFmtId="0" fontId="5" fillId="0" borderId="0" xfId="0" applyFont="1"/>
    <xf numFmtId="10" fontId="0" fillId="0" borderId="0" xfId="0" applyNumberFormat="1"/>
    <xf numFmtId="10" fontId="5" fillId="0" borderId="0" xfId="0" applyNumberFormat="1" applyFont="1"/>
    <xf numFmtId="10" fontId="7" fillId="0" borderId="0" xfId="0" applyNumberFormat="1" applyFont="1"/>
    <xf numFmtId="0" fontId="8" fillId="0" borderId="0" xfId="0" applyFont="1"/>
    <xf numFmtId="0" fontId="7" fillId="0" borderId="0" xfId="0" applyFont="1"/>
    <xf numFmtId="0" fontId="5" fillId="0" borderId="9" xfId="0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0" fillId="0" borderId="0" xfId="0" applyFill="1" applyAlignment="1">
      <alignment horizontal="right" vertical="center"/>
    </xf>
    <xf numFmtId="0" fontId="10" fillId="0" borderId="0" xfId="0" applyFont="1"/>
    <xf numFmtId="0" fontId="11" fillId="0" borderId="0" xfId="0" applyFont="1" applyFill="1"/>
    <xf numFmtId="3" fontId="11" fillId="0" borderId="0" xfId="2" applyNumberFormat="1" applyFont="1"/>
    <xf numFmtId="0" fontId="12" fillId="0" borderId="0" xfId="0" applyFont="1"/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13" fillId="0" borderId="0" xfId="0" applyFont="1"/>
    <xf numFmtId="1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/>
    <xf numFmtId="49" fontId="15" fillId="0" borderId="0" xfId="0" applyNumberFormat="1" applyFont="1"/>
    <xf numFmtId="0" fontId="16" fillId="0" borderId="0" xfId="0" applyFont="1"/>
    <xf numFmtId="0" fontId="6" fillId="0" borderId="0" xfId="0" applyFont="1"/>
    <xf numFmtId="1" fontId="2" fillId="0" borderId="0" xfId="0" applyNumberFormat="1" applyFont="1" applyFill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right" vertical="center"/>
    </xf>
    <xf numFmtId="1" fontId="2" fillId="0" borderId="7" xfId="0" applyNumberFormat="1" applyFont="1" applyFill="1" applyBorder="1" applyAlignment="1">
      <alignment horizontal="right" vertical="center"/>
    </xf>
    <xf numFmtId="1" fontId="2" fillId="0" borderId="8" xfId="0" applyNumberFormat="1" applyFont="1" applyFill="1" applyBorder="1" applyAlignment="1">
      <alignment horizontal="right" vertical="center"/>
    </xf>
    <xf numFmtId="1" fontId="2" fillId="3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2" fillId="3" borderId="4" xfId="0" applyFont="1" applyFill="1" applyBorder="1"/>
    <xf numFmtId="1" fontId="2" fillId="3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/>
    <xf numFmtId="1" fontId="12" fillId="0" borderId="0" xfId="0" applyNumberFormat="1" applyFont="1" applyFill="1" applyBorder="1"/>
    <xf numFmtId="1" fontId="2" fillId="0" borderId="0" xfId="0" applyNumberFormat="1" applyFont="1" applyFill="1" applyBorder="1"/>
    <xf numFmtId="1" fontId="2" fillId="3" borderId="0" xfId="0" applyNumberFormat="1" applyFont="1" applyFill="1" applyBorder="1"/>
    <xf numFmtId="0" fontId="2" fillId="3" borderId="6" xfId="0" applyFont="1" applyFill="1" applyBorder="1"/>
    <xf numFmtId="1" fontId="2" fillId="3" borderId="7" xfId="0" applyNumberFormat="1" applyFont="1" applyFill="1" applyBorder="1" applyAlignment="1">
      <alignment horizontal="right" vertical="center"/>
    </xf>
    <xf numFmtId="1" fontId="2" fillId="3" borderId="8" xfId="0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1" fontId="2" fillId="3" borderId="2" xfId="0" applyNumberFormat="1" applyFont="1" applyFill="1" applyBorder="1" applyAlignment="1">
      <alignment horizontal="right" vertical="center"/>
    </xf>
    <xf numFmtId="1" fontId="2" fillId="3" borderId="3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 vertical="center"/>
    </xf>
    <xf numFmtId="1" fontId="2" fillId="0" borderId="8" xfId="0" applyNumberFormat="1" applyFont="1" applyFill="1" applyBorder="1"/>
    <xf numFmtId="1" fontId="2" fillId="3" borderId="3" xfId="0" applyNumberFormat="1" applyFont="1" applyFill="1" applyBorder="1"/>
    <xf numFmtId="1" fontId="2" fillId="3" borderId="13" xfId="0" applyNumberFormat="1" applyFont="1" applyFill="1" applyBorder="1"/>
    <xf numFmtId="1" fontId="2" fillId="0" borderId="13" xfId="0" applyNumberFormat="1" applyFont="1" applyFill="1" applyBorder="1"/>
    <xf numFmtId="1" fontId="2" fillId="0" borderId="11" xfId="0" applyNumberFormat="1" applyFont="1" applyFill="1" applyBorder="1"/>
    <xf numFmtId="1" fontId="2" fillId="3" borderId="11" xfId="0" applyNumberFormat="1" applyFont="1" applyFill="1" applyBorder="1"/>
    <xf numFmtId="1" fontId="2" fillId="3" borderId="12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1" fontId="2" fillId="3" borderId="2" xfId="0" applyNumberFormat="1" applyFont="1" applyFill="1" applyBorder="1"/>
    <xf numFmtId="1" fontId="2" fillId="0" borderId="7" xfId="0" applyNumberFormat="1" applyFont="1" applyFill="1" applyBorder="1"/>
    <xf numFmtId="1" fontId="2" fillId="3" borderId="4" xfId="0" applyNumberFormat="1" applyFont="1" applyFill="1" applyBorder="1"/>
    <xf numFmtId="1" fontId="2" fillId="0" borderId="4" xfId="0" applyNumberFormat="1" applyFont="1" applyFill="1" applyBorder="1"/>
    <xf numFmtId="1" fontId="2" fillId="0" borderId="6" xfId="0" applyNumberFormat="1" applyFont="1" applyFill="1" applyBorder="1"/>
    <xf numFmtId="1" fontId="2" fillId="3" borderId="1" xfId="0" applyNumberFormat="1" applyFont="1" applyFill="1" applyBorder="1"/>
    <xf numFmtId="1" fontId="2" fillId="3" borderId="6" xfId="0" applyNumberFormat="1" applyFont="1" applyFill="1" applyBorder="1"/>
    <xf numFmtId="1" fontId="2" fillId="0" borderId="2" xfId="0" applyNumberFormat="1" applyFont="1" applyFill="1" applyBorder="1"/>
    <xf numFmtId="1" fontId="2" fillId="0" borderId="4" xfId="0" applyNumberFormat="1" applyFont="1" applyFill="1" applyBorder="1" applyAlignment="1">
      <alignment horizontal="right" vertical="center"/>
    </xf>
    <xf numFmtId="1" fontId="0" fillId="0" borderId="4" xfId="0" applyNumberFormat="1" applyFill="1" applyBorder="1"/>
    <xf numFmtId="1" fontId="0" fillId="0" borderId="0" xfId="0" applyNumberFormat="1" applyFill="1" applyBorder="1"/>
    <xf numFmtId="1" fontId="2" fillId="0" borderId="17" xfId="0" applyNumberFormat="1" applyFont="1" applyFill="1" applyBorder="1" applyAlignment="1">
      <alignment horizontal="right" vertical="center"/>
    </xf>
    <xf numFmtId="1" fontId="2" fillId="0" borderId="12" xfId="0" applyNumberFormat="1" applyFont="1" applyFill="1" applyBorder="1"/>
    <xf numFmtId="1" fontId="0" fillId="0" borderId="0" xfId="0" applyNumberFormat="1" applyFill="1"/>
    <xf numFmtId="3" fontId="11" fillId="0" borderId="0" xfId="2" applyNumberFormat="1" applyFont="1" applyFill="1"/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Grimstad'!$T$5:$AH$5</c:f>
              <c:numCache>
                <c:formatCode>#,##0</c:formatCode>
                <c:ptCount val="15"/>
                <c:pt idx="0">
                  <c:v>100</c:v>
                </c:pt>
                <c:pt idx="1">
                  <c:v>98.795181862667832</c:v>
                </c:pt>
                <c:pt idx="2">
                  <c:v>105.62249076891146</c:v>
                </c:pt>
                <c:pt idx="3">
                  <c:v>93.172691572509009</c:v>
                </c:pt>
                <c:pt idx="4">
                  <c:v>106.36827558010573</c:v>
                </c:pt>
                <c:pt idx="5">
                  <c:v>108.30313083773643</c:v>
                </c:pt>
                <c:pt idx="6">
                  <c:v>110.25004375603338</c:v>
                </c:pt>
                <c:pt idx="7">
                  <c:v>112.15230441688871</c:v>
                </c:pt>
                <c:pt idx="8">
                  <c:v>113.98258564640793</c:v>
                </c:pt>
                <c:pt idx="9">
                  <c:v>115.85043149473537</c:v>
                </c:pt>
                <c:pt idx="10">
                  <c:v>117.77273291295023</c:v>
                </c:pt>
                <c:pt idx="11">
                  <c:v>119.62011268048998</c:v>
                </c:pt>
                <c:pt idx="12">
                  <c:v>121.48235214939938</c:v>
                </c:pt>
                <c:pt idx="13">
                  <c:v>123.29061326858526</c:v>
                </c:pt>
                <c:pt idx="14">
                  <c:v>125.05831258887447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3-47CB-8E57-6860B6B85B31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Grimstad'!$T$6:$AH$6</c:f>
              <c:numCache>
                <c:formatCode>#,##0</c:formatCode>
                <c:ptCount val="15"/>
                <c:pt idx="0">
                  <c:v>100</c:v>
                </c:pt>
                <c:pt idx="1">
                  <c:v>99.566161017254416</c:v>
                </c:pt>
                <c:pt idx="2">
                  <c:v>99.710773678211126</c:v>
                </c:pt>
                <c:pt idx="3">
                  <c:v>98.336948339407513</c:v>
                </c:pt>
                <c:pt idx="4">
                  <c:v>97.796544612022586</c:v>
                </c:pt>
                <c:pt idx="5">
                  <c:v>99.059564923967912</c:v>
                </c:pt>
                <c:pt idx="6">
                  <c:v>100.7315042707057</c:v>
                </c:pt>
                <c:pt idx="7">
                  <c:v>102.57664787249949</c:v>
                </c:pt>
                <c:pt idx="8">
                  <c:v>103.83985726434324</c:v>
                </c:pt>
                <c:pt idx="9">
                  <c:v>107.29307051265144</c:v>
                </c:pt>
                <c:pt idx="10">
                  <c:v>109.12772762743019</c:v>
                </c:pt>
                <c:pt idx="11">
                  <c:v>110.93191160659286</c:v>
                </c:pt>
                <c:pt idx="12">
                  <c:v>112.75252153990859</c:v>
                </c:pt>
                <c:pt idx="13">
                  <c:v>114.52478646009629</c:v>
                </c:pt>
                <c:pt idx="14">
                  <c:v>116.26931228345494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3-47CB-8E57-6860B6B8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102.29202041260123</c:v>
                </c:pt>
                <c:pt idx="2">
                  <c:v>103.56536526617322</c:v>
                </c:pt>
                <c:pt idx="3">
                  <c:v>96.561969684687028</c:v>
                </c:pt>
                <c:pt idx="4">
                  <c:v>98.88208452901398</c:v>
                </c:pt>
                <c:pt idx="5">
                  <c:v>100.83611999130643</c:v>
                </c:pt>
                <c:pt idx="6">
                  <c:v>109.61482473689857</c:v>
                </c:pt>
                <c:pt idx="7">
                  <c:v>111.3359668392463</c:v>
                </c:pt>
                <c:pt idx="8">
                  <c:v>115.70848606091695</c:v>
                </c:pt>
                <c:pt idx="9">
                  <c:v>119.69092597397295</c:v>
                </c:pt>
                <c:pt idx="10">
                  <c:v>124.36673831998381</c:v>
                </c:pt>
                <c:pt idx="11">
                  <c:v>132.2070371524544</c:v>
                </c:pt>
                <c:pt idx="12">
                  <c:v>132.53460262392403</c:v>
                </c:pt>
                <c:pt idx="13">
                  <c:v>136.56024285008812</c:v>
                </c:pt>
                <c:pt idx="14">
                  <c:v>136.30176695398919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3-496B-A86B-885DDDF89951}"/>
            </c:ext>
          </c:extLst>
        </c:ser>
        <c:ser>
          <c:idx val="5"/>
          <c:order val="1"/>
          <c:tx>
            <c:strRef>
              <c:f>'BP Landvik'!$S$14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109.73724795340998</c:v>
                </c:pt>
                <c:pt idx="2">
                  <c:v>106.95517658315201</c:v>
                </c:pt>
                <c:pt idx="3">
                  <c:v>107.26429555008012</c:v>
                </c:pt>
                <c:pt idx="4">
                  <c:v>116.88346840742585</c:v>
                </c:pt>
                <c:pt idx="5">
                  <c:v>120.03864780797981</c:v>
                </c:pt>
                <c:pt idx="6">
                  <c:v>110.54334422614731</c:v>
                </c:pt>
                <c:pt idx="7">
                  <c:v>114.8947124665912</c:v>
                </c:pt>
                <c:pt idx="8">
                  <c:v>118.92335177500178</c:v>
                </c:pt>
                <c:pt idx="9">
                  <c:v>121.3187625665427</c:v>
                </c:pt>
                <c:pt idx="10">
                  <c:v>127.8665026213888</c:v>
                </c:pt>
                <c:pt idx="11">
                  <c:v>125.88404680854511</c:v>
                </c:pt>
                <c:pt idx="12">
                  <c:v>140.27233654479093</c:v>
                </c:pt>
                <c:pt idx="13">
                  <c:v>146.72232498297558</c:v>
                </c:pt>
                <c:pt idx="14">
                  <c:v>150.21133728308607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3-496B-A86B-885DDDF89951}"/>
            </c:ext>
          </c:extLst>
        </c:ser>
        <c:ser>
          <c:idx val="0"/>
          <c:order val="2"/>
          <c:tx>
            <c:strRef>
              <c:f>'BP Landvik'!$S$15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Landvik'!$T$15:$AH$15</c:f>
              <c:numCache>
                <c:formatCode>#,##0</c:formatCode>
                <c:ptCount val="15"/>
                <c:pt idx="0">
                  <c:v>100</c:v>
                </c:pt>
                <c:pt idx="1">
                  <c:v>86.956521823636123</c:v>
                </c:pt>
                <c:pt idx="2">
                  <c:v>116.30434585780979</c:v>
                </c:pt>
                <c:pt idx="3">
                  <c:v>107.60869244448077</c:v>
                </c:pt>
                <c:pt idx="4">
                  <c:v>117.21310492691958</c:v>
                </c:pt>
                <c:pt idx="5">
                  <c:v>113.32190099196733</c:v>
                </c:pt>
                <c:pt idx="6">
                  <c:v>113.50510057099605</c:v>
                </c:pt>
                <c:pt idx="7">
                  <c:v>98.567080479786767</c:v>
                </c:pt>
                <c:pt idx="8">
                  <c:v>94.823691626811936</c:v>
                </c:pt>
                <c:pt idx="9">
                  <c:v>107.00100267562978</c:v>
                </c:pt>
                <c:pt idx="10">
                  <c:v>120.39147400148636</c:v>
                </c:pt>
                <c:pt idx="11">
                  <c:v>128.57297727406785</c:v>
                </c:pt>
                <c:pt idx="12">
                  <c:v>123.41121514687714</c:v>
                </c:pt>
                <c:pt idx="13">
                  <c:v>127.59680643632731</c:v>
                </c:pt>
                <c:pt idx="14">
                  <c:v>147.62758763477191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3-496B-A86B-885DDDF8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Holviga'!$T$5:$AH$5</c:f>
              <c:numCache>
                <c:formatCode>#,##0</c:formatCode>
                <c:ptCount val="15"/>
                <c:pt idx="0">
                  <c:v>100</c:v>
                </c:pt>
                <c:pt idx="1">
                  <c:v>112.0689664385973</c:v>
                </c:pt>
                <c:pt idx="2">
                  <c:v>124.56896489709774</c:v>
                </c:pt>
                <c:pt idx="3">
                  <c:v>99.137931849528385</c:v>
                </c:pt>
                <c:pt idx="4">
                  <c:v>119.06459100546172</c:v>
                </c:pt>
                <c:pt idx="5">
                  <c:v>125.8185701190897</c:v>
                </c:pt>
                <c:pt idx="6">
                  <c:v>131.8165691294881</c:v>
                </c:pt>
                <c:pt idx="7">
                  <c:v>137.30510462814431</c:v>
                </c:pt>
                <c:pt idx="8">
                  <c:v>142.36765189308656</c:v>
                </c:pt>
                <c:pt idx="9">
                  <c:v>148.0149741667301</c:v>
                </c:pt>
                <c:pt idx="10">
                  <c:v>153.7697410071286</c:v>
                </c:pt>
                <c:pt idx="11">
                  <c:v>159.16165120981179</c:v>
                </c:pt>
                <c:pt idx="12">
                  <c:v>164.71169870238217</c:v>
                </c:pt>
                <c:pt idx="13">
                  <c:v>170.1512843999474</c:v>
                </c:pt>
                <c:pt idx="14">
                  <c:v>175.36245687552531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A-4E2D-8F3E-D62B4CC5B6D6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Holviga'!$T$6:$AH$6</c:f>
              <c:numCache>
                <c:formatCode>#,##0</c:formatCode>
                <c:ptCount val="15"/>
                <c:pt idx="0">
                  <c:v>100</c:v>
                </c:pt>
                <c:pt idx="1">
                  <c:v>109.35534651610661</c:v>
                </c:pt>
                <c:pt idx="2">
                  <c:v>109.27672986271106</c:v>
                </c:pt>
                <c:pt idx="3">
                  <c:v>114.38679209033606</c:v>
                </c:pt>
                <c:pt idx="4">
                  <c:v>116.20273871726235</c:v>
                </c:pt>
                <c:pt idx="5">
                  <c:v>121.14185182187602</c:v>
                </c:pt>
                <c:pt idx="6">
                  <c:v>128.84353454349761</c:v>
                </c:pt>
                <c:pt idx="7">
                  <c:v>132.22995037482141</c:v>
                </c:pt>
                <c:pt idx="8">
                  <c:v>136.81974876604329</c:v>
                </c:pt>
                <c:pt idx="9">
                  <c:v>144.72547056087186</c:v>
                </c:pt>
                <c:pt idx="10">
                  <c:v>150.52075154485689</c:v>
                </c:pt>
                <c:pt idx="11">
                  <c:v>156.11282942016345</c:v>
                </c:pt>
                <c:pt idx="12">
                  <c:v>161.93380562955016</c:v>
                </c:pt>
                <c:pt idx="13">
                  <c:v>167.54694531251266</c:v>
                </c:pt>
                <c:pt idx="14">
                  <c:v>173.02929515856965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A-4E2D-8F3E-D62B4CC5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106.57018187423877</c:v>
                </c:pt>
                <c:pt idx="2">
                  <c:v>111.04985112482098</c:v>
                </c:pt>
                <c:pt idx="3">
                  <c:v>113.71467966181179</c:v>
                </c:pt>
                <c:pt idx="4">
                  <c:v>120.00904437303809</c:v>
                </c:pt>
                <c:pt idx="5">
                  <c:v>125.99535606390648</c:v>
                </c:pt>
                <c:pt idx="6">
                  <c:v>131.49224375441739</c:v>
                </c:pt>
                <c:pt idx="7">
                  <c:v>135.91798691718756</c:v>
                </c:pt>
                <c:pt idx="8">
                  <c:v>140.67079721501773</c:v>
                </c:pt>
                <c:pt idx="9">
                  <c:v>146.69969781493586</c:v>
                </c:pt>
                <c:pt idx="10">
                  <c:v>152.6732552892388</c:v>
                </c:pt>
                <c:pt idx="11">
                  <c:v>158.12124904117996</c:v>
                </c:pt>
                <c:pt idx="12">
                  <c:v>163.48563756273822</c:v>
                </c:pt>
                <c:pt idx="13">
                  <c:v>169.39464269929653</c:v>
                </c:pt>
                <c:pt idx="14">
                  <c:v>174.84615932815083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7-42F9-9681-3B33A4FB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Holviga'!$T$7:$AH$7</c:f>
              <c:numCache>
                <c:formatCode>#,##0</c:formatCode>
                <c:ptCount val="15"/>
                <c:pt idx="0">
                  <c:v>100</c:v>
                </c:pt>
                <c:pt idx="1">
                  <c:v>104.52203759031538</c:v>
                </c:pt>
                <c:pt idx="2">
                  <c:v>110.47509980362827</c:v>
                </c:pt>
                <c:pt idx="3">
                  <c:v>111.56267775285684</c:v>
                </c:pt>
                <c:pt idx="4">
                  <c:v>119.38427455784806</c:v>
                </c:pt>
                <c:pt idx="5">
                  <c:v>126.25641187673145</c:v>
                </c:pt>
                <c:pt idx="6">
                  <c:v>129.37708646282172</c:v>
                </c:pt>
                <c:pt idx="7">
                  <c:v>134.80981097345173</c:v>
                </c:pt>
                <c:pt idx="8">
                  <c:v>141.2619876780474</c:v>
                </c:pt>
                <c:pt idx="9">
                  <c:v>143.96167100467483</c:v>
                </c:pt>
                <c:pt idx="10">
                  <c:v>148.28038544775742</c:v>
                </c:pt>
                <c:pt idx="11">
                  <c:v>153.77016828765289</c:v>
                </c:pt>
                <c:pt idx="12">
                  <c:v>159.50974829297488</c:v>
                </c:pt>
                <c:pt idx="13">
                  <c:v>166.42327027360679</c:v>
                </c:pt>
                <c:pt idx="14">
                  <c:v>171.85975434637768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3-43BB-AEF8-C6845C5EB43E}"/>
            </c:ext>
          </c:extLst>
        </c:ser>
        <c:ser>
          <c:idx val="5"/>
          <c:order val="1"/>
          <c:tx>
            <c:strRef>
              <c:f>'BP Holviga'!$S$8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Holviga'!$T$8:$AH$8</c:f>
              <c:numCache>
                <c:formatCode>#,##0</c:formatCode>
                <c:ptCount val="15"/>
                <c:pt idx="0">
                  <c:v>100</c:v>
                </c:pt>
                <c:pt idx="1">
                  <c:v>101.67173312192108</c:v>
                </c:pt>
                <c:pt idx="2">
                  <c:v>113.0699109952273</c:v>
                </c:pt>
                <c:pt idx="3">
                  <c:v>129.78723641702527</c:v>
                </c:pt>
                <c:pt idx="4">
                  <c:v>133.39583861743313</c:v>
                </c:pt>
                <c:pt idx="5">
                  <c:v>129.09644720079189</c:v>
                </c:pt>
                <c:pt idx="6">
                  <c:v>131.6422895140754</c:v>
                </c:pt>
                <c:pt idx="7">
                  <c:v>142.90499780423011</c:v>
                </c:pt>
                <c:pt idx="8">
                  <c:v>148.44179760363966</c:v>
                </c:pt>
                <c:pt idx="9">
                  <c:v>157.04633726736074</c:v>
                </c:pt>
                <c:pt idx="10">
                  <c:v>162.83509695447432</c:v>
                </c:pt>
                <c:pt idx="11">
                  <c:v>170.41095826877671</c:v>
                </c:pt>
                <c:pt idx="12">
                  <c:v>174.12701840533484</c:v>
                </c:pt>
                <c:pt idx="13">
                  <c:v>174.02283600714821</c:v>
                </c:pt>
                <c:pt idx="14">
                  <c:v>181.63419777582271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3-43BB-AEF8-C6845C5E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101.79166644633644</c:v>
                </c:pt>
                <c:pt idx="2">
                  <c:v>102.23958283440314</c:v>
                </c:pt>
                <c:pt idx="3">
                  <c:v>103.84374965842191</c:v>
                </c:pt>
                <c:pt idx="4">
                  <c:v>110.38163690727785</c:v>
                </c:pt>
                <c:pt idx="5">
                  <c:v>115.62988090949268</c:v>
                </c:pt>
                <c:pt idx="6">
                  <c:v>121.04636518056554</c:v>
                </c:pt>
                <c:pt idx="7">
                  <c:v>126.2974337475524</c:v>
                </c:pt>
                <c:pt idx="8">
                  <c:v>130.83918022032663</c:v>
                </c:pt>
                <c:pt idx="9">
                  <c:v>136.00241230328635</c:v>
                </c:pt>
                <c:pt idx="10">
                  <c:v>141.19796728968814</c:v>
                </c:pt>
                <c:pt idx="11">
                  <c:v>146.11948872991451</c:v>
                </c:pt>
                <c:pt idx="12">
                  <c:v>151.70622691342606</c:v>
                </c:pt>
                <c:pt idx="13">
                  <c:v>156.54826486453592</c:v>
                </c:pt>
                <c:pt idx="14">
                  <c:v>161.69454022080239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5-4696-B807-F571B610FE13}"/>
            </c:ext>
          </c:extLst>
        </c:ser>
        <c:ser>
          <c:idx val="5"/>
          <c:order val="1"/>
          <c:tx>
            <c:strRef>
              <c:f>'BP Holviga'!$S$12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100.85861476793964</c:v>
                </c:pt>
                <c:pt idx="2">
                  <c:v>102.74756723011225</c:v>
                </c:pt>
                <c:pt idx="3">
                  <c:v>107.41270779678662</c:v>
                </c:pt>
                <c:pt idx="4">
                  <c:v>109.50704892580836</c:v>
                </c:pt>
                <c:pt idx="5">
                  <c:v>114.63466094173846</c:v>
                </c:pt>
                <c:pt idx="6">
                  <c:v>118.63217257781042</c:v>
                </c:pt>
                <c:pt idx="7">
                  <c:v>122.4501831373352</c:v>
                </c:pt>
                <c:pt idx="8">
                  <c:v>126.43852732656788</c:v>
                </c:pt>
                <c:pt idx="9">
                  <c:v>130.85983078457664</c:v>
                </c:pt>
                <c:pt idx="10">
                  <c:v>135.19572743971125</c:v>
                </c:pt>
                <c:pt idx="11">
                  <c:v>140.01651617070465</c:v>
                </c:pt>
                <c:pt idx="12">
                  <c:v>144.55823315723643</c:v>
                </c:pt>
                <c:pt idx="13">
                  <c:v>150.65757679662028</c:v>
                </c:pt>
                <c:pt idx="14">
                  <c:v>155.75118543744125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5-4696-B807-F571B610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107.12510379813112</c:v>
                </c:pt>
                <c:pt idx="2">
                  <c:v>105.92377825364241</c:v>
                </c:pt>
                <c:pt idx="3">
                  <c:v>104.88815332575996</c:v>
                </c:pt>
                <c:pt idx="4">
                  <c:v>107.49232806491777</c:v>
                </c:pt>
                <c:pt idx="5">
                  <c:v>108.11793723290741</c:v>
                </c:pt>
                <c:pt idx="6">
                  <c:v>107.67312500228945</c:v>
                </c:pt>
                <c:pt idx="7">
                  <c:v>107.4996787447909</c:v>
                </c:pt>
                <c:pt idx="8">
                  <c:v>108.85283277662646</c:v>
                </c:pt>
                <c:pt idx="9">
                  <c:v>109.44825404380254</c:v>
                </c:pt>
                <c:pt idx="10">
                  <c:v>110.9821623465531</c:v>
                </c:pt>
                <c:pt idx="11">
                  <c:v>111.82252364282932</c:v>
                </c:pt>
                <c:pt idx="12">
                  <c:v>111.43819684292853</c:v>
                </c:pt>
                <c:pt idx="13">
                  <c:v>111.6003544646258</c:v>
                </c:pt>
                <c:pt idx="14">
                  <c:v>111.22581250545799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7-4B75-A6BA-CD93DA2DCDC6}"/>
            </c:ext>
          </c:extLst>
        </c:ser>
        <c:ser>
          <c:idx val="5"/>
          <c:order val="1"/>
          <c:tx>
            <c:strRef>
              <c:f>'BP Holviga'!$S$14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Holviga'!$T$14:$AH$14</c:f>
              <c:numCache>
                <c:formatCode>#,##0</c:formatCode>
                <c:ptCount val="15"/>
                <c:pt idx="0">
                  <c:v>100</c:v>
                </c:pt>
                <c:pt idx="1">
                  <c:v>99.999998494832212</c:v>
                </c:pt>
                <c:pt idx="2">
                  <c:v>108.08080672402861</c:v>
                </c:pt>
                <c:pt idx="3">
                  <c:v>116.96969474058902</c:v>
                </c:pt>
                <c:pt idx="4">
                  <c:v>123.32468060341209</c:v>
                </c:pt>
                <c:pt idx="5">
                  <c:v>132.003690312565</c:v>
                </c:pt>
                <c:pt idx="6">
                  <c:v>144.54471369804193</c:v>
                </c:pt>
                <c:pt idx="7">
                  <c:v>164.17723092203954</c:v>
                </c:pt>
                <c:pt idx="8">
                  <c:v>181.0801314341164</c:v>
                </c:pt>
                <c:pt idx="9">
                  <c:v>199.44163778250211</c:v>
                </c:pt>
                <c:pt idx="10">
                  <c:v>207.54776726864367</c:v>
                </c:pt>
                <c:pt idx="11">
                  <c:v>225.07442159097971</c:v>
                </c:pt>
                <c:pt idx="12">
                  <c:v>246.32247946471483</c:v>
                </c:pt>
                <c:pt idx="13">
                  <c:v>259.65061468707103</c:v>
                </c:pt>
                <c:pt idx="14">
                  <c:v>280.39214458883987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7-4B75-A6BA-CD93DA2DCDC6}"/>
            </c:ext>
          </c:extLst>
        </c:ser>
        <c:ser>
          <c:idx val="0"/>
          <c:order val="2"/>
          <c:tx>
            <c:strRef>
              <c:f>'BP Holviga'!$S$15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135.000000745058</c:v>
                </c:pt>
                <c:pt idx="2">
                  <c:v>146.6666683223512</c:v>
                </c:pt>
                <c:pt idx="3">
                  <c:v>116.66666881905662</c:v>
                </c:pt>
                <c:pt idx="4">
                  <c:v>130.09512851730113</c:v>
                </c:pt>
                <c:pt idx="5">
                  <c:v>142.79328850699758</c:v>
                </c:pt>
                <c:pt idx="6">
                  <c:v>167.37902107217928</c:v>
                </c:pt>
                <c:pt idx="7">
                  <c:v>176.42191898248518</c:v>
                </c:pt>
                <c:pt idx="8">
                  <c:v>186.51173020662597</c:v>
                </c:pt>
                <c:pt idx="9">
                  <c:v>205.84151564381042</c:v>
                </c:pt>
                <c:pt idx="10">
                  <c:v>230.92542737399953</c:v>
                </c:pt>
                <c:pt idx="11">
                  <c:v>233.5851501284555</c:v>
                </c:pt>
                <c:pt idx="12">
                  <c:v>260.77760890898719</c:v>
                </c:pt>
                <c:pt idx="13">
                  <c:v>291.5186923396459</c:v>
                </c:pt>
                <c:pt idx="14">
                  <c:v>307.76942380040299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7-4B75-A6BA-CD93DA2D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2"/>
          <c:order val="0"/>
          <c:tx>
            <c:v>0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Jappa'!$T$5:$AH$5</c:f>
              <c:numCache>
                <c:formatCode>#,##0</c:formatCode>
                <c:ptCount val="15"/>
                <c:pt idx="0">
                  <c:v>100</c:v>
                </c:pt>
                <c:pt idx="1">
                  <c:v>106.71937080713114</c:v>
                </c:pt>
                <c:pt idx="2">
                  <c:v>98.122531849330656</c:v>
                </c:pt>
                <c:pt idx="3">
                  <c:v>113.83399628149927</c:v>
                </c:pt>
                <c:pt idx="4">
                  <c:v>117.25808297434219</c:v>
                </c:pt>
                <c:pt idx="5">
                  <c:v>118.10284997096751</c:v>
                </c:pt>
                <c:pt idx="6">
                  <c:v>119.10519563291038</c:v>
                </c:pt>
                <c:pt idx="7">
                  <c:v>120.28156613079473</c:v>
                </c:pt>
                <c:pt idx="8">
                  <c:v>121.51945427813777</c:v>
                </c:pt>
                <c:pt idx="9">
                  <c:v>122.66284196764194</c:v>
                </c:pt>
                <c:pt idx="10">
                  <c:v>123.88545624760738</c:v>
                </c:pt>
                <c:pt idx="11">
                  <c:v>125.09865817642694</c:v>
                </c:pt>
                <c:pt idx="12">
                  <c:v>126.29355935842526</c:v>
                </c:pt>
                <c:pt idx="13">
                  <c:v>127.45208898407378</c:v>
                </c:pt>
                <c:pt idx="14">
                  <c:v>128.62925860828679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8-4542-8E27-3ACC83F99722}"/>
            </c:ext>
          </c:extLst>
        </c:ser>
        <c:ser>
          <c:idx val="0"/>
          <c:order val="1"/>
          <c:tx>
            <c:v>1-5 år</c:v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Jappa'!$T$6:$AH$6</c:f>
              <c:numCache>
                <c:formatCode>#,##0</c:formatCode>
                <c:ptCount val="15"/>
                <c:pt idx="0">
                  <c:v>100</c:v>
                </c:pt>
                <c:pt idx="1">
                  <c:v>98.670372083483556</c:v>
                </c:pt>
                <c:pt idx="2">
                  <c:v>105.1399086596891</c:v>
                </c:pt>
                <c:pt idx="3">
                  <c:v>98.253622650856371</c:v>
                </c:pt>
                <c:pt idx="4">
                  <c:v>105.01958293284002</c:v>
                </c:pt>
                <c:pt idx="5">
                  <c:v>107.93024313884226</c:v>
                </c:pt>
                <c:pt idx="6">
                  <c:v>110.07722577953196</c:v>
                </c:pt>
                <c:pt idx="7">
                  <c:v>111.94961304971982</c:v>
                </c:pt>
                <c:pt idx="8">
                  <c:v>113.4643726388896</c:v>
                </c:pt>
                <c:pt idx="9">
                  <c:v>115.7312317064012</c:v>
                </c:pt>
                <c:pt idx="10">
                  <c:v>116.84826879173139</c:v>
                </c:pt>
                <c:pt idx="11">
                  <c:v>118.00527351807249</c:v>
                </c:pt>
                <c:pt idx="12">
                  <c:v>119.11955802564501</c:v>
                </c:pt>
                <c:pt idx="13">
                  <c:v>120.21801596814572</c:v>
                </c:pt>
                <c:pt idx="14">
                  <c:v>121.31231703373018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8-4542-8E27-3ACC83F99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101.50392024432493</c:v>
                </c:pt>
                <c:pt idx="2">
                  <c:v>102.33587559175832</c:v>
                </c:pt>
                <c:pt idx="3">
                  <c:v>104.21844192319961</c:v>
                </c:pt>
                <c:pt idx="4">
                  <c:v>105.67956059675672</c:v>
                </c:pt>
                <c:pt idx="5">
                  <c:v>105.74963203485166</c:v>
                </c:pt>
                <c:pt idx="6">
                  <c:v>105.7610779576498</c:v>
                </c:pt>
                <c:pt idx="7">
                  <c:v>106.65125183931714</c:v>
                </c:pt>
                <c:pt idx="8">
                  <c:v>108.18985041004663</c:v>
                </c:pt>
                <c:pt idx="9">
                  <c:v>108.80193263619135</c:v>
                </c:pt>
                <c:pt idx="10">
                  <c:v>110.03102582140227</c:v>
                </c:pt>
                <c:pt idx="11">
                  <c:v>110.8555539933084</c:v>
                </c:pt>
                <c:pt idx="12">
                  <c:v>111.13431435503125</c:v>
                </c:pt>
                <c:pt idx="13">
                  <c:v>111.54809396481717</c:v>
                </c:pt>
                <c:pt idx="14">
                  <c:v>112.57329746997083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8-4C4C-B51F-FB92E33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Jappa'!$T$7:$AH$7</c:f>
              <c:numCache>
                <c:formatCode>#,##0</c:formatCode>
                <c:ptCount val="15"/>
                <c:pt idx="0">
                  <c:v>100</c:v>
                </c:pt>
                <c:pt idx="1">
                  <c:v>98.956883243803134</c:v>
                </c:pt>
                <c:pt idx="2">
                  <c:v>95.048678176237829</c:v>
                </c:pt>
                <c:pt idx="3">
                  <c:v>105.91098610918321</c:v>
                </c:pt>
                <c:pt idx="4">
                  <c:v>102.63679937351955</c:v>
                </c:pt>
                <c:pt idx="5">
                  <c:v>104.47910528106767</c:v>
                </c:pt>
                <c:pt idx="6">
                  <c:v>105.0180371114598</c:v>
                </c:pt>
                <c:pt idx="7">
                  <c:v>103.88327822293996</c:v>
                </c:pt>
                <c:pt idx="8">
                  <c:v>102.58018931960378</c:v>
                </c:pt>
                <c:pt idx="9">
                  <c:v>103.43019724146723</c:v>
                </c:pt>
                <c:pt idx="10">
                  <c:v>101.27050560588727</c:v>
                </c:pt>
                <c:pt idx="11">
                  <c:v>103.51637915729543</c:v>
                </c:pt>
                <c:pt idx="12">
                  <c:v>104.74295393520971</c:v>
                </c:pt>
                <c:pt idx="13">
                  <c:v>105.98958638057584</c:v>
                </c:pt>
                <c:pt idx="14">
                  <c:v>107.23531900306152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6-40D0-85EF-4298A4AC75EC}"/>
            </c:ext>
          </c:extLst>
        </c:ser>
        <c:ser>
          <c:idx val="5"/>
          <c:order val="1"/>
          <c:tx>
            <c:strRef>
              <c:f>'BP Jappa'!$S$8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Jappa'!$T$8:$AH$8</c:f>
              <c:numCache>
                <c:formatCode>#,##0</c:formatCode>
                <c:ptCount val="15"/>
                <c:pt idx="0">
                  <c:v>100</c:v>
                </c:pt>
                <c:pt idx="1">
                  <c:v>116.2054136138335</c:v>
                </c:pt>
                <c:pt idx="2">
                  <c:v>117.71217916483654</c:v>
                </c:pt>
                <c:pt idx="3">
                  <c:v>102.39852494617305</c:v>
                </c:pt>
                <c:pt idx="4">
                  <c:v>97.758716360457768</c:v>
                </c:pt>
                <c:pt idx="5">
                  <c:v>94.666556980433839</c:v>
                </c:pt>
                <c:pt idx="6">
                  <c:v>99.837436651039084</c:v>
                </c:pt>
                <c:pt idx="7">
                  <c:v>102.35691518520255</c:v>
                </c:pt>
                <c:pt idx="8">
                  <c:v>110.17232906789478</c:v>
                </c:pt>
                <c:pt idx="9">
                  <c:v>108.92655473665984</c:v>
                </c:pt>
                <c:pt idx="10">
                  <c:v>112.76357833997031</c:v>
                </c:pt>
                <c:pt idx="11">
                  <c:v>106.94723475970946</c:v>
                </c:pt>
                <c:pt idx="12">
                  <c:v>107.94499511479438</c:v>
                </c:pt>
                <c:pt idx="13">
                  <c:v>102.09708761233587</c:v>
                </c:pt>
                <c:pt idx="14">
                  <c:v>104.36293100507605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6-40D0-85EF-4298A4AC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99.475059965167361</c:v>
                </c:pt>
                <c:pt idx="2">
                  <c:v>102.09305964362916</c:v>
                </c:pt>
                <c:pt idx="3">
                  <c:v>102.47280433441979</c:v>
                </c:pt>
                <c:pt idx="4">
                  <c:v>102.88791134652043</c:v>
                </c:pt>
                <c:pt idx="5">
                  <c:v>103.70595808243068</c:v>
                </c:pt>
                <c:pt idx="6">
                  <c:v>104.31244910543276</c:v>
                </c:pt>
                <c:pt idx="7">
                  <c:v>105.42654377141953</c:v>
                </c:pt>
                <c:pt idx="8">
                  <c:v>105.55856832498141</c:v>
                </c:pt>
                <c:pt idx="9">
                  <c:v>106.62042540395942</c:v>
                </c:pt>
                <c:pt idx="10">
                  <c:v>107.30582425862025</c:v>
                </c:pt>
                <c:pt idx="11">
                  <c:v>108.26754610923413</c:v>
                </c:pt>
                <c:pt idx="12">
                  <c:v>109.55327156152823</c:v>
                </c:pt>
                <c:pt idx="13">
                  <c:v>110.73520481607495</c:v>
                </c:pt>
                <c:pt idx="14">
                  <c:v>111.68404427710537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8-43BF-9C69-56BC902ACAF4}"/>
            </c:ext>
          </c:extLst>
        </c:ser>
        <c:ser>
          <c:idx val="5"/>
          <c:order val="1"/>
          <c:tx>
            <c:strRef>
              <c:f>'BP Jappa'!$S$12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Jappa'!$T$12:$AH$12</c:f>
              <c:numCache>
                <c:formatCode>#,##0</c:formatCode>
                <c:ptCount val="15"/>
                <c:pt idx="0">
                  <c:v>100</c:v>
                </c:pt>
                <c:pt idx="1">
                  <c:v>98.401651179100696</c:v>
                </c:pt>
                <c:pt idx="2">
                  <c:v>102.50552023352495</c:v>
                </c:pt>
                <c:pt idx="3">
                  <c:v>105.42382773514088</c:v>
                </c:pt>
                <c:pt idx="4">
                  <c:v>106.05494279521417</c:v>
                </c:pt>
                <c:pt idx="5">
                  <c:v>107.97748009557095</c:v>
                </c:pt>
                <c:pt idx="6">
                  <c:v>108.92881971164272</c:v>
                </c:pt>
                <c:pt idx="7">
                  <c:v>109.37424247113813</c:v>
                </c:pt>
                <c:pt idx="8">
                  <c:v>110.88094206389967</c:v>
                </c:pt>
                <c:pt idx="9">
                  <c:v>110.40100301380494</c:v>
                </c:pt>
                <c:pt idx="10">
                  <c:v>109.98465537379558</c:v>
                </c:pt>
                <c:pt idx="11">
                  <c:v>110.7336018076531</c:v>
                </c:pt>
                <c:pt idx="12">
                  <c:v>111.44819582506231</c:v>
                </c:pt>
                <c:pt idx="13">
                  <c:v>111.6683123171357</c:v>
                </c:pt>
                <c:pt idx="14">
                  <c:v>112.90357644220495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8-43BF-9C69-56BC902AC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99.942965937852733</c:v>
                </c:pt>
                <c:pt idx="2">
                  <c:v>100.57034226230044</c:v>
                </c:pt>
                <c:pt idx="3">
                  <c:v>100.62737636070915</c:v>
                </c:pt>
                <c:pt idx="4">
                  <c:v>101.68419066347636</c:v>
                </c:pt>
                <c:pt idx="5">
                  <c:v>102.58117364196802</c:v>
                </c:pt>
                <c:pt idx="6">
                  <c:v>103.18114362824163</c:v>
                </c:pt>
                <c:pt idx="7">
                  <c:v>103.80878656902597</c:v>
                </c:pt>
                <c:pt idx="8">
                  <c:v>104.80848530312674</c:v>
                </c:pt>
                <c:pt idx="9">
                  <c:v>105.72362420098236</c:v>
                </c:pt>
                <c:pt idx="10">
                  <c:v>106.97476098281243</c:v>
                </c:pt>
                <c:pt idx="11">
                  <c:v>108.065984956511</c:v>
                </c:pt>
                <c:pt idx="12">
                  <c:v>108.81722209488585</c:v>
                </c:pt>
                <c:pt idx="13">
                  <c:v>110.04747446973728</c:v>
                </c:pt>
                <c:pt idx="14">
                  <c:v>111.48257187329578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0-42BD-8F16-78A477D66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Jappa'!$T$13:$AH$13</c:f>
              <c:numCache>
                <c:formatCode>#,##0</c:formatCode>
                <c:ptCount val="15"/>
                <c:pt idx="0">
                  <c:v>100</c:v>
                </c:pt>
                <c:pt idx="1">
                  <c:v>99.886869795552627</c:v>
                </c:pt>
                <c:pt idx="2">
                  <c:v>109.85858625801394</c:v>
                </c:pt>
                <c:pt idx="3">
                  <c:v>112.4767679154531</c:v>
                </c:pt>
                <c:pt idx="4">
                  <c:v>115.21504579993397</c:v>
                </c:pt>
                <c:pt idx="5">
                  <c:v>116.8431171472086</c:v>
                </c:pt>
                <c:pt idx="6">
                  <c:v>121.87324806173227</c:v>
                </c:pt>
                <c:pt idx="7">
                  <c:v>122.6153794655729</c:v>
                </c:pt>
                <c:pt idx="8">
                  <c:v>123.58503205503244</c:v>
                </c:pt>
                <c:pt idx="9">
                  <c:v>125.99672283747564</c:v>
                </c:pt>
                <c:pt idx="10">
                  <c:v>127.14351979706289</c:v>
                </c:pt>
                <c:pt idx="11">
                  <c:v>126.62198702067661</c:v>
                </c:pt>
                <c:pt idx="12">
                  <c:v>124.66041356552968</c:v>
                </c:pt>
                <c:pt idx="13">
                  <c:v>126.00842309208191</c:v>
                </c:pt>
                <c:pt idx="14">
                  <c:v>124.71152218638586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8-490B-BFB8-6249AAE0F8FE}"/>
            </c:ext>
          </c:extLst>
        </c:ser>
        <c:ser>
          <c:idx val="5"/>
          <c:order val="1"/>
          <c:tx>
            <c:strRef>
              <c:f>'BP Jappa'!$S$14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105.99334055888939</c:v>
                </c:pt>
                <c:pt idx="2">
                  <c:v>104.6392901521525</c:v>
                </c:pt>
                <c:pt idx="3">
                  <c:v>112.96337275635271</c:v>
                </c:pt>
                <c:pt idx="4">
                  <c:v>112.79699532679466</c:v>
                </c:pt>
                <c:pt idx="5">
                  <c:v>114.14747649359505</c:v>
                </c:pt>
                <c:pt idx="6">
                  <c:v>111.29465237337837</c:v>
                </c:pt>
                <c:pt idx="7">
                  <c:v>116.94874917144915</c:v>
                </c:pt>
                <c:pt idx="8">
                  <c:v>125.26498169172866</c:v>
                </c:pt>
                <c:pt idx="9">
                  <c:v>130.02977739579524</c:v>
                </c:pt>
                <c:pt idx="10">
                  <c:v>141.24631876154595</c:v>
                </c:pt>
                <c:pt idx="11">
                  <c:v>148.60827575290867</c:v>
                </c:pt>
                <c:pt idx="12">
                  <c:v>161.54455674926893</c:v>
                </c:pt>
                <c:pt idx="13">
                  <c:v>166.45803250297789</c:v>
                </c:pt>
                <c:pt idx="14">
                  <c:v>173.73912955487842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8-490B-BFB8-6249AAE0F8FE}"/>
            </c:ext>
          </c:extLst>
        </c:ser>
        <c:ser>
          <c:idx val="0"/>
          <c:order val="2"/>
          <c:tx>
            <c:strRef>
              <c:f>'BP Jappa'!$S$15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109.29790985400378</c:v>
                </c:pt>
                <c:pt idx="2">
                  <c:v>100.75901184615729</c:v>
                </c:pt>
                <c:pt idx="3">
                  <c:v>92.69449603362763</c:v>
                </c:pt>
                <c:pt idx="4">
                  <c:v>108.30911087158277</c:v>
                </c:pt>
                <c:pt idx="5">
                  <c:v>110.83765057481898</c:v>
                </c:pt>
                <c:pt idx="6">
                  <c:v>123.36258714125492</c:v>
                </c:pt>
                <c:pt idx="7">
                  <c:v>123.70976540890055</c:v>
                </c:pt>
                <c:pt idx="8">
                  <c:v>121.04877860865977</c:v>
                </c:pt>
                <c:pt idx="9">
                  <c:v>129.50618890318961</c:v>
                </c:pt>
                <c:pt idx="10">
                  <c:v>130.77912476608137</c:v>
                </c:pt>
                <c:pt idx="11">
                  <c:v>140.59315734272269</c:v>
                </c:pt>
                <c:pt idx="12">
                  <c:v>139.50857155501913</c:v>
                </c:pt>
                <c:pt idx="13">
                  <c:v>146.62276307700148</c:v>
                </c:pt>
                <c:pt idx="14">
                  <c:v>151.49099581366141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E8-490B-BFB8-6249AAE0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Frivoll'!$T$5:$AH$5</c:f>
              <c:numCache>
                <c:formatCode>#,##0</c:formatCode>
                <c:ptCount val="15"/>
                <c:pt idx="0">
                  <c:v>100</c:v>
                </c:pt>
                <c:pt idx="1">
                  <c:v>140.2343714202282</c:v>
                </c:pt>
                <c:pt idx="2">
                  <c:v>128.90624807914685</c:v>
                </c:pt>
                <c:pt idx="3">
                  <c:v>96.484370954567439</c:v>
                </c:pt>
                <c:pt idx="4">
                  <c:v>129.11013321414387</c:v>
                </c:pt>
                <c:pt idx="5">
                  <c:v>134.08462503426267</c:v>
                </c:pt>
                <c:pt idx="6">
                  <c:v>138.84389193588626</c:v>
                </c:pt>
                <c:pt idx="7">
                  <c:v>143.172776055741</c:v>
                </c:pt>
                <c:pt idx="8">
                  <c:v>147.07696218673908</c:v>
                </c:pt>
                <c:pt idx="9">
                  <c:v>150.6304196919431</c:v>
                </c:pt>
                <c:pt idx="10">
                  <c:v>154.02950862006071</c:v>
                </c:pt>
                <c:pt idx="11">
                  <c:v>157.32095156131749</c:v>
                </c:pt>
                <c:pt idx="12">
                  <c:v>160.39597004061957</c:v>
                </c:pt>
                <c:pt idx="13">
                  <c:v>163.25670237456634</c:v>
                </c:pt>
                <c:pt idx="14">
                  <c:v>166.00162288544118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C-4DC4-A9A9-68B0E1F36386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Frivoll'!$T$6:$AH$6</c:f>
              <c:numCache>
                <c:formatCode>#,##0</c:formatCode>
                <c:ptCount val="15"/>
                <c:pt idx="0">
                  <c:v>100</c:v>
                </c:pt>
                <c:pt idx="1">
                  <c:v>89.857369165330596</c:v>
                </c:pt>
                <c:pt idx="2">
                  <c:v>88.642365674922814</c:v>
                </c:pt>
                <c:pt idx="3">
                  <c:v>93.185420714807549</c:v>
                </c:pt>
                <c:pt idx="4">
                  <c:v>90.354837777178432</c:v>
                </c:pt>
                <c:pt idx="5">
                  <c:v>90.56286371679731</c:v>
                </c:pt>
                <c:pt idx="6">
                  <c:v>93.397503170828429</c:v>
                </c:pt>
                <c:pt idx="7">
                  <c:v>94.348520493453293</c:v>
                </c:pt>
                <c:pt idx="8">
                  <c:v>95.590749042806607</c:v>
                </c:pt>
                <c:pt idx="9">
                  <c:v>99.688830128176491</c:v>
                </c:pt>
                <c:pt idx="10">
                  <c:v>101.93849996693622</c:v>
                </c:pt>
                <c:pt idx="11">
                  <c:v>104.12132292934612</c:v>
                </c:pt>
                <c:pt idx="12">
                  <c:v>106.15375956398532</c:v>
                </c:pt>
                <c:pt idx="13">
                  <c:v>108.10259528483463</c:v>
                </c:pt>
                <c:pt idx="14">
                  <c:v>109.98277149321673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C-4DC4-A9A9-68B0E1F3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95.449101282450926</c:v>
                </c:pt>
                <c:pt idx="2">
                  <c:v>95.173652329130732</c:v>
                </c:pt>
                <c:pt idx="3">
                  <c:v>95.796406740200041</c:v>
                </c:pt>
                <c:pt idx="4">
                  <c:v>95.988613973834546</c:v>
                </c:pt>
                <c:pt idx="5">
                  <c:v>98.128378748179898</c:v>
                </c:pt>
                <c:pt idx="6">
                  <c:v>98.887009192369646</c:v>
                </c:pt>
                <c:pt idx="7">
                  <c:v>99.036545325182175</c:v>
                </c:pt>
                <c:pt idx="8">
                  <c:v>99.968273139999297</c:v>
                </c:pt>
                <c:pt idx="9">
                  <c:v>99.734183442806739</c:v>
                </c:pt>
                <c:pt idx="10">
                  <c:v>100.59411534292255</c:v>
                </c:pt>
                <c:pt idx="11">
                  <c:v>101.27774975257009</c:v>
                </c:pt>
                <c:pt idx="12">
                  <c:v>102.10460959794274</c:v>
                </c:pt>
                <c:pt idx="13">
                  <c:v>103.39537477778813</c:v>
                </c:pt>
                <c:pt idx="14">
                  <c:v>104.89367136698282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0-4292-89BC-58BC57B7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Frivoll'!$T$7:$AH$7</c:f>
              <c:numCache>
                <c:formatCode>#,##0</c:formatCode>
                <c:ptCount val="15"/>
                <c:pt idx="0">
                  <c:v>100</c:v>
                </c:pt>
                <c:pt idx="1">
                  <c:v>93.255215387003901</c:v>
                </c:pt>
                <c:pt idx="2">
                  <c:v>96.884823796009528</c:v>
                </c:pt>
                <c:pt idx="3">
                  <c:v>97.65647278492321</c:v>
                </c:pt>
                <c:pt idx="4">
                  <c:v>92.184951317992386</c:v>
                </c:pt>
                <c:pt idx="5">
                  <c:v>91.510958688207737</c:v>
                </c:pt>
                <c:pt idx="6">
                  <c:v>88.720654815735614</c:v>
                </c:pt>
                <c:pt idx="7">
                  <c:v>88.57684541663231</c:v>
                </c:pt>
                <c:pt idx="8">
                  <c:v>89.533397382961766</c:v>
                </c:pt>
                <c:pt idx="9">
                  <c:v>89.43290916439922</c:v>
                </c:pt>
                <c:pt idx="10">
                  <c:v>88.971090400143183</c:v>
                </c:pt>
                <c:pt idx="11">
                  <c:v>90.613902480496833</c:v>
                </c:pt>
                <c:pt idx="12">
                  <c:v>91.696192276354466</c:v>
                </c:pt>
                <c:pt idx="13">
                  <c:v>93.467200098495255</c:v>
                </c:pt>
                <c:pt idx="14">
                  <c:v>94.77165376409917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9-474E-B385-4C4A2801D0D5}"/>
            </c:ext>
          </c:extLst>
        </c:ser>
        <c:ser>
          <c:idx val="5"/>
          <c:order val="1"/>
          <c:tx>
            <c:strRef>
              <c:f>'BP Frivoll'!$S$8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Frivoll'!$T$8:$AH$8</c:f>
              <c:numCache>
                <c:formatCode>#,##0</c:formatCode>
                <c:ptCount val="15"/>
                <c:pt idx="0">
                  <c:v>100</c:v>
                </c:pt>
                <c:pt idx="1">
                  <c:v>98.774675868561303</c:v>
                </c:pt>
                <c:pt idx="2">
                  <c:v>96.596322722714348</c:v>
                </c:pt>
                <c:pt idx="3">
                  <c:v>107.14771825726206</c:v>
                </c:pt>
                <c:pt idx="4">
                  <c:v>119.7954392606384</c:v>
                </c:pt>
                <c:pt idx="5">
                  <c:v>118.50484459412797</c:v>
                </c:pt>
                <c:pt idx="6">
                  <c:v>124.66665966396624</c:v>
                </c:pt>
                <c:pt idx="7">
                  <c:v>118.49015450393895</c:v>
                </c:pt>
                <c:pt idx="8">
                  <c:v>116.84811559472787</c:v>
                </c:pt>
                <c:pt idx="9">
                  <c:v>112.54306092737629</c:v>
                </c:pt>
                <c:pt idx="10">
                  <c:v>113.65395712454249</c:v>
                </c:pt>
                <c:pt idx="11">
                  <c:v>112.66215920409277</c:v>
                </c:pt>
                <c:pt idx="12">
                  <c:v>114.3214785101859</c:v>
                </c:pt>
                <c:pt idx="13">
                  <c:v>111.07212897904371</c:v>
                </c:pt>
                <c:pt idx="14">
                  <c:v>113.6180200274723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9-474E-B385-4C4A2801D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100.93387865336668</c:v>
                </c:pt>
                <c:pt idx="2">
                  <c:v>99.71370209383474</c:v>
                </c:pt>
                <c:pt idx="3">
                  <c:v>101.89502433120272</c:v>
                </c:pt>
                <c:pt idx="4">
                  <c:v>104.34630218939151</c:v>
                </c:pt>
                <c:pt idx="5">
                  <c:v>106.29024949308533</c:v>
                </c:pt>
                <c:pt idx="6">
                  <c:v>109.27713743722659</c:v>
                </c:pt>
                <c:pt idx="7">
                  <c:v>111.92393211755814</c:v>
                </c:pt>
                <c:pt idx="8">
                  <c:v>113.38865352541852</c:v>
                </c:pt>
                <c:pt idx="9">
                  <c:v>115.62859019863537</c:v>
                </c:pt>
                <c:pt idx="10">
                  <c:v>117.02219480586602</c:v>
                </c:pt>
                <c:pt idx="11">
                  <c:v>118.84887559795536</c:v>
                </c:pt>
                <c:pt idx="12">
                  <c:v>121.02069938212585</c:v>
                </c:pt>
                <c:pt idx="13">
                  <c:v>122.96415970733827</c:v>
                </c:pt>
                <c:pt idx="14">
                  <c:v>125.01518396434818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3-4A11-8D0D-EF62E7F5B582}"/>
            </c:ext>
          </c:extLst>
        </c:ser>
        <c:ser>
          <c:idx val="5"/>
          <c:order val="1"/>
          <c:tx>
            <c:strRef>
              <c:f>'BP Frivoll'!$S$12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100.82545413786754</c:v>
                </c:pt>
                <c:pt idx="2">
                  <c:v>101.83100715737648</c:v>
                </c:pt>
                <c:pt idx="3">
                  <c:v>105.70313568900569</c:v>
                </c:pt>
                <c:pt idx="4">
                  <c:v>110.0876625642025</c:v>
                </c:pt>
                <c:pt idx="5">
                  <c:v>111.93628585947629</c:v>
                </c:pt>
                <c:pt idx="6">
                  <c:v>112.27333565859259</c:v>
                </c:pt>
                <c:pt idx="7">
                  <c:v>116.34817115016757</c:v>
                </c:pt>
                <c:pt idx="8">
                  <c:v>119.41302661541559</c:v>
                </c:pt>
                <c:pt idx="9">
                  <c:v>121.78162970023656</c:v>
                </c:pt>
                <c:pt idx="10">
                  <c:v>124.08630025125613</c:v>
                </c:pt>
                <c:pt idx="11">
                  <c:v>126.13307954919183</c:v>
                </c:pt>
                <c:pt idx="12">
                  <c:v>127.89494166923289</c:v>
                </c:pt>
                <c:pt idx="13">
                  <c:v>129.87232058614867</c:v>
                </c:pt>
                <c:pt idx="14">
                  <c:v>131.56029749388489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3-4A11-8D0D-EF62E7F5B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Frivoll'!$T$13:$AH$13</c:f>
              <c:numCache>
                <c:formatCode>#,##0</c:formatCode>
                <c:ptCount val="15"/>
                <c:pt idx="0">
                  <c:v>100</c:v>
                </c:pt>
                <c:pt idx="1">
                  <c:v>99.106041747425351</c:v>
                </c:pt>
                <c:pt idx="2">
                  <c:v>98.335388233471903</c:v>
                </c:pt>
                <c:pt idx="3">
                  <c:v>96.331688509230844</c:v>
                </c:pt>
                <c:pt idx="4">
                  <c:v>99.900165527316531</c:v>
                </c:pt>
                <c:pt idx="5">
                  <c:v>105.80008785298367</c:v>
                </c:pt>
                <c:pt idx="6">
                  <c:v>113.09137543882561</c:v>
                </c:pt>
                <c:pt idx="7">
                  <c:v>111.74015195927103</c:v>
                </c:pt>
                <c:pt idx="8">
                  <c:v>117.56039603054577</c:v>
                </c:pt>
                <c:pt idx="9">
                  <c:v>122.171359020399</c:v>
                </c:pt>
                <c:pt idx="10">
                  <c:v>126.35637060888696</c:v>
                </c:pt>
                <c:pt idx="11">
                  <c:v>131.17981893913944</c:v>
                </c:pt>
                <c:pt idx="12">
                  <c:v>134.47665252918469</c:v>
                </c:pt>
                <c:pt idx="13">
                  <c:v>138.08119395861601</c:v>
                </c:pt>
                <c:pt idx="14">
                  <c:v>141.36223224430509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8-46F1-B8D4-FA6C4FB2BCD9}"/>
            </c:ext>
          </c:extLst>
        </c:ser>
        <c:ser>
          <c:idx val="5"/>
          <c:order val="1"/>
          <c:tx>
            <c:strRef>
              <c:f>'BP Frivoll'!$S$14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Frivoll'!$T$14:$AH$14</c:f>
              <c:numCache>
                <c:formatCode>#,##0</c:formatCode>
                <c:ptCount val="15"/>
                <c:pt idx="0">
                  <c:v>100</c:v>
                </c:pt>
                <c:pt idx="1">
                  <c:v>98.422498079712454</c:v>
                </c:pt>
                <c:pt idx="2">
                  <c:v>97.599451310220928</c:v>
                </c:pt>
                <c:pt idx="3">
                  <c:v>95.747600248737015</c:v>
                </c:pt>
                <c:pt idx="4">
                  <c:v>99.824123291512407</c:v>
                </c:pt>
                <c:pt idx="5">
                  <c:v>104.97376099706727</c:v>
                </c:pt>
                <c:pt idx="6">
                  <c:v>109.96128845945759</c:v>
                </c:pt>
                <c:pt idx="7">
                  <c:v>119.33165990636358</c:v>
                </c:pt>
                <c:pt idx="8">
                  <c:v>124.61032163573793</c:v>
                </c:pt>
                <c:pt idx="9">
                  <c:v>131.08869011680181</c:v>
                </c:pt>
                <c:pt idx="10">
                  <c:v>141.8103562538538</c:v>
                </c:pt>
                <c:pt idx="11">
                  <c:v>145.67241442676055</c:v>
                </c:pt>
                <c:pt idx="12">
                  <c:v>151.32813710016711</c:v>
                </c:pt>
                <c:pt idx="13">
                  <c:v>155.47795962917743</c:v>
                </c:pt>
                <c:pt idx="14">
                  <c:v>160.37704737150702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8-46F1-B8D4-FA6C4FB2BCD9}"/>
            </c:ext>
          </c:extLst>
        </c:ser>
        <c:ser>
          <c:idx val="0"/>
          <c:order val="2"/>
          <c:tx>
            <c:strRef>
              <c:f>'BP Frivoll'!$S$15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Frivoll'!$T$15:$AH$15</c:f>
              <c:numCache>
                <c:formatCode>#,##0</c:formatCode>
                <c:ptCount val="15"/>
                <c:pt idx="0">
                  <c:v>100</c:v>
                </c:pt>
                <c:pt idx="1">
                  <c:v>98.124097854030552</c:v>
                </c:pt>
                <c:pt idx="2">
                  <c:v>112.98701295126865</c:v>
                </c:pt>
                <c:pt idx="3">
                  <c:v>101.87590111385443</c:v>
                </c:pt>
                <c:pt idx="4">
                  <c:v>98.273576787905071</c:v>
                </c:pt>
                <c:pt idx="5">
                  <c:v>102.83371909006345</c:v>
                </c:pt>
                <c:pt idx="6">
                  <c:v>100.3919054408661</c:v>
                </c:pt>
                <c:pt idx="7">
                  <c:v>104.29483350329288</c:v>
                </c:pt>
                <c:pt idx="8">
                  <c:v>105.42841482526215</c:v>
                </c:pt>
                <c:pt idx="9">
                  <c:v>110.08633477323471</c:v>
                </c:pt>
                <c:pt idx="10">
                  <c:v>112.47190737628827</c:v>
                </c:pt>
                <c:pt idx="11">
                  <c:v>122.31820727889652</c:v>
                </c:pt>
                <c:pt idx="12">
                  <c:v>126.34543586060654</c:v>
                </c:pt>
                <c:pt idx="13">
                  <c:v>130.58100899416712</c:v>
                </c:pt>
                <c:pt idx="14">
                  <c:v>133.44639614802549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F8-46F1-B8D4-FA6C4FB2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2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Fjære'!$T$5:$AH$5</c:f>
              <c:numCache>
                <c:formatCode>#,##0</c:formatCode>
                <c:ptCount val="15"/>
                <c:pt idx="0">
                  <c:v>100</c:v>
                </c:pt>
                <c:pt idx="1">
                  <c:v>77.27272749166076</c:v>
                </c:pt>
                <c:pt idx="2">
                  <c:v>121.59091177284449</c:v>
                </c:pt>
                <c:pt idx="3">
                  <c:v>79.924240691019037</c:v>
                </c:pt>
                <c:pt idx="4">
                  <c:v>103.33716649395383</c:v>
                </c:pt>
                <c:pt idx="5">
                  <c:v>102.36240057162667</c:v>
                </c:pt>
                <c:pt idx="6">
                  <c:v>101.60697010688635</c:v>
                </c:pt>
                <c:pt idx="7">
                  <c:v>101.07152051567772</c:v>
                </c:pt>
                <c:pt idx="8">
                  <c:v>100.73450261188763</c:v>
                </c:pt>
                <c:pt idx="9">
                  <c:v>100.41519511429762</c:v>
                </c:pt>
                <c:pt idx="10">
                  <c:v>100.25357621844542</c:v>
                </c:pt>
                <c:pt idx="11">
                  <c:v>100.20149982142688</c:v>
                </c:pt>
                <c:pt idx="12">
                  <c:v>100.22291896104427</c:v>
                </c:pt>
                <c:pt idx="13">
                  <c:v>100.31386481088714</c:v>
                </c:pt>
                <c:pt idx="14">
                  <c:v>100.51382334050436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D-4D93-9F5A-E2F7B4A5B017}"/>
            </c:ext>
          </c:extLst>
        </c:ser>
        <c:ser>
          <c:idx val="0"/>
          <c:order val="1"/>
          <c:tx>
            <c:v>1-5 år</c:v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Fjære'!$T$6:$AH$6</c:f>
              <c:numCache>
                <c:formatCode>#,##0</c:formatCode>
                <c:ptCount val="15"/>
                <c:pt idx="0">
                  <c:v>100</c:v>
                </c:pt>
                <c:pt idx="1">
                  <c:v>94.688883730898326</c:v>
                </c:pt>
                <c:pt idx="2">
                  <c:v>99.869824077306419</c:v>
                </c:pt>
                <c:pt idx="3">
                  <c:v>107.44597468548636</c:v>
                </c:pt>
                <c:pt idx="4">
                  <c:v>104.56975801580764</c:v>
                </c:pt>
                <c:pt idx="5">
                  <c:v>104.42760219582365</c:v>
                </c:pt>
                <c:pt idx="6">
                  <c:v>102.57530449224255</c:v>
                </c:pt>
                <c:pt idx="7">
                  <c:v>103.62580865051578</c:v>
                </c:pt>
                <c:pt idx="8">
                  <c:v>101.87413960129383</c:v>
                </c:pt>
                <c:pt idx="9">
                  <c:v>104.53487056859383</c:v>
                </c:pt>
                <c:pt idx="10">
                  <c:v>104.38408723625648</c:v>
                </c:pt>
                <c:pt idx="11">
                  <c:v>104.32337088219654</c:v>
                </c:pt>
                <c:pt idx="12">
                  <c:v>104.32696013391116</c:v>
                </c:pt>
                <c:pt idx="13">
                  <c:v>104.40138993226415</c:v>
                </c:pt>
                <c:pt idx="14">
                  <c:v>104.54145814651947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D-4D93-9F5A-E2F7B4A5B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97.922680925175371</c:v>
                </c:pt>
                <c:pt idx="2">
                  <c:v>99.974896232496064</c:v>
                </c:pt>
                <c:pt idx="3">
                  <c:v>96.761641284288288</c:v>
                </c:pt>
                <c:pt idx="4">
                  <c:v>95.73388513988003</c:v>
                </c:pt>
                <c:pt idx="5">
                  <c:v>95.384526959041111</c:v>
                </c:pt>
                <c:pt idx="6">
                  <c:v>95.204793287034931</c:v>
                </c:pt>
                <c:pt idx="7">
                  <c:v>94.170079282319961</c:v>
                </c:pt>
                <c:pt idx="8">
                  <c:v>94.478985009660718</c:v>
                </c:pt>
                <c:pt idx="9">
                  <c:v>94.155593056902916</c:v>
                </c:pt>
                <c:pt idx="10">
                  <c:v>93.694221057944475</c:v>
                </c:pt>
                <c:pt idx="11">
                  <c:v>93.699164794493782</c:v>
                </c:pt>
                <c:pt idx="12">
                  <c:v>93.035755569804849</c:v>
                </c:pt>
                <c:pt idx="13">
                  <c:v>92.534954578546589</c:v>
                </c:pt>
                <c:pt idx="14">
                  <c:v>92.940493237888319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4EE-B820-88A4614D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Fjære'!$T$7:$AH$7</c:f>
              <c:numCache>
                <c:formatCode>#,##0</c:formatCode>
                <c:ptCount val="15"/>
                <c:pt idx="0">
                  <c:v>100</c:v>
                </c:pt>
                <c:pt idx="1">
                  <c:v>101.63068739389931</c:v>
                </c:pt>
                <c:pt idx="2">
                  <c:v>95.682559545141672</c:v>
                </c:pt>
                <c:pt idx="3">
                  <c:v>95.04581494935654</c:v>
                </c:pt>
                <c:pt idx="4">
                  <c:v>93.495741841978329</c:v>
                </c:pt>
                <c:pt idx="5">
                  <c:v>91.926629313460083</c:v>
                </c:pt>
                <c:pt idx="6">
                  <c:v>93.344703765490962</c:v>
                </c:pt>
                <c:pt idx="7">
                  <c:v>90.616489051059062</c:v>
                </c:pt>
                <c:pt idx="8">
                  <c:v>89.485207673134056</c:v>
                </c:pt>
                <c:pt idx="9">
                  <c:v>89.127649861979378</c:v>
                </c:pt>
                <c:pt idx="10">
                  <c:v>88.747035615447786</c:v>
                </c:pt>
                <c:pt idx="11">
                  <c:v>89.540343348523052</c:v>
                </c:pt>
                <c:pt idx="12">
                  <c:v>89.595229015799404</c:v>
                </c:pt>
                <c:pt idx="13">
                  <c:v>89.163145682052544</c:v>
                </c:pt>
                <c:pt idx="14">
                  <c:v>89.650762808372491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1-4913-ABAC-65D52DD00F48}"/>
            </c:ext>
          </c:extLst>
        </c:ser>
        <c:ser>
          <c:idx val="5"/>
          <c:order val="1"/>
          <c:tx>
            <c:strRef>
              <c:f>'BP Fjære'!$S$8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Fjære'!$T$8:$AH$8</c:f>
              <c:numCache>
                <c:formatCode>#,##0</c:formatCode>
                <c:ptCount val="15"/>
                <c:pt idx="0">
                  <c:v>100</c:v>
                </c:pt>
                <c:pt idx="1">
                  <c:v>92.155570495265621</c:v>
                </c:pt>
                <c:pt idx="2">
                  <c:v>96.934739884545678</c:v>
                </c:pt>
                <c:pt idx="3">
                  <c:v>86.420566725203059</c:v>
                </c:pt>
                <c:pt idx="4">
                  <c:v>87.505507359134356</c:v>
                </c:pt>
                <c:pt idx="5">
                  <c:v>85.157034388477214</c:v>
                </c:pt>
                <c:pt idx="6">
                  <c:v>87.057844338977915</c:v>
                </c:pt>
                <c:pt idx="7">
                  <c:v>90.044200949801777</c:v>
                </c:pt>
                <c:pt idx="8">
                  <c:v>91.621607179476513</c:v>
                </c:pt>
                <c:pt idx="9">
                  <c:v>89.135942155409481</c:v>
                </c:pt>
                <c:pt idx="10">
                  <c:v>86.061638164776042</c:v>
                </c:pt>
                <c:pt idx="11">
                  <c:v>80.909145202288983</c:v>
                </c:pt>
                <c:pt idx="12">
                  <c:v>82.941439619465712</c:v>
                </c:pt>
                <c:pt idx="13">
                  <c:v>82.876792194178833</c:v>
                </c:pt>
                <c:pt idx="14">
                  <c:v>83.439700185416385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1-4913-ABAC-65D52DD00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100.91274109227477</c:v>
                </c:pt>
                <c:pt idx="2">
                  <c:v>103.45023521146972</c:v>
                </c:pt>
                <c:pt idx="3">
                  <c:v>106.18088247693618</c:v>
                </c:pt>
                <c:pt idx="4">
                  <c:v>103.65495821442221</c:v>
                </c:pt>
                <c:pt idx="5">
                  <c:v>102.34740310400521</c:v>
                </c:pt>
                <c:pt idx="6">
                  <c:v>101.38207028964639</c:v>
                </c:pt>
                <c:pt idx="7">
                  <c:v>101.14748200946704</c:v>
                </c:pt>
                <c:pt idx="8">
                  <c:v>99.921215174162498</c:v>
                </c:pt>
                <c:pt idx="9">
                  <c:v>99.859303420180225</c:v>
                </c:pt>
                <c:pt idx="10">
                  <c:v>100.19249391040803</c:v>
                </c:pt>
                <c:pt idx="11">
                  <c:v>100.0946135657972</c:v>
                </c:pt>
                <c:pt idx="12">
                  <c:v>100.51192445926185</c:v>
                </c:pt>
                <c:pt idx="13">
                  <c:v>101.40918867853843</c:v>
                </c:pt>
                <c:pt idx="14">
                  <c:v>101.45924552820472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3-47DE-A24D-1E345987F162}"/>
            </c:ext>
          </c:extLst>
        </c:ser>
        <c:ser>
          <c:idx val="5"/>
          <c:order val="1"/>
          <c:tx>
            <c:strRef>
              <c:f>'BP Fjære'!$S$12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104.5104981338671</c:v>
                </c:pt>
                <c:pt idx="2">
                  <c:v>107.81128400962633</c:v>
                </c:pt>
                <c:pt idx="3">
                  <c:v>109.38391017590092</c:v>
                </c:pt>
                <c:pt idx="4">
                  <c:v>115.21545959247081</c:v>
                </c:pt>
                <c:pt idx="5">
                  <c:v>116.47886586522407</c:v>
                </c:pt>
                <c:pt idx="6">
                  <c:v>115.92884753371342</c:v>
                </c:pt>
                <c:pt idx="7">
                  <c:v>116.86823428518443</c:v>
                </c:pt>
                <c:pt idx="8">
                  <c:v>119.58245631774452</c:v>
                </c:pt>
                <c:pt idx="9">
                  <c:v>119.69952595835397</c:v>
                </c:pt>
                <c:pt idx="10">
                  <c:v>118.71418072452759</c:v>
                </c:pt>
                <c:pt idx="11">
                  <c:v>119.58485018612947</c:v>
                </c:pt>
                <c:pt idx="12">
                  <c:v>118.94250253474816</c:v>
                </c:pt>
                <c:pt idx="13">
                  <c:v>117.653170790994</c:v>
                </c:pt>
                <c:pt idx="14">
                  <c:v>118.76403762772811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3-47DE-A24D-1E345987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100.18939355583272</c:v>
                </c:pt>
                <c:pt idx="2">
                  <c:v>99.715909045369173</c:v>
                </c:pt>
                <c:pt idx="3">
                  <c:v>102.36742408758866</c:v>
                </c:pt>
                <c:pt idx="4">
                  <c:v>101.82238625552935</c:v>
                </c:pt>
                <c:pt idx="5">
                  <c:v>102.42632313988373</c:v>
                </c:pt>
                <c:pt idx="6">
                  <c:v>102.35774921516263</c:v>
                </c:pt>
                <c:pt idx="7">
                  <c:v>101.14157502552985</c:v>
                </c:pt>
                <c:pt idx="8">
                  <c:v>101.68994484754663</c:v>
                </c:pt>
                <c:pt idx="9">
                  <c:v>101.5342527739038</c:v>
                </c:pt>
                <c:pt idx="10">
                  <c:v>100.97196910549104</c:v>
                </c:pt>
                <c:pt idx="11">
                  <c:v>102.53954848449271</c:v>
                </c:pt>
                <c:pt idx="12">
                  <c:v>103.99374648566557</c:v>
                </c:pt>
                <c:pt idx="13">
                  <c:v>105.6579139498931</c:v>
                </c:pt>
                <c:pt idx="14">
                  <c:v>107.42847730819263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0-44E9-BA97-6F7276851606}"/>
            </c:ext>
          </c:extLst>
        </c:ser>
        <c:ser>
          <c:idx val="5"/>
          <c:order val="1"/>
          <c:tx>
            <c:strRef>
              <c:f>'BP Grimstad'!$S$8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Grimstad'!$T$8:$AH$8</c:f>
              <c:numCache>
                <c:formatCode>#,##0</c:formatCode>
                <c:ptCount val="15"/>
                <c:pt idx="0">
                  <c:v>100</c:v>
                </c:pt>
                <c:pt idx="1">
                  <c:v>100.56053843913229</c:v>
                </c:pt>
                <c:pt idx="2">
                  <c:v>104.59641289153896</c:v>
                </c:pt>
                <c:pt idx="3">
                  <c:v>106.1659191953737</c:v>
                </c:pt>
                <c:pt idx="4">
                  <c:v>106.4612472745696</c:v>
                </c:pt>
                <c:pt idx="5">
                  <c:v>104.56953413679848</c:v>
                </c:pt>
                <c:pt idx="6">
                  <c:v>106.36708546016389</c:v>
                </c:pt>
                <c:pt idx="7">
                  <c:v>109.56878595684285</c:v>
                </c:pt>
                <c:pt idx="8">
                  <c:v>111.63854319409478</c:v>
                </c:pt>
                <c:pt idx="9">
                  <c:v>111.29431295168553</c:v>
                </c:pt>
                <c:pt idx="10">
                  <c:v>112.0806864411757</c:v>
                </c:pt>
                <c:pt idx="11">
                  <c:v>110.97960235071693</c:v>
                </c:pt>
                <c:pt idx="12">
                  <c:v>111.58161065476342</c:v>
                </c:pt>
                <c:pt idx="13">
                  <c:v>108.46430033888292</c:v>
                </c:pt>
                <c:pt idx="14">
                  <c:v>109.84171910085503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0-44E9-BA97-6F7276851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108.83134190247364</c:v>
                </c:pt>
                <c:pt idx="2">
                  <c:v>117.15360694256678</c:v>
                </c:pt>
                <c:pt idx="3">
                  <c:v>123.19610380598516</c:v>
                </c:pt>
                <c:pt idx="4">
                  <c:v>127.77776232178996</c:v>
                </c:pt>
                <c:pt idx="5">
                  <c:v>132.175430084428</c:v>
                </c:pt>
                <c:pt idx="6">
                  <c:v>140.72295435032055</c:v>
                </c:pt>
                <c:pt idx="7">
                  <c:v>146.50177197881698</c:v>
                </c:pt>
                <c:pt idx="8">
                  <c:v>149.10242845123847</c:v>
                </c:pt>
                <c:pt idx="9">
                  <c:v>153.40683475969567</c:v>
                </c:pt>
                <c:pt idx="10">
                  <c:v>158.11536214524335</c:v>
                </c:pt>
                <c:pt idx="11">
                  <c:v>158.14848829089519</c:v>
                </c:pt>
                <c:pt idx="12">
                  <c:v>162.52572171309617</c:v>
                </c:pt>
                <c:pt idx="13">
                  <c:v>164.01166662431635</c:v>
                </c:pt>
                <c:pt idx="14">
                  <c:v>165.03875571599318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6-4444-834E-EFEDB0B6C309}"/>
            </c:ext>
          </c:extLst>
        </c:ser>
        <c:ser>
          <c:idx val="5"/>
          <c:order val="1"/>
          <c:tx>
            <c:strRef>
              <c:f>'BP Fjære'!$S$14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Fjære'!$T$14:$AH$14</c:f>
              <c:numCache>
                <c:formatCode>#,##0</c:formatCode>
                <c:ptCount val="15"/>
                <c:pt idx="0">
                  <c:v>100</c:v>
                </c:pt>
                <c:pt idx="1">
                  <c:v>86.709886734013324</c:v>
                </c:pt>
                <c:pt idx="2">
                  <c:v>83.387358417516637</c:v>
                </c:pt>
                <c:pt idx="3">
                  <c:v>84.927066388428344</c:v>
                </c:pt>
                <c:pt idx="4">
                  <c:v>87.709782348480061</c:v>
                </c:pt>
                <c:pt idx="5">
                  <c:v>96.791406433989664</c:v>
                </c:pt>
                <c:pt idx="6">
                  <c:v>107.6827179004751</c:v>
                </c:pt>
                <c:pt idx="7">
                  <c:v>109.64811413357718</c:v>
                </c:pt>
                <c:pt idx="8">
                  <c:v>115.37789052729006</c:v>
                </c:pt>
                <c:pt idx="9">
                  <c:v>123.90650882365881</c:v>
                </c:pt>
                <c:pt idx="10">
                  <c:v>138.23297491682257</c:v>
                </c:pt>
                <c:pt idx="11">
                  <c:v>157.58720625634828</c:v>
                </c:pt>
                <c:pt idx="12">
                  <c:v>173.95666417043353</c:v>
                </c:pt>
                <c:pt idx="13">
                  <c:v>191.30438791463143</c:v>
                </c:pt>
                <c:pt idx="14">
                  <c:v>197.45572101223448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6-4444-834E-EFEDB0B6C309}"/>
            </c:ext>
          </c:extLst>
        </c:ser>
        <c:ser>
          <c:idx val="0"/>
          <c:order val="2"/>
          <c:tx>
            <c:strRef>
              <c:f>'BP Fjære'!$S$15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142.0091315377224</c:v>
                </c:pt>
                <c:pt idx="2">
                  <c:v>157.99086669319001</c:v>
                </c:pt>
                <c:pt idx="3">
                  <c:v>171.68949682644799</c:v>
                </c:pt>
                <c:pt idx="4">
                  <c:v>161.33588649296163</c:v>
                </c:pt>
                <c:pt idx="5">
                  <c:v>170.24861038898123</c:v>
                </c:pt>
                <c:pt idx="6">
                  <c:v>152.07595289819707</c:v>
                </c:pt>
                <c:pt idx="7">
                  <c:v>163.27726845459529</c:v>
                </c:pt>
                <c:pt idx="8">
                  <c:v>166.81871226951998</c:v>
                </c:pt>
                <c:pt idx="9">
                  <c:v>171.59979917184543</c:v>
                </c:pt>
                <c:pt idx="10">
                  <c:v>168.32252691030965</c:v>
                </c:pt>
                <c:pt idx="11">
                  <c:v>159.01343333438422</c:v>
                </c:pt>
                <c:pt idx="12">
                  <c:v>155.47261246794639</c:v>
                </c:pt>
                <c:pt idx="13">
                  <c:v>175.86497304486767</c:v>
                </c:pt>
                <c:pt idx="14">
                  <c:v>181.54141288327804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6-4444-834E-EFEDB0B6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Eide'!$T$5:$AH$5</c:f>
              <c:numCache>
                <c:formatCode>#,##0</c:formatCode>
                <c:ptCount val="15"/>
                <c:pt idx="0">
                  <c:v>100</c:v>
                </c:pt>
                <c:pt idx="1">
                  <c:v>114.28571428571428</c:v>
                </c:pt>
                <c:pt idx="2">
                  <c:v>78.571428571428569</c:v>
                </c:pt>
                <c:pt idx="3">
                  <c:v>78.571428571428569</c:v>
                </c:pt>
                <c:pt idx="4">
                  <c:v>104.25797189985001</c:v>
                </c:pt>
                <c:pt idx="5">
                  <c:v>107.7825989042007</c:v>
                </c:pt>
                <c:pt idx="6">
                  <c:v>110.66156796046643</c:v>
                </c:pt>
                <c:pt idx="7">
                  <c:v>113.32023824964286</c:v>
                </c:pt>
                <c:pt idx="8">
                  <c:v>115.85330281938859</c:v>
                </c:pt>
                <c:pt idx="9">
                  <c:v>118.13477107456785</c:v>
                </c:pt>
                <c:pt idx="10">
                  <c:v>120.34693445478143</c:v>
                </c:pt>
                <c:pt idx="11">
                  <c:v>122.4700178418843</c:v>
                </c:pt>
                <c:pt idx="12">
                  <c:v>124.50594902038571</c:v>
                </c:pt>
                <c:pt idx="13">
                  <c:v>126.4099734170093</c:v>
                </c:pt>
                <c:pt idx="14">
                  <c:v>128.17460468837214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B-4872-833E-E4A8A6E72FF5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Eide'!$T$6:$AH$6</c:f>
              <c:numCache>
                <c:formatCode>#,##0</c:formatCode>
                <c:ptCount val="15"/>
                <c:pt idx="0">
                  <c:v>100</c:v>
                </c:pt>
                <c:pt idx="1">
                  <c:v>104.54545454545455</c:v>
                </c:pt>
                <c:pt idx="2">
                  <c:v>113.63636363636364</c:v>
                </c:pt>
                <c:pt idx="3">
                  <c:v>104.54545454545455</c:v>
                </c:pt>
                <c:pt idx="4">
                  <c:v>104.64266141255712</c:v>
                </c:pt>
                <c:pt idx="5">
                  <c:v>107.95114907351409</c:v>
                </c:pt>
                <c:pt idx="6">
                  <c:v>110.54597262180212</c:v>
                </c:pt>
                <c:pt idx="7">
                  <c:v>111.02540276267318</c:v>
                </c:pt>
                <c:pt idx="8">
                  <c:v>118.0597016305635</c:v>
                </c:pt>
                <c:pt idx="9">
                  <c:v>123.95741217064138</c:v>
                </c:pt>
                <c:pt idx="10">
                  <c:v>126.66358369769468</c:v>
                </c:pt>
                <c:pt idx="11">
                  <c:v>129.17861649484334</c:v>
                </c:pt>
                <c:pt idx="12">
                  <c:v>131.55018055077755</c:v>
                </c:pt>
                <c:pt idx="13">
                  <c:v>133.80839896924576</c:v>
                </c:pt>
                <c:pt idx="14">
                  <c:v>135.97560506878469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DB-4872-833E-E4A8A6E72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98.846153846153854</c:v>
                </c:pt>
                <c:pt idx="3">
                  <c:v>96.92307692307692</c:v>
                </c:pt>
                <c:pt idx="4">
                  <c:v>99.27891034346365</c:v>
                </c:pt>
                <c:pt idx="5">
                  <c:v>102.15887619898874</c:v>
                </c:pt>
                <c:pt idx="6">
                  <c:v>104.85730538001432</c:v>
                </c:pt>
                <c:pt idx="7">
                  <c:v>107.47005737744844</c:v>
                </c:pt>
                <c:pt idx="8">
                  <c:v>108.0201369065505</c:v>
                </c:pt>
                <c:pt idx="9">
                  <c:v>110.68304942204404</c:v>
                </c:pt>
                <c:pt idx="10">
                  <c:v>112.70883083343506</c:v>
                </c:pt>
                <c:pt idx="11">
                  <c:v>114.45516274525569</c:v>
                </c:pt>
                <c:pt idx="12">
                  <c:v>116.0468666370099</c:v>
                </c:pt>
                <c:pt idx="13">
                  <c:v>118.22513561982373</c:v>
                </c:pt>
                <c:pt idx="14">
                  <c:v>120.28440640522886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5-49D4-BABF-6ED94DF4D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105.05050505050507</c:v>
                </c:pt>
                <c:pt idx="3">
                  <c:v>102.02020202020201</c:v>
                </c:pt>
                <c:pt idx="4">
                  <c:v>105.78479959507172</c:v>
                </c:pt>
                <c:pt idx="5">
                  <c:v>107.27268999273132</c:v>
                </c:pt>
                <c:pt idx="6">
                  <c:v>108.24364411710494</c:v>
                </c:pt>
                <c:pt idx="7">
                  <c:v>110.71569462015161</c:v>
                </c:pt>
                <c:pt idx="8">
                  <c:v>111.07786929968637</c:v>
                </c:pt>
                <c:pt idx="9">
                  <c:v>111.47190151792587</c:v>
                </c:pt>
                <c:pt idx="10">
                  <c:v>112.66607612070413</c:v>
                </c:pt>
                <c:pt idx="11">
                  <c:v>115.69023662143292</c:v>
                </c:pt>
                <c:pt idx="12">
                  <c:v>118.07778146531858</c:v>
                </c:pt>
                <c:pt idx="13">
                  <c:v>120.17395472285716</c:v>
                </c:pt>
                <c:pt idx="14">
                  <c:v>121.56999376085071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E-4201-AC3F-2CB9E34AD2EB}"/>
            </c:ext>
          </c:extLst>
        </c:ser>
        <c:ser>
          <c:idx val="5"/>
          <c:order val="1"/>
          <c:tx>
            <c:strRef>
              <c:f>'BP Eide'!$S$8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Eide'!$T$8:$AH$8</c:f>
              <c:numCache>
                <c:formatCode>#,##0</c:formatCode>
                <c:ptCount val="15"/>
                <c:pt idx="0">
                  <c:v>100</c:v>
                </c:pt>
                <c:pt idx="1">
                  <c:v>91.111111111111114</c:v>
                </c:pt>
                <c:pt idx="2">
                  <c:v>84.444444444444443</c:v>
                </c:pt>
                <c:pt idx="3">
                  <c:v>100</c:v>
                </c:pt>
                <c:pt idx="4">
                  <c:v>99.947627385457565</c:v>
                </c:pt>
                <c:pt idx="5">
                  <c:v>106.00370619032134</c:v>
                </c:pt>
                <c:pt idx="6">
                  <c:v>99.157937367757114</c:v>
                </c:pt>
                <c:pt idx="7">
                  <c:v>107.99238734775112</c:v>
                </c:pt>
                <c:pt idx="8">
                  <c:v>106.88676516215001</c:v>
                </c:pt>
                <c:pt idx="9">
                  <c:v>105.37769847446022</c:v>
                </c:pt>
                <c:pt idx="10">
                  <c:v>106.44401338365333</c:v>
                </c:pt>
                <c:pt idx="11">
                  <c:v>107.81052377488867</c:v>
                </c:pt>
                <c:pt idx="12">
                  <c:v>109.75048806932222</c:v>
                </c:pt>
                <c:pt idx="13">
                  <c:v>109.73478211296933</c:v>
                </c:pt>
                <c:pt idx="14">
                  <c:v>114.86995802985287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E-4201-AC3F-2CB9E34A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98.461538461538467</c:v>
                </c:pt>
                <c:pt idx="2">
                  <c:v>98.901098901098905</c:v>
                </c:pt>
                <c:pt idx="3">
                  <c:v>99.120879120879124</c:v>
                </c:pt>
                <c:pt idx="4">
                  <c:v>98.582200899229022</c:v>
                </c:pt>
                <c:pt idx="5">
                  <c:v>99.52376402341396</c:v>
                </c:pt>
                <c:pt idx="6">
                  <c:v>100.52943753672174</c:v>
                </c:pt>
                <c:pt idx="7">
                  <c:v>101.18376207875683</c:v>
                </c:pt>
                <c:pt idx="8">
                  <c:v>103.99890218462262</c:v>
                </c:pt>
                <c:pt idx="9">
                  <c:v>105.34739840161669</c:v>
                </c:pt>
                <c:pt idx="10">
                  <c:v>107.37619462904043</c:v>
                </c:pt>
                <c:pt idx="11">
                  <c:v>109.57938582032598</c:v>
                </c:pt>
                <c:pt idx="12">
                  <c:v>112.40095002310611</c:v>
                </c:pt>
                <c:pt idx="13">
                  <c:v>114.47616493308945</c:v>
                </c:pt>
                <c:pt idx="14">
                  <c:v>116.68548835502877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A-4673-B8E5-3CFE45994343}"/>
            </c:ext>
          </c:extLst>
        </c:ser>
        <c:ser>
          <c:idx val="5"/>
          <c:order val="1"/>
          <c:tx>
            <c:strRef>
              <c:f>'BP Eide'!$S$12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100.43103448275863</c:v>
                </c:pt>
                <c:pt idx="2">
                  <c:v>98.275862068965509</c:v>
                </c:pt>
                <c:pt idx="3">
                  <c:v>99.568965517241381</c:v>
                </c:pt>
                <c:pt idx="4">
                  <c:v>105.5794953272262</c:v>
                </c:pt>
                <c:pt idx="5">
                  <c:v>105.40305201349591</c:v>
                </c:pt>
                <c:pt idx="6">
                  <c:v>107.71720851289814</c:v>
                </c:pt>
                <c:pt idx="7">
                  <c:v>113.42739473129137</c:v>
                </c:pt>
                <c:pt idx="8">
                  <c:v>114.15113488148006</c:v>
                </c:pt>
                <c:pt idx="9">
                  <c:v>116.82372401500578</c:v>
                </c:pt>
                <c:pt idx="10">
                  <c:v>116.36266358967482</c:v>
                </c:pt>
                <c:pt idx="11">
                  <c:v>118.87259966340555</c:v>
                </c:pt>
                <c:pt idx="12">
                  <c:v>118.05009677492342</c:v>
                </c:pt>
                <c:pt idx="13">
                  <c:v>120.19487372760122</c:v>
                </c:pt>
                <c:pt idx="14">
                  <c:v>121.60767933418003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A-4673-B8E5-3CFE4599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103.26086956521738</c:v>
                </c:pt>
                <c:pt idx="2">
                  <c:v>104.34782608695652</c:v>
                </c:pt>
                <c:pt idx="3">
                  <c:v>110.86956521739131</c:v>
                </c:pt>
                <c:pt idx="4">
                  <c:v>119.8995723672536</c:v>
                </c:pt>
                <c:pt idx="5">
                  <c:v>129.60107307071263</c:v>
                </c:pt>
                <c:pt idx="6">
                  <c:v>139.97650599997993</c:v>
                </c:pt>
                <c:pt idx="7">
                  <c:v>142.61145073434579</c:v>
                </c:pt>
                <c:pt idx="8">
                  <c:v>149.67522543409589</c:v>
                </c:pt>
                <c:pt idx="9">
                  <c:v>150.63862541447523</c:v>
                </c:pt>
                <c:pt idx="10">
                  <c:v>162.29079909946611</c:v>
                </c:pt>
                <c:pt idx="11">
                  <c:v>157.93751815090991</c:v>
                </c:pt>
                <c:pt idx="12">
                  <c:v>162.62513373209089</c:v>
                </c:pt>
                <c:pt idx="13">
                  <c:v>160.59665394865945</c:v>
                </c:pt>
                <c:pt idx="14">
                  <c:v>164.24554975136459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C-4F1D-895A-8DEBB768097D}"/>
            </c:ext>
          </c:extLst>
        </c:ser>
        <c:ser>
          <c:idx val="5"/>
          <c:order val="1"/>
          <c:tx>
            <c:strRef>
              <c:f>'BP Eide'!$S$14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119.35483870967742</c:v>
                </c:pt>
                <c:pt idx="3">
                  <c:v>122.58064516129032</c:v>
                </c:pt>
                <c:pt idx="4">
                  <c:v>117.5349636303802</c:v>
                </c:pt>
                <c:pt idx="5">
                  <c:v>129.70621359925113</c:v>
                </c:pt>
                <c:pt idx="6">
                  <c:v>119.24966394660932</c:v>
                </c:pt>
                <c:pt idx="7">
                  <c:v>108.95454614393172</c:v>
                </c:pt>
                <c:pt idx="8">
                  <c:v>113.42881187315909</c:v>
                </c:pt>
                <c:pt idx="9">
                  <c:v>121.92204560964342</c:v>
                </c:pt>
                <c:pt idx="10">
                  <c:v>120.92715372000973</c:v>
                </c:pt>
                <c:pt idx="11">
                  <c:v>146.96315447649658</c:v>
                </c:pt>
                <c:pt idx="12">
                  <c:v>158.53600396263985</c:v>
                </c:pt>
                <c:pt idx="13">
                  <c:v>178.59697784146954</c:v>
                </c:pt>
                <c:pt idx="14">
                  <c:v>188.9347715723901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C-4F1D-895A-8DEBB768097D}"/>
            </c:ext>
          </c:extLst>
        </c:ser>
        <c:ser>
          <c:idx val="0"/>
          <c:order val="2"/>
          <c:tx>
            <c:strRef>
              <c:f>'BP Eide'!$S$15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Eide'!$T$15:$AH$15</c:f>
              <c:numCache>
                <c:formatCode>#,##0</c:formatCode>
                <c:ptCount val="1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150</c:v>
                </c:pt>
                <c:pt idx="4">
                  <c:v>170.60405015945446</c:v>
                </c:pt>
                <c:pt idx="5">
                  <c:v>142.91691184043907</c:v>
                </c:pt>
                <c:pt idx="6">
                  <c:v>186.6087526082992</c:v>
                </c:pt>
                <c:pt idx="7">
                  <c:v>318.07079613208793</c:v>
                </c:pt>
                <c:pt idx="8">
                  <c:v>386.05965971946699</c:v>
                </c:pt>
                <c:pt idx="9">
                  <c:v>502.41931676864596</c:v>
                </c:pt>
                <c:pt idx="10">
                  <c:v>559.40462574362789</c:v>
                </c:pt>
                <c:pt idx="11">
                  <c:v>580.90729266405094</c:v>
                </c:pt>
                <c:pt idx="12">
                  <c:v>656.6435351967815</c:v>
                </c:pt>
                <c:pt idx="13">
                  <c:v>647.15549945831242</c:v>
                </c:pt>
                <c:pt idx="14">
                  <c:v>601.15618519484985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C-4F1D-895A-8DEBB768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Fevik'!$T$5:$AH$5</c:f>
              <c:numCache>
                <c:formatCode>#,##0</c:formatCode>
                <c:ptCount val="15"/>
                <c:pt idx="0">
                  <c:v>100</c:v>
                </c:pt>
                <c:pt idx="1">
                  <c:v>69.770409475883227</c:v>
                </c:pt>
                <c:pt idx="2">
                  <c:v>106.8877546489861</c:v>
                </c:pt>
                <c:pt idx="3">
                  <c:v>84.438774461351045</c:v>
                </c:pt>
                <c:pt idx="4">
                  <c:v>86.634329808655352</c:v>
                </c:pt>
                <c:pt idx="5">
                  <c:v>88.068870077662936</c:v>
                </c:pt>
                <c:pt idx="6">
                  <c:v>90.089842203149416</c:v>
                </c:pt>
                <c:pt idx="7">
                  <c:v>92.032243242226045</c:v>
                </c:pt>
                <c:pt idx="8">
                  <c:v>93.878011771017427</c:v>
                </c:pt>
                <c:pt idx="9">
                  <c:v>95.513543768870818</c:v>
                </c:pt>
                <c:pt idx="10">
                  <c:v>97.063274271942191</c:v>
                </c:pt>
                <c:pt idx="11">
                  <c:v>98.480969538401482</c:v>
                </c:pt>
                <c:pt idx="12">
                  <c:v>99.851423866171956</c:v>
                </c:pt>
                <c:pt idx="13">
                  <c:v>101.15260543216307</c:v>
                </c:pt>
                <c:pt idx="14">
                  <c:v>102.42146911631554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B-46E3-9448-804B01C1CF76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Fevik'!$T$6:$AH$6</c:f>
              <c:numCache>
                <c:formatCode>#,##0</c:formatCode>
                <c:ptCount val="15"/>
                <c:pt idx="0">
                  <c:v>100</c:v>
                </c:pt>
                <c:pt idx="1">
                  <c:v>101.47368315288415</c:v>
                </c:pt>
                <c:pt idx="2">
                  <c:v>94.362572067551326</c:v>
                </c:pt>
                <c:pt idx="3">
                  <c:v>95.345028395134335</c:v>
                </c:pt>
                <c:pt idx="4">
                  <c:v>92.702300246409834</c:v>
                </c:pt>
                <c:pt idx="5">
                  <c:v>94.249717259543985</c:v>
                </c:pt>
                <c:pt idx="6">
                  <c:v>94.273870762820593</c:v>
                </c:pt>
                <c:pt idx="7">
                  <c:v>97.606732977319368</c:v>
                </c:pt>
                <c:pt idx="8">
                  <c:v>97.542613938918251</c:v>
                </c:pt>
                <c:pt idx="9">
                  <c:v>99.943714699047732</c:v>
                </c:pt>
                <c:pt idx="10">
                  <c:v>101.56550269380537</c:v>
                </c:pt>
                <c:pt idx="11">
                  <c:v>103.11625879402615</c:v>
                </c:pt>
                <c:pt idx="12">
                  <c:v>104.58904515842239</c:v>
                </c:pt>
                <c:pt idx="13">
                  <c:v>106.00515181339694</c:v>
                </c:pt>
                <c:pt idx="14">
                  <c:v>107.37425515135162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B-46E3-9448-804B01C1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97.358819240857429</c:v>
                </c:pt>
                <c:pt idx="2">
                  <c:v>97.10831528009264</c:v>
                </c:pt>
                <c:pt idx="3">
                  <c:v>96.111746022070037</c:v>
                </c:pt>
                <c:pt idx="4">
                  <c:v>96.046097206786257</c:v>
                </c:pt>
                <c:pt idx="5">
                  <c:v>95.397825932279616</c:v>
                </c:pt>
                <c:pt idx="6">
                  <c:v>94.739628509205403</c:v>
                </c:pt>
                <c:pt idx="7">
                  <c:v>94.96345794517525</c:v>
                </c:pt>
                <c:pt idx="8">
                  <c:v>95.331181427613089</c:v>
                </c:pt>
                <c:pt idx="9">
                  <c:v>95.484958828571237</c:v>
                </c:pt>
                <c:pt idx="10">
                  <c:v>96.366351670507882</c:v>
                </c:pt>
                <c:pt idx="11">
                  <c:v>96.669368015102293</c:v>
                </c:pt>
                <c:pt idx="12">
                  <c:v>96.877122250610554</c:v>
                </c:pt>
                <c:pt idx="13">
                  <c:v>97.716560693141176</c:v>
                </c:pt>
                <c:pt idx="14">
                  <c:v>98.577754315082387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C-4044-A1A1-04D30589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Fevik'!$T$7:$AH$7</c:f>
              <c:numCache>
                <c:formatCode>#,##0</c:formatCode>
                <c:ptCount val="15"/>
                <c:pt idx="0">
                  <c:v>100</c:v>
                </c:pt>
                <c:pt idx="1">
                  <c:v>98.673947342785368</c:v>
                </c:pt>
                <c:pt idx="2">
                  <c:v>96.9188771243102</c:v>
                </c:pt>
                <c:pt idx="3">
                  <c:v>96.021841036495104</c:v>
                </c:pt>
                <c:pt idx="4">
                  <c:v>94.905781712834127</c:v>
                </c:pt>
                <c:pt idx="5">
                  <c:v>94.422947263005014</c:v>
                </c:pt>
                <c:pt idx="6">
                  <c:v>93.239012909283829</c:v>
                </c:pt>
                <c:pt idx="7">
                  <c:v>90.276167470825357</c:v>
                </c:pt>
                <c:pt idx="8">
                  <c:v>91.367423823081182</c:v>
                </c:pt>
                <c:pt idx="9">
                  <c:v>90.838890370811825</c:v>
                </c:pt>
                <c:pt idx="10">
                  <c:v>90.460852479808381</c:v>
                </c:pt>
                <c:pt idx="11">
                  <c:v>90.898201177306262</c:v>
                </c:pt>
                <c:pt idx="12">
                  <c:v>92.297643611587404</c:v>
                </c:pt>
                <c:pt idx="13">
                  <c:v>93.146312095016043</c:v>
                </c:pt>
                <c:pt idx="14">
                  <c:v>94.909752132306465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3-4F7C-8DE1-A98A99BFDD01}"/>
            </c:ext>
          </c:extLst>
        </c:ser>
        <c:ser>
          <c:idx val="5"/>
          <c:order val="1"/>
          <c:tx>
            <c:strRef>
              <c:f>'BP Fevik'!$S$8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Fevik'!$T$8:$AH$8</c:f>
              <c:numCache>
                <c:formatCode>#,##0</c:formatCode>
                <c:ptCount val="15"/>
                <c:pt idx="0">
                  <c:v>100</c:v>
                </c:pt>
                <c:pt idx="1">
                  <c:v>98.754177360125141</c:v>
                </c:pt>
                <c:pt idx="2">
                  <c:v>103.43360543140567</c:v>
                </c:pt>
                <c:pt idx="3">
                  <c:v>105.01367251953977</c:v>
                </c:pt>
                <c:pt idx="4">
                  <c:v>101.71058630077414</c:v>
                </c:pt>
                <c:pt idx="5">
                  <c:v>98.355121309344128</c:v>
                </c:pt>
                <c:pt idx="6">
                  <c:v>100.98464859636876</c:v>
                </c:pt>
                <c:pt idx="7">
                  <c:v>102.51400258184644</c:v>
                </c:pt>
                <c:pt idx="8">
                  <c:v>104.07834722879224</c:v>
                </c:pt>
                <c:pt idx="9">
                  <c:v>101.89910374898628</c:v>
                </c:pt>
                <c:pt idx="10">
                  <c:v>100.18896603157546</c:v>
                </c:pt>
                <c:pt idx="11">
                  <c:v>100.81777326695851</c:v>
                </c:pt>
                <c:pt idx="12">
                  <c:v>99.062218512490603</c:v>
                </c:pt>
                <c:pt idx="13">
                  <c:v>97.679299755574277</c:v>
                </c:pt>
                <c:pt idx="14">
                  <c:v>96.367329036128851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3-4F7C-8DE1-A98A99BF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99.427721773169949</c:v>
                </c:pt>
                <c:pt idx="2">
                  <c:v>101.61660578767541</c:v>
                </c:pt>
                <c:pt idx="3">
                  <c:v>101.91729456285283</c:v>
                </c:pt>
                <c:pt idx="4">
                  <c:v>100.97391445754499</c:v>
                </c:pt>
                <c:pt idx="5">
                  <c:v>101.14823733005845</c:v>
                </c:pt>
                <c:pt idx="6">
                  <c:v>101.93872527054397</c:v>
                </c:pt>
                <c:pt idx="7">
                  <c:v>102.78986589901508</c:v>
                </c:pt>
                <c:pt idx="8">
                  <c:v>103.08742055175057</c:v>
                </c:pt>
                <c:pt idx="9">
                  <c:v>103.2642902147997</c:v>
                </c:pt>
                <c:pt idx="10">
                  <c:v>103.75981395446614</c:v>
                </c:pt>
                <c:pt idx="11">
                  <c:v>105.27120259825276</c:v>
                </c:pt>
                <c:pt idx="12">
                  <c:v>106.76357461402068</c:v>
                </c:pt>
                <c:pt idx="13">
                  <c:v>108.00189869284131</c:v>
                </c:pt>
                <c:pt idx="14">
                  <c:v>109.10263293406979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0-47EA-B153-0F3C9E6EEBB5}"/>
            </c:ext>
          </c:extLst>
        </c:ser>
        <c:ser>
          <c:idx val="5"/>
          <c:order val="1"/>
          <c:tx>
            <c:strRef>
              <c:f>'BP Fevik'!$S$12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Fevik'!$T$12:$AH$12</c:f>
              <c:numCache>
                <c:formatCode>#,##0</c:formatCode>
                <c:ptCount val="15"/>
                <c:pt idx="0">
                  <c:v>100</c:v>
                </c:pt>
                <c:pt idx="1">
                  <c:v>99.721695392390941</c:v>
                </c:pt>
                <c:pt idx="2">
                  <c:v>99.000632790964289</c:v>
                </c:pt>
                <c:pt idx="3">
                  <c:v>97.583807886342569</c:v>
                </c:pt>
                <c:pt idx="4">
                  <c:v>98.461171858604018</c:v>
                </c:pt>
                <c:pt idx="5">
                  <c:v>101.06271591584847</c:v>
                </c:pt>
                <c:pt idx="6">
                  <c:v>103.50770935606511</c:v>
                </c:pt>
                <c:pt idx="7">
                  <c:v>104.2244302963115</c:v>
                </c:pt>
                <c:pt idx="8">
                  <c:v>106.87452367556534</c:v>
                </c:pt>
                <c:pt idx="9">
                  <c:v>110.24367881011167</c:v>
                </c:pt>
                <c:pt idx="10">
                  <c:v>110.96821867340898</c:v>
                </c:pt>
                <c:pt idx="11">
                  <c:v>110.96180655571055</c:v>
                </c:pt>
                <c:pt idx="12">
                  <c:v>111.85254657948084</c:v>
                </c:pt>
                <c:pt idx="13">
                  <c:v>111.98190969682543</c:v>
                </c:pt>
                <c:pt idx="14">
                  <c:v>114.06501841502295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0-47EA-B153-0F3C9E6E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100.16153474745599</c:v>
                </c:pt>
                <c:pt idx="2">
                  <c:v>101.24179707095853</c:v>
                </c:pt>
                <c:pt idx="3">
                  <c:v>101.80716829470491</c:v>
                </c:pt>
                <c:pt idx="4">
                  <c:v>102.57503676351918</c:v>
                </c:pt>
                <c:pt idx="5">
                  <c:v>103.69191799286651</c:v>
                </c:pt>
                <c:pt idx="6">
                  <c:v>105.03804362354745</c:v>
                </c:pt>
                <c:pt idx="7">
                  <c:v>106.58115734998026</c:v>
                </c:pt>
                <c:pt idx="8">
                  <c:v>107.49292812460909</c:v>
                </c:pt>
                <c:pt idx="9">
                  <c:v>108.88144787884609</c:v>
                </c:pt>
                <c:pt idx="10">
                  <c:v>110.2799851754432</c:v>
                </c:pt>
                <c:pt idx="11">
                  <c:v>111.87526429981327</c:v>
                </c:pt>
                <c:pt idx="12">
                  <c:v>113.89901778525579</c:v>
                </c:pt>
                <c:pt idx="13">
                  <c:v>115.63983551067705</c:v>
                </c:pt>
                <c:pt idx="14">
                  <c:v>117.29407924465526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1-4E3D-91EB-DC446EC100E3}"/>
            </c:ext>
          </c:extLst>
        </c:ser>
        <c:ser>
          <c:idx val="5"/>
          <c:order val="1"/>
          <c:tx>
            <c:strRef>
              <c:f>'BP Grimstad'!$S$12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100.81528073555378</c:v>
                </c:pt>
                <c:pt idx="2">
                  <c:v>102.95830429983167</c:v>
                </c:pt>
                <c:pt idx="3">
                  <c:v>105.61379030160658</c:v>
                </c:pt>
                <c:pt idx="4">
                  <c:v>107.94846012385968</c:v>
                </c:pt>
                <c:pt idx="5">
                  <c:v>110.27302354746793</c:v>
                </c:pt>
                <c:pt idx="6">
                  <c:v>111.91657248333038</c:v>
                </c:pt>
                <c:pt idx="7">
                  <c:v>113.81842841794723</c:v>
                </c:pt>
                <c:pt idx="8">
                  <c:v>116.26498865717684</c:v>
                </c:pt>
                <c:pt idx="9">
                  <c:v>118.13713754236605</c:v>
                </c:pt>
                <c:pt idx="10">
                  <c:v>119.01588375988641</c:v>
                </c:pt>
                <c:pt idx="11">
                  <c:v>120.33811374348033</c:v>
                </c:pt>
                <c:pt idx="12">
                  <c:v>121.46880007294854</c:v>
                </c:pt>
                <c:pt idx="13">
                  <c:v>122.60484726611554</c:v>
                </c:pt>
                <c:pt idx="14">
                  <c:v>124.63162629480146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1-4E3D-91EB-DC446EC1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108.45728324162147</c:v>
                </c:pt>
                <c:pt idx="2">
                  <c:v>110.31346032535723</c:v>
                </c:pt>
                <c:pt idx="3">
                  <c:v>113.48494199523546</c:v>
                </c:pt>
                <c:pt idx="4">
                  <c:v>119.6402139037007</c:v>
                </c:pt>
                <c:pt idx="5">
                  <c:v>121.43844217140145</c:v>
                </c:pt>
                <c:pt idx="6">
                  <c:v>124.95651500038578</c:v>
                </c:pt>
                <c:pt idx="7">
                  <c:v>126.62467604014238</c:v>
                </c:pt>
                <c:pt idx="8">
                  <c:v>126.61884801733014</c:v>
                </c:pt>
                <c:pt idx="9">
                  <c:v>124.12342637214783</c:v>
                </c:pt>
                <c:pt idx="10">
                  <c:v>124.70805839509111</c:v>
                </c:pt>
                <c:pt idx="11">
                  <c:v>124.20021386102862</c:v>
                </c:pt>
                <c:pt idx="12">
                  <c:v>123.30286153352721</c:v>
                </c:pt>
                <c:pt idx="13">
                  <c:v>124.44825828206511</c:v>
                </c:pt>
                <c:pt idx="14">
                  <c:v>121.15488331694945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A-4792-9470-37FD3AA609F7}"/>
            </c:ext>
          </c:extLst>
        </c:ser>
        <c:ser>
          <c:idx val="5"/>
          <c:order val="1"/>
          <c:tx>
            <c:strRef>
              <c:f>'BP Fevik'!$S$14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101.41617193849535</c:v>
                </c:pt>
                <c:pt idx="2">
                  <c:v>100.95934233713126</c:v>
                </c:pt>
                <c:pt idx="3">
                  <c:v>112.51712970502616</c:v>
                </c:pt>
                <c:pt idx="4">
                  <c:v>114.0114305076807</c:v>
                </c:pt>
                <c:pt idx="5">
                  <c:v>113.49385067622026</c:v>
                </c:pt>
                <c:pt idx="6">
                  <c:v>112.1234779772923</c:v>
                </c:pt>
                <c:pt idx="7">
                  <c:v>122.04213456848207</c:v>
                </c:pt>
                <c:pt idx="8">
                  <c:v>131.98549182541888</c:v>
                </c:pt>
                <c:pt idx="9">
                  <c:v>151.4988993731441</c:v>
                </c:pt>
                <c:pt idx="10">
                  <c:v>167.12778939988772</c:v>
                </c:pt>
                <c:pt idx="11">
                  <c:v>184.25729772257387</c:v>
                </c:pt>
                <c:pt idx="12">
                  <c:v>196.19586787863145</c:v>
                </c:pt>
                <c:pt idx="13">
                  <c:v>203.25626409035831</c:v>
                </c:pt>
                <c:pt idx="14">
                  <c:v>218.47520006978348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A-4792-9470-37FD3AA609F7}"/>
            </c:ext>
          </c:extLst>
        </c:ser>
        <c:ser>
          <c:idx val="0"/>
          <c:order val="2"/>
          <c:tx>
            <c:strRef>
              <c:f>'BP Fevik'!$S$15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Fevik'!$T$15:$AH$15</c:f>
              <c:numCache>
                <c:formatCode>#,##0</c:formatCode>
                <c:ptCount val="15"/>
                <c:pt idx="0">
                  <c:v>100</c:v>
                </c:pt>
                <c:pt idx="1">
                  <c:v>81.698113567424272</c:v>
                </c:pt>
                <c:pt idx="2">
                  <c:v>87.358490925914836</c:v>
                </c:pt>
                <c:pt idx="3">
                  <c:v>79.81132111459408</c:v>
                </c:pt>
                <c:pt idx="4">
                  <c:v>82.045747395956312</c:v>
                </c:pt>
                <c:pt idx="5">
                  <c:v>83.773581261904738</c:v>
                </c:pt>
                <c:pt idx="6">
                  <c:v>87.249423254210996</c:v>
                </c:pt>
                <c:pt idx="7">
                  <c:v>96.884127270500599</c:v>
                </c:pt>
                <c:pt idx="8">
                  <c:v>102.5715446697091</c:v>
                </c:pt>
                <c:pt idx="9">
                  <c:v>100.50685869635272</c:v>
                </c:pt>
                <c:pt idx="10">
                  <c:v>105.9476243437461</c:v>
                </c:pt>
                <c:pt idx="11">
                  <c:v>106.18136495632943</c:v>
                </c:pt>
                <c:pt idx="12">
                  <c:v>114.46715535701448</c:v>
                </c:pt>
                <c:pt idx="13">
                  <c:v>130.04929996886338</c:v>
                </c:pt>
                <c:pt idx="14">
                  <c:v>132.75366183721798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A-4792-9470-37FD3AA6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104.2715831239456</c:v>
                </c:pt>
                <c:pt idx="2">
                  <c:v>108.09352526060513</c:v>
                </c:pt>
                <c:pt idx="3">
                  <c:v>109.17266207565386</c:v>
                </c:pt>
                <c:pt idx="4">
                  <c:v>112.97052412328416</c:v>
                </c:pt>
                <c:pt idx="5">
                  <c:v>115.37347015566041</c:v>
                </c:pt>
                <c:pt idx="6">
                  <c:v>120.07893307543706</c:v>
                </c:pt>
                <c:pt idx="7">
                  <c:v>121.33260254536458</c:v>
                </c:pt>
                <c:pt idx="8">
                  <c:v>123.33910859820978</c:v>
                </c:pt>
                <c:pt idx="9">
                  <c:v>124.91817763763117</c:v>
                </c:pt>
                <c:pt idx="10">
                  <c:v>127.43797854731058</c:v>
                </c:pt>
                <c:pt idx="11">
                  <c:v>128.38806009225394</c:v>
                </c:pt>
                <c:pt idx="12">
                  <c:v>128.50843954177131</c:v>
                </c:pt>
                <c:pt idx="13">
                  <c:v>129.88452452266097</c:v>
                </c:pt>
                <c:pt idx="14">
                  <c:v>129.30724879619092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F-4925-BD5D-522C6B5DC1D3}"/>
            </c:ext>
          </c:extLst>
        </c:ser>
        <c:ser>
          <c:idx val="5"/>
          <c:order val="1"/>
          <c:tx>
            <c:strRef>
              <c:f>'BP Grimstad'!$S$14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101.80722876267501</c:v>
                </c:pt>
                <c:pt idx="2">
                  <c:v>102.71084329212658</c:v>
                </c:pt>
                <c:pt idx="3">
                  <c:v>108.88554115915652</c:v>
                </c:pt>
                <c:pt idx="4">
                  <c:v>111.43077426144352</c:v>
                </c:pt>
                <c:pt idx="5">
                  <c:v>115.38252484465994</c:v>
                </c:pt>
                <c:pt idx="6">
                  <c:v>116.20490569780777</c:v>
                </c:pt>
                <c:pt idx="7">
                  <c:v>123.83977225080662</c:v>
                </c:pt>
                <c:pt idx="8">
                  <c:v>132.53347079125805</c:v>
                </c:pt>
                <c:pt idx="9">
                  <c:v>142.23763339375739</c:v>
                </c:pt>
                <c:pt idx="10">
                  <c:v>152.92733869654919</c:v>
                </c:pt>
                <c:pt idx="11">
                  <c:v>164.10624761877162</c:v>
                </c:pt>
                <c:pt idx="12">
                  <c:v>177.71484694099621</c:v>
                </c:pt>
                <c:pt idx="13">
                  <c:v>186.16527951426707</c:v>
                </c:pt>
                <c:pt idx="14">
                  <c:v>196.16841592918831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F-4925-BD5D-522C6B5DC1D3}"/>
            </c:ext>
          </c:extLst>
        </c:ser>
        <c:ser>
          <c:idx val="0"/>
          <c:order val="2"/>
          <c:tx>
            <c:strRef>
              <c:f>'BP Grimstad'!$S$15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104.05405300109483</c:v>
                </c:pt>
                <c:pt idx="2">
                  <c:v>109.45945890882942</c:v>
                </c:pt>
                <c:pt idx="3">
                  <c:v>102.02702639482968</c:v>
                </c:pt>
                <c:pt idx="4">
                  <c:v>108.3420273507729</c:v>
                </c:pt>
                <c:pt idx="5">
                  <c:v>111.69236155034238</c:v>
                </c:pt>
                <c:pt idx="6">
                  <c:v>117.45366178257208</c:v>
                </c:pt>
                <c:pt idx="7">
                  <c:v>122.62606640756208</c:v>
                </c:pt>
                <c:pt idx="8">
                  <c:v>124.72847343176699</c:v>
                </c:pt>
                <c:pt idx="9">
                  <c:v>132.71123810972168</c:v>
                </c:pt>
                <c:pt idx="10">
                  <c:v>138.09102095582494</c:v>
                </c:pt>
                <c:pt idx="11">
                  <c:v>144.25875879089506</c:v>
                </c:pt>
                <c:pt idx="12">
                  <c:v>148.94444141448005</c:v>
                </c:pt>
                <c:pt idx="13">
                  <c:v>159.39260389290229</c:v>
                </c:pt>
                <c:pt idx="14">
                  <c:v>164.64231654890366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F-4925-BD5D-522C6B5DC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Landvik'!$T$5:$AH$5</c:f>
              <c:numCache>
                <c:formatCode>#,##0</c:formatCode>
                <c:ptCount val="15"/>
                <c:pt idx="0">
                  <c:v>100</c:v>
                </c:pt>
                <c:pt idx="1">
                  <c:v>103.66379477783548</c:v>
                </c:pt>
                <c:pt idx="2">
                  <c:v>81.896552397436494</c:v>
                </c:pt>
                <c:pt idx="3">
                  <c:v>86.853451456312072</c:v>
                </c:pt>
                <c:pt idx="4">
                  <c:v>95.418227914433899</c:v>
                </c:pt>
                <c:pt idx="5">
                  <c:v>95.310417498476852</c:v>
                </c:pt>
                <c:pt idx="6">
                  <c:v>95.423008618050559</c:v>
                </c:pt>
                <c:pt idx="7">
                  <c:v>95.67949768329072</c:v>
                </c:pt>
                <c:pt idx="8">
                  <c:v>95.975962967510597</c:v>
                </c:pt>
                <c:pt idx="9">
                  <c:v>96.327457726638499</c:v>
                </c:pt>
                <c:pt idx="10">
                  <c:v>96.778742993936376</c:v>
                </c:pt>
                <c:pt idx="11">
                  <c:v>97.275722415494187</c:v>
                </c:pt>
                <c:pt idx="12">
                  <c:v>97.777449655347297</c:v>
                </c:pt>
                <c:pt idx="13">
                  <c:v>98.237733168747809</c:v>
                </c:pt>
                <c:pt idx="14">
                  <c:v>98.696705379952192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D-4963-B0EB-E5ACE1FA4B8F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Landvik'!$T$6:$AH$6</c:f>
              <c:numCache>
                <c:formatCode>#,##0</c:formatCode>
                <c:ptCount val="15"/>
                <c:pt idx="0">
                  <c:v>100</c:v>
                </c:pt>
                <c:pt idx="1">
                  <c:v>95.873631325920584</c:v>
                </c:pt>
                <c:pt idx="2">
                  <c:v>91.457126143905725</c:v>
                </c:pt>
                <c:pt idx="3">
                  <c:v>81.914893819799843</c:v>
                </c:pt>
                <c:pt idx="4">
                  <c:v>76.96557306373596</c:v>
                </c:pt>
                <c:pt idx="5">
                  <c:v>74.436226441638425</c:v>
                </c:pt>
                <c:pt idx="6">
                  <c:v>73.543466136429444</c:v>
                </c:pt>
                <c:pt idx="7">
                  <c:v>74.132688073140358</c:v>
                </c:pt>
                <c:pt idx="8">
                  <c:v>74.023091154879637</c:v>
                </c:pt>
                <c:pt idx="9">
                  <c:v>75.287057049862256</c:v>
                </c:pt>
                <c:pt idx="10">
                  <c:v>75.520248562824747</c:v>
                </c:pt>
                <c:pt idx="11">
                  <c:v>75.806014524564574</c:v>
                </c:pt>
                <c:pt idx="12">
                  <c:v>76.102315175101481</c:v>
                </c:pt>
                <c:pt idx="13">
                  <c:v>76.411201129455364</c:v>
                </c:pt>
                <c:pt idx="14">
                  <c:v>76.73911875880178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2D-4963-B0EB-E5ACE1FA4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98.631430452452634</c:v>
                </c:pt>
                <c:pt idx="2">
                  <c:v>96.394526168268015</c:v>
                </c:pt>
                <c:pt idx="3">
                  <c:v>96.328457195477071</c:v>
                </c:pt>
                <c:pt idx="4">
                  <c:v>95.285911768629703</c:v>
                </c:pt>
                <c:pt idx="5">
                  <c:v>94.032634830696111</c:v>
                </c:pt>
                <c:pt idx="6">
                  <c:v>92.2286882471371</c:v>
                </c:pt>
                <c:pt idx="7">
                  <c:v>90.80430710395666</c:v>
                </c:pt>
                <c:pt idx="8">
                  <c:v>89.447401096875438</c:v>
                </c:pt>
                <c:pt idx="9">
                  <c:v>88.043760637462938</c:v>
                </c:pt>
                <c:pt idx="10">
                  <c:v>87.006161355397978</c:v>
                </c:pt>
                <c:pt idx="11">
                  <c:v>86.253128409571332</c:v>
                </c:pt>
                <c:pt idx="12">
                  <c:v>84.930476727904562</c:v>
                </c:pt>
                <c:pt idx="13">
                  <c:v>84.422521970617609</c:v>
                </c:pt>
                <c:pt idx="14">
                  <c:v>84.013456984660593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7-4920-9BEA-D6EE4B3D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100.85186902203493</c:v>
                </c:pt>
                <c:pt idx="2">
                  <c:v>100.33128289894317</c:v>
                </c:pt>
                <c:pt idx="3">
                  <c:v>105.1348804202529</c:v>
                </c:pt>
                <c:pt idx="4">
                  <c:v>102.30931085643167</c:v>
                </c:pt>
                <c:pt idx="5">
                  <c:v>99.643832204086067</c:v>
                </c:pt>
                <c:pt idx="6">
                  <c:v>97.187356717542002</c:v>
                </c:pt>
                <c:pt idx="7">
                  <c:v>91.838273733397287</c:v>
                </c:pt>
                <c:pt idx="8">
                  <c:v>89.74064427438762</c:v>
                </c:pt>
                <c:pt idx="9">
                  <c:v>86.710100175611458</c:v>
                </c:pt>
                <c:pt idx="10">
                  <c:v>82.712019854768187</c:v>
                </c:pt>
                <c:pt idx="11">
                  <c:v>81.705854181039101</c:v>
                </c:pt>
                <c:pt idx="12">
                  <c:v>80.861778840099888</c:v>
                </c:pt>
                <c:pt idx="13">
                  <c:v>80.734767744963449</c:v>
                </c:pt>
                <c:pt idx="14">
                  <c:v>81.185435052504076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2E-4F9E-904A-09CB3768A996}"/>
            </c:ext>
          </c:extLst>
        </c:ser>
        <c:ser>
          <c:idx val="5"/>
          <c:order val="1"/>
          <c:tx>
            <c:strRef>
              <c:f>'BP Landvik'!$S$8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Landvik'!$T$8:$AH$8</c:f>
              <c:numCache>
                <c:formatCode>#,##0</c:formatCode>
                <c:ptCount val="15"/>
                <c:pt idx="0">
                  <c:v>100</c:v>
                </c:pt>
                <c:pt idx="1">
                  <c:v>97.11833301986627</c:v>
                </c:pt>
                <c:pt idx="2">
                  <c:v>102.14592274176209</c:v>
                </c:pt>
                <c:pt idx="3">
                  <c:v>111.64929371441616</c:v>
                </c:pt>
                <c:pt idx="4">
                  <c:v>111.62043088701201</c:v>
                </c:pt>
                <c:pt idx="5">
                  <c:v>112.30622270560436</c:v>
                </c:pt>
                <c:pt idx="6">
                  <c:v>109.62094129865041</c:v>
                </c:pt>
                <c:pt idx="7">
                  <c:v>111.55537287420236</c:v>
                </c:pt>
                <c:pt idx="8">
                  <c:v>108.61514994034771</c:v>
                </c:pt>
                <c:pt idx="9">
                  <c:v>107.89740798571898</c:v>
                </c:pt>
                <c:pt idx="10">
                  <c:v>107.49237999020316</c:v>
                </c:pt>
                <c:pt idx="11">
                  <c:v>105.38388618786418</c:v>
                </c:pt>
                <c:pt idx="12">
                  <c:v>103.28164301606996</c:v>
                </c:pt>
                <c:pt idx="13">
                  <c:v>95.069976247487048</c:v>
                </c:pt>
                <c:pt idx="14">
                  <c:v>92.439622037176306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2E-4F9E-904A-09CB3768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99.426544780319631</c:v>
                </c:pt>
                <c:pt idx="2">
                  <c:v>98.208690443723981</c:v>
                </c:pt>
                <c:pt idx="3">
                  <c:v>95.784806091687472</c:v>
                </c:pt>
                <c:pt idx="4">
                  <c:v>94.226745483687111</c:v>
                </c:pt>
                <c:pt idx="5">
                  <c:v>93.492108310357821</c:v>
                </c:pt>
                <c:pt idx="6">
                  <c:v>92.888918185142472</c:v>
                </c:pt>
                <c:pt idx="7">
                  <c:v>92.571490719372676</c:v>
                </c:pt>
                <c:pt idx="8">
                  <c:v>91.873247314056229</c:v>
                </c:pt>
                <c:pt idx="9">
                  <c:v>91.290765029947821</c:v>
                </c:pt>
                <c:pt idx="10">
                  <c:v>90.812722910024917</c:v>
                </c:pt>
                <c:pt idx="11">
                  <c:v>90.605132452242842</c:v>
                </c:pt>
                <c:pt idx="12">
                  <c:v>91.022028910349107</c:v>
                </c:pt>
                <c:pt idx="13">
                  <c:v>90.922224567446037</c:v>
                </c:pt>
                <c:pt idx="14">
                  <c:v>90.982890657655531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D4-4F9B-8451-045E41223B74}"/>
            </c:ext>
          </c:extLst>
        </c:ser>
        <c:ser>
          <c:idx val="5"/>
          <c:order val="1"/>
          <c:tx>
            <c:strRef>
              <c:f>'BP Landvik'!$S$12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102.91167930729812</c:v>
                </c:pt>
                <c:pt idx="2">
                  <c:v>106.84244609061454</c:v>
                </c:pt>
                <c:pt idx="3">
                  <c:v>112.85991707554972</c:v>
                </c:pt>
                <c:pt idx="4">
                  <c:v>114.4429792667555</c:v>
                </c:pt>
                <c:pt idx="5">
                  <c:v>116.11063338820595</c:v>
                </c:pt>
                <c:pt idx="6">
                  <c:v>117.74054656582398</c:v>
                </c:pt>
                <c:pt idx="7">
                  <c:v>119.7467033912732</c:v>
                </c:pt>
                <c:pt idx="8">
                  <c:v>121.83672524412168</c:v>
                </c:pt>
                <c:pt idx="9">
                  <c:v>123.95138157523566</c:v>
                </c:pt>
                <c:pt idx="10">
                  <c:v>124.78093275955619</c:v>
                </c:pt>
                <c:pt idx="11">
                  <c:v>124.39991503227705</c:v>
                </c:pt>
                <c:pt idx="12">
                  <c:v>124.73526407013192</c:v>
                </c:pt>
                <c:pt idx="13">
                  <c:v>124.52981621144727</c:v>
                </c:pt>
                <c:pt idx="14">
                  <c:v>125.62194346233433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4-4F9B-8451-045E4122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11</xdr:col>
      <xdr:colOff>0</xdr:colOff>
      <xdr:row>10</xdr:row>
      <xdr:rowOff>190499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CD8899-80E4-440A-9CAB-C751103A5923}"/>
            </a:ext>
          </a:extLst>
        </xdr:cNvPr>
        <xdr:cNvSpPr txBox="1"/>
      </xdr:nvSpPr>
      <xdr:spPr>
        <a:xfrm>
          <a:off x="1219200" y="647700"/>
          <a:ext cx="548640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Boligbyggeprogram og befolkningsprognoser utviklet for Grimstad Kommune august 2019. Det er utviklet to alternativ på henholdvis 1,5% og 2,0% gjennomsnittlig vekst for kommunen 2019-2029. Boligbyggeprogrammet (BBP) har utgangspunkt i grunnlag tilsendt fra Grimstad kommune. Det er gjort befolkningsprognoser (BP) for kommunen som helhet, samt for hver skolekrets. Alle tall er per 31.12 for det respektive året. Befolkningsprognosene</a:t>
          </a:r>
          <a:r>
            <a:rPr lang="nb-NO" sz="1100" baseline="0"/>
            <a:t> er gjennomført slik at det skal være enkelt å se utviklingen for viktige aldersgrupper. Prognosene er i tillegg ført opp for alle aldere, slik at det er mulig å lage egne aldersgrupper ut fra hvilken utvikling man vil fokusere på. 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2DB62E-33F5-486E-9F38-D7DC80CE6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80D4D40-FDEF-4197-A030-3FDB89222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45AA5D-755F-4368-9AAC-550EC87F2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E3A7334-9AC0-482B-AF94-9309F079D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30BD880-FA7F-44B8-90AC-8A58B5466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4EF587-0B37-4E52-A17E-1F0E09AED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DF3BB2-3B35-4CF7-AF55-564FD0939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E01BE4C-7CFB-4728-8CFD-200372B8B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83FB8C-6396-4420-A3D8-396E38805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656838-9879-4971-9050-F45FCDB0D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1E84159-0850-4611-ACE2-75EDFF765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D467951-CDB5-4CB3-B600-3FF097FD9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B4C37A2-3E83-420D-BC72-22FED2E90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3BEC9C4-E563-423F-A911-ABB815213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25266FA-2993-4BD4-BA14-6962689CE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36C229-2DCC-40E3-A023-ED3A5A86E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61F49E-C062-4B5A-B660-33B978CFA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91C83EC-499F-434E-A536-7555F29E0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B3F11C-3D93-4340-BAE1-6627A14F6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E72ACED-649A-4C92-8BD8-ECE56CBE7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3E6A98-CBB0-4600-B75B-6D61B74B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156CBCB-2161-4F1E-A269-DE011000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DCD520-CE64-4B28-8AB8-29D02F62E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C3B51BA-053A-4841-B3C8-F19DB6D95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C0942F-CBB0-4031-A9A6-81425B08B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1D974E-E7AC-4301-B8FB-1FF6173CD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0275A3-1BCD-418E-BA87-170C6B33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639144-FC91-467D-8478-EA7B2B97C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6F1C809-65E6-4B86-9687-3D3BBE1BF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BD690BC-20EB-46E7-8CBF-52AF7472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85931-8625-4738-98B3-D1B80AC92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5EAED2-E95F-4615-96DE-23AA1426A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3D6679E-5B52-4B19-9111-1B364FAAB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F8A846-354A-4F88-9E36-2D14472BC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629ACE-8C86-495B-96F1-C73C8847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482A9FA-839D-484E-BC35-374A41088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06DC658-A67A-44CE-82D5-D5A829EF4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FECA3A4-2A3B-470F-BC70-62A8FD5B9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5BE6F69-8FE8-43BB-AF29-26F59EB3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0A8B308-D1FD-4BD0-86C4-76A724306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workbookViewId="0">
      <selection activeCell="F13" sqref="F13"/>
    </sheetView>
  </sheetViews>
  <sheetFormatPr baseColWidth="10" defaultColWidth="8.7109375" defaultRowHeight="15" x14ac:dyDescent="0.25"/>
  <sheetData>
    <row r="2" spans="2:12" ht="21" x14ac:dyDescent="0.35">
      <c r="B2" s="107" t="s">
        <v>43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x14ac:dyDescent="0.25">
      <c r="D3" s="57"/>
      <c r="E3" s="57"/>
      <c r="F3" s="108" t="s">
        <v>42</v>
      </c>
      <c r="G3" s="108"/>
      <c r="H3" s="108"/>
      <c r="I3" s="57"/>
      <c r="J3" s="57"/>
      <c r="K3" s="57"/>
    </row>
    <row r="4" spans="2:12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12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12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2:12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</sheetData>
  <mergeCells count="2">
    <mergeCell ref="B2:L2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abSelected="1" zoomScaleNormal="100" workbookViewId="0">
      <selection activeCell="R14" sqref="R14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9.710937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7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39.199999809265101</v>
      </c>
      <c r="AM4" s="52">
        <v>27.350000381469702</v>
      </c>
      <c r="AN4" s="52">
        <v>41.899999618530302</v>
      </c>
      <c r="AO4" s="52">
        <v>33.099999427795403</v>
      </c>
      <c r="AP4" s="52">
        <v>33.960657119750998</v>
      </c>
      <c r="AQ4" s="52">
        <v>34.522996902465799</v>
      </c>
      <c r="AR4" s="52">
        <v>35.3152179718018</v>
      </c>
      <c r="AS4" s="52">
        <v>36.076639175415004</v>
      </c>
      <c r="AT4" s="52">
        <v>36.8001804351807</v>
      </c>
      <c r="AU4" s="52">
        <v>37.441308975219698</v>
      </c>
      <c r="AV4" s="52">
        <v>38.048803329467802</v>
      </c>
      <c r="AW4" s="52">
        <v>38.604539871215799</v>
      </c>
      <c r="AX4" s="52">
        <v>39.141757965087898</v>
      </c>
      <c r="AY4" s="52">
        <v>39.651821136474602</v>
      </c>
      <c r="AZ4" s="52">
        <v>40.149215698242202</v>
      </c>
    </row>
    <row r="5" spans="2:52" x14ac:dyDescent="0.25">
      <c r="B5" s="34" t="s">
        <v>48</v>
      </c>
      <c r="C5" s="9">
        <f>AL4</f>
        <v>39.199999809265101</v>
      </c>
      <c r="D5" s="9">
        <f t="shared" ref="D5:Q5" si="0">AM4</f>
        <v>27.350000381469702</v>
      </c>
      <c r="E5" s="9">
        <f t="shared" si="0"/>
        <v>41.899999618530302</v>
      </c>
      <c r="F5" s="9">
        <f t="shared" si="0"/>
        <v>33.099999427795403</v>
      </c>
      <c r="G5" s="9">
        <f t="shared" si="0"/>
        <v>33.960657119750998</v>
      </c>
      <c r="H5" s="9">
        <f t="shared" si="0"/>
        <v>34.522996902465799</v>
      </c>
      <c r="I5" s="9">
        <f t="shared" si="0"/>
        <v>35.3152179718018</v>
      </c>
      <c r="J5" s="9">
        <f t="shared" si="0"/>
        <v>36.076639175415004</v>
      </c>
      <c r="K5" s="9">
        <f t="shared" si="0"/>
        <v>36.8001804351807</v>
      </c>
      <c r="L5" s="9">
        <f t="shared" si="0"/>
        <v>37.441308975219698</v>
      </c>
      <c r="M5" s="9">
        <f t="shared" si="0"/>
        <v>38.048803329467802</v>
      </c>
      <c r="N5" s="9">
        <f t="shared" si="0"/>
        <v>38.604539871215799</v>
      </c>
      <c r="O5" s="9">
        <f t="shared" si="0"/>
        <v>39.141757965087898</v>
      </c>
      <c r="P5" s="9">
        <f t="shared" si="0"/>
        <v>39.651821136474602</v>
      </c>
      <c r="Q5" s="9">
        <f t="shared" si="0"/>
        <v>40.149215698242202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69.770409475883227</v>
      </c>
      <c r="V5" s="49">
        <f t="shared" si="1"/>
        <v>106.8877546489861</v>
      </c>
      <c r="W5" s="49">
        <f t="shared" si="1"/>
        <v>84.438774461351045</v>
      </c>
      <c r="X5" s="49">
        <f t="shared" si="1"/>
        <v>86.634329808655352</v>
      </c>
      <c r="Y5" s="49">
        <f t="shared" si="1"/>
        <v>88.068870077662936</v>
      </c>
      <c r="Z5" s="49">
        <f t="shared" si="1"/>
        <v>90.089842203149416</v>
      </c>
      <c r="AA5" s="49">
        <f t="shared" si="1"/>
        <v>92.032243242226045</v>
      </c>
      <c r="AB5" s="49">
        <f t="shared" si="1"/>
        <v>93.878011771017427</v>
      </c>
      <c r="AC5" s="49">
        <f t="shared" si="1"/>
        <v>95.513543768870818</v>
      </c>
      <c r="AD5" s="49">
        <f t="shared" si="1"/>
        <v>97.063274271942191</v>
      </c>
      <c r="AE5" s="49">
        <f t="shared" si="1"/>
        <v>98.480969538401482</v>
      </c>
      <c r="AF5" s="49">
        <f t="shared" si="1"/>
        <v>99.851423866171956</v>
      </c>
      <c r="AG5" s="49">
        <f t="shared" si="1"/>
        <v>101.15260543216307</v>
      </c>
      <c r="AH5" s="49">
        <f>Q5/$C$5*100</f>
        <v>102.42146911631554</v>
      </c>
      <c r="AI5" s="49"/>
      <c r="AJ5" s="49"/>
      <c r="AK5" s="51" t="s">
        <v>53</v>
      </c>
      <c r="AL5" s="52">
        <v>34.549999237060497</v>
      </c>
      <c r="AM5" s="52">
        <v>41.349998474121101</v>
      </c>
      <c r="AN5" s="52">
        <v>32.599999427795403</v>
      </c>
      <c r="AO5" s="52">
        <v>41.899999618530302</v>
      </c>
      <c r="AP5" s="52">
        <v>35.1064615249634</v>
      </c>
      <c r="AQ5" s="52">
        <v>36.3347263336182</v>
      </c>
      <c r="AR5" s="52">
        <v>37.125463485717802</v>
      </c>
      <c r="AS5" s="52">
        <v>37.895057678222699</v>
      </c>
      <c r="AT5" s="52">
        <v>38.636882781982401</v>
      </c>
      <c r="AU5" s="52">
        <v>39.323493957519503</v>
      </c>
      <c r="AV5" s="52">
        <v>39.957727432250998</v>
      </c>
      <c r="AW5" s="52">
        <v>40.561159133911097</v>
      </c>
      <c r="AX5" s="52">
        <v>41.118545532226598</v>
      </c>
      <c r="AY5" s="52">
        <v>41.664119720458999</v>
      </c>
      <c r="AZ5" s="52">
        <v>42.188083648681598</v>
      </c>
    </row>
    <row r="6" spans="2:52" x14ac:dyDescent="0.25">
      <c r="B6" s="34" t="s">
        <v>49</v>
      </c>
      <c r="C6" s="9">
        <f>AL5+AL6+AL7+AL8+AL9</f>
        <v>213.74999809265131</v>
      </c>
      <c r="D6" s="9">
        <f t="shared" ref="D6:Q6" si="2">AM5+AM6+AM7+AM8+AM9</f>
        <v>216.89999580383289</v>
      </c>
      <c r="E6" s="9">
        <f t="shared" si="2"/>
        <v>201.69999599456767</v>
      </c>
      <c r="F6" s="9">
        <f t="shared" si="2"/>
        <v>203.79999637603748</v>
      </c>
      <c r="G6" s="9">
        <f t="shared" si="2"/>
        <v>198.15116500854492</v>
      </c>
      <c r="H6" s="9">
        <f t="shared" si="2"/>
        <v>201.45876884460452</v>
      </c>
      <c r="I6" s="9">
        <f t="shared" si="2"/>
        <v>201.5103969573976</v>
      </c>
      <c r="J6" s="9">
        <f t="shared" si="2"/>
        <v>208.63438987731939</v>
      </c>
      <c r="K6" s="9">
        <f t="shared" si="2"/>
        <v>208.49733543395999</v>
      </c>
      <c r="L6" s="9">
        <f t="shared" si="2"/>
        <v>213.6296882629394</v>
      </c>
      <c r="M6" s="9">
        <f t="shared" si="2"/>
        <v>217.0962600708007</v>
      </c>
      <c r="N6" s="9">
        <f t="shared" si="2"/>
        <v>220.41100120544431</v>
      </c>
      <c r="O6" s="9">
        <f t="shared" si="2"/>
        <v>223.55908203125011</v>
      </c>
      <c r="P6" s="9">
        <f t="shared" si="2"/>
        <v>226.58600997924808</v>
      </c>
      <c r="Q6" s="9">
        <f t="shared" si="2"/>
        <v>229.51246833801261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101.47368315288415</v>
      </c>
      <c r="V6" s="49">
        <f t="shared" si="4"/>
        <v>94.362572067551326</v>
      </c>
      <c r="W6" s="49">
        <f t="shared" si="4"/>
        <v>95.345028395134335</v>
      </c>
      <c r="X6" s="49">
        <f t="shared" si="4"/>
        <v>92.702300246409834</v>
      </c>
      <c r="Y6" s="49">
        <f t="shared" si="4"/>
        <v>94.249717259543985</v>
      </c>
      <c r="Z6" s="49">
        <f t="shared" si="4"/>
        <v>94.273870762820593</v>
      </c>
      <c r="AA6" s="49">
        <f t="shared" si="4"/>
        <v>97.606732977319368</v>
      </c>
      <c r="AB6" s="49">
        <f t="shared" si="4"/>
        <v>97.542613938918251</v>
      </c>
      <c r="AC6" s="49">
        <f t="shared" si="4"/>
        <v>99.943714699047732</v>
      </c>
      <c r="AD6" s="49">
        <f t="shared" si="4"/>
        <v>101.56550269380537</v>
      </c>
      <c r="AE6" s="49">
        <f t="shared" si="4"/>
        <v>103.11625879402615</v>
      </c>
      <c r="AF6" s="49">
        <f t="shared" si="4"/>
        <v>104.58904515842239</v>
      </c>
      <c r="AG6" s="49">
        <f t="shared" si="4"/>
        <v>106.00515181339694</v>
      </c>
      <c r="AH6" s="49">
        <f>Q6/$C$6*100</f>
        <v>107.37425515135162</v>
      </c>
      <c r="AI6" s="49"/>
      <c r="AJ6" s="49"/>
      <c r="AK6" s="51" t="s">
        <v>54</v>
      </c>
      <c r="AL6" s="52">
        <v>38.699998855590799</v>
      </c>
      <c r="AM6" s="52">
        <v>39.549999237060497</v>
      </c>
      <c r="AN6" s="52">
        <v>41.449998855590799</v>
      </c>
      <c r="AO6" s="52">
        <v>31.099999427795399</v>
      </c>
      <c r="AP6" s="52">
        <v>43.426403045654297</v>
      </c>
      <c r="AQ6" s="52">
        <v>37.380886077880902</v>
      </c>
      <c r="AR6" s="52">
        <v>39.144273757934599</v>
      </c>
      <c r="AS6" s="52">
        <v>39.919918060302699</v>
      </c>
      <c r="AT6" s="52">
        <v>40.674543380737298</v>
      </c>
      <c r="AU6" s="52">
        <v>41.383949279785199</v>
      </c>
      <c r="AV6" s="52">
        <v>42.064821243286097</v>
      </c>
      <c r="AW6" s="52">
        <v>42.6937770843506</v>
      </c>
      <c r="AX6" s="52">
        <v>43.299158096313498</v>
      </c>
      <c r="AY6" s="52">
        <v>43.8680419921875</v>
      </c>
      <c r="AZ6" s="52">
        <v>44.4285697937012</v>
      </c>
    </row>
    <row r="7" spans="2:52" s="56" customFormat="1" x14ac:dyDescent="0.25">
      <c r="B7" s="34" t="s">
        <v>50</v>
      </c>
      <c r="C7" s="105">
        <f>AL10+AL11+AL12+AL13+AL14+AL15+AL16</f>
        <v>384.59999656677246</v>
      </c>
      <c r="D7" s="105">
        <f t="shared" ref="D7:Q7" si="5">AM10+AM11+AM12+AM13+AM14+AM15+AM16</f>
        <v>379.49999809265137</v>
      </c>
      <c r="E7" s="105">
        <f t="shared" si="5"/>
        <v>372.74999809265142</v>
      </c>
      <c r="F7" s="105">
        <f t="shared" si="5"/>
        <v>369.29999732971186</v>
      </c>
      <c r="G7" s="105">
        <f t="shared" si="5"/>
        <v>365.00763320922863</v>
      </c>
      <c r="H7" s="105">
        <f t="shared" si="5"/>
        <v>363.1506519317627</v>
      </c>
      <c r="I7" s="105">
        <f t="shared" si="5"/>
        <v>358.5972404479981</v>
      </c>
      <c r="J7" s="105">
        <f t="shared" si="5"/>
        <v>347.20213699340809</v>
      </c>
      <c r="K7" s="105">
        <f t="shared" si="5"/>
        <v>351.39910888671869</v>
      </c>
      <c r="L7" s="105">
        <f t="shared" si="5"/>
        <v>349.36636924743647</v>
      </c>
      <c r="M7" s="105">
        <f t="shared" si="5"/>
        <v>347.9124355316161</v>
      </c>
      <c r="N7" s="105">
        <f t="shared" si="5"/>
        <v>349.59447860717779</v>
      </c>
      <c r="O7" s="105">
        <f t="shared" si="5"/>
        <v>354.97673416137707</v>
      </c>
      <c r="P7" s="105">
        <f t="shared" si="5"/>
        <v>358.24071311950689</v>
      </c>
      <c r="Q7" s="105">
        <f t="shared" si="5"/>
        <v>365.02290344238293</v>
      </c>
      <c r="R7" s="46"/>
      <c r="S7" s="48" t="str">
        <f t="shared" si="3"/>
        <v>6-12 år</v>
      </c>
      <c r="T7" s="106">
        <f>C7/$C$7*100</f>
        <v>100</v>
      </c>
      <c r="U7" s="106">
        <f t="shared" ref="U7:AG7" si="6">D7/$C$7*100</f>
        <v>98.673947342785368</v>
      </c>
      <c r="V7" s="106">
        <f t="shared" si="6"/>
        <v>96.9188771243102</v>
      </c>
      <c r="W7" s="106">
        <f t="shared" si="6"/>
        <v>96.021841036495104</v>
      </c>
      <c r="X7" s="106">
        <f t="shared" si="6"/>
        <v>94.905781712834127</v>
      </c>
      <c r="Y7" s="106">
        <f t="shared" si="6"/>
        <v>94.422947263005014</v>
      </c>
      <c r="Z7" s="106">
        <f t="shared" si="6"/>
        <v>93.239012909283829</v>
      </c>
      <c r="AA7" s="106">
        <f t="shared" si="6"/>
        <v>90.276167470825357</v>
      </c>
      <c r="AB7" s="106">
        <f t="shared" si="6"/>
        <v>91.367423823081182</v>
      </c>
      <c r="AC7" s="106">
        <f t="shared" si="6"/>
        <v>90.838890370811825</v>
      </c>
      <c r="AD7" s="106">
        <f t="shared" si="6"/>
        <v>90.460852479808381</v>
      </c>
      <c r="AE7" s="106">
        <f t="shared" si="6"/>
        <v>90.898201177306262</v>
      </c>
      <c r="AF7" s="106">
        <f t="shared" si="6"/>
        <v>92.297643611587404</v>
      </c>
      <c r="AG7" s="106">
        <f t="shared" si="6"/>
        <v>93.146312095016043</v>
      </c>
      <c r="AH7" s="106">
        <f>Q7/$C$7*100</f>
        <v>94.909752132306465</v>
      </c>
      <c r="AI7" s="106"/>
      <c r="AJ7" s="106"/>
      <c r="AK7" s="51" t="s">
        <v>55</v>
      </c>
      <c r="AL7" s="52">
        <v>50.049999237060497</v>
      </c>
      <c r="AM7" s="52">
        <v>39.549999237060497</v>
      </c>
      <c r="AN7" s="52">
        <v>36.549999237060497</v>
      </c>
      <c r="AO7" s="52">
        <v>43.699998855590799</v>
      </c>
      <c r="AP7" s="52">
        <v>34.200942039489703</v>
      </c>
      <c r="AQ7" s="52">
        <v>44.782665252685497</v>
      </c>
      <c r="AR7" s="52">
        <v>39.514797210693402</v>
      </c>
      <c r="AS7" s="52">
        <v>41.515001296997099</v>
      </c>
      <c r="AT7" s="52">
        <v>42.278562545776403</v>
      </c>
      <c r="AU7" s="52">
        <v>42.998844146728501</v>
      </c>
      <c r="AV7" s="52">
        <v>43.703416824340799</v>
      </c>
      <c r="AW7" s="52">
        <v>44.376600265502901</v>
      </c>
      <c r="AX7" s="52">
        <v>45.0015678405762</v>
      </c>
      <c r="AY7" s="52">
        <v>45.6145725250244</v>
      </c>
      <c r="AZ7" s="52">
        <v>46.1969890594482</v>
      </c>
    </row>
    <row r="8" spans="2:52" s="56" customFormat="1" x14ac:dyDescent="0.25">
      <c r="B8" s="34" t="s">
        <v>51</v>
      </c>
      <c r="C8" s="105">
        <f>AL17+AL18+AL19</f>
        <v>164.54999923706049</v>
      </c>
      <c r="D8" s="105">
        <f t="shared" ref="D8:Q8" si="7">AM17+AM18+AM19</f>
        <v>162.49999809265128</v>
      </c>
      <c r="E8" s="105">
        <f t="shared" si="7"/>
        <v>170.19999694824219</v>
      </c>
      <c r="F8" s="105">
        <f t="shared" si="7"/>
        <v>172.79999732971189</v>
      </c>
      <c r="G8" s="105">
        <f t="shared" si="7"/>
        <v>167.36476898193359</v>
      </c>
      <c r="H8" s="105">
        <f t="shared" si="7"/>
        <v>161.84335136413569</v>
      </c>
      <c r="I8" s="105">
        <f t="shared" si="7"/>
        <v>166.17023849487299</v>
      </c>
      <c r="J8" s="105">
        <f t="shared" si="7"/>
        <v>168.68679046630848</v>
      </c>
      <c r="K8" s="105">
        <f t="shared" si="7"/>
        <v>171.26091957092279</v>
      </c>
      <c r="L8" s="105">
        <f t="shared" si="7"/>
        <v>167.67497444152841</v>
      </c>
      <c r="M8" s="105">
        <f t="shared" si="7"/>
        <v>164.8609428405762</v>
      </c>
      <c r="N8" s="105">
        <f t="shared" si="7"/>
        <v>165.89564514160159</v>
      </c>
      <c r="O8" s="105">
        <f t="shared" si="7"/>
        <v>163.0068798065185</v>
      </c>
      <c r="P8" s="105">
        <f t="shared" si="7"/>
        <v>160.7312870025635</v>
      </c>
      <c r="Q8" s="105">
        <f t="shared" si="7"/>
        <v>158.57243919372561</v>
      </c>
      <c r="R8" s="46"/>
      <c r="S8" s="48" t="str">
        <f t="shared" si="3"/>
        <v>13-15 år</v>
      </c>
      <c r="T8" s="106">
        <f>C8/$C$8*100</f>
        <v>100</v>
      </c>
      <c r="U8" s="106">
        <f t="shared" ref="U8:AG8" si="8">D8/$C$8*100</f>
        <v>98.754177360125141</v>
      </c>
      <c r="V8" s="106">
        <f t="shared" si="8"/>
        <v>103.43360543140567</v>
      </c>
      <c r="W8" s="106">
        <f t="shared" si="8"/>
        <v>105.01367251953977</v>
      </c>
      <c r="X8" s="106">
        <f t="shared" si="8"/>
        <v>101.71058630077414</v>
      </c>
      <c r="Y8" s="106">
        <f t="shared" si="8"/>
        <v>98.355121309344128</v>
      </c>
      <c r="Z8" s="106">
        <f t="shared" si="8"/>
        <v>100.98464859636876</v>
      </c>
      <c r="AA8" s="106">
        <f t="shared" si="8"/>
        <v>102.51400258184644</v>
      </c>
      <c r="AB8" s="106">
        <f t="shared" si="8"/>
        <v>104.07834722879224</v>
      </c>
      <c r="AC8" s="106">
        <f t="shared" si="8"/>
        <v>101.89910374898628</v>
      </c>
      <c r="AD8" s="106">
        <f t="shared" si="8"/>
        <v>100.18896603157546</v>
      </c>
      <c r="AE8" s="106">
        <f t="shared" si="8"/>
        <v>100.81777326695851</v>
      </c>
      <c r="AF8" s="106">
        <f t="shared" si="8"/>
        <v>99.062218512490603</v>
      </c>
      <c r="AG8" s="106">
        <f t="shared" si="8"/>
        <v>97.679299755574277</v>
      </c>
      <c r="AH8" s="106">
        <f>Q8/$C$8*100</f>
        <v>96.367329036128851</v>
      </c>
      <c r="AI8" s="106"/>
      <c r="AJ8" s="106"/>
      <c r="AK8" s="51" t="s">
        <v>56</v>
      </c>
      <c r="AL8" s="52">
        <v>45.25</v>
      </c>
      <c r="AM8" s="52">
        <v>48.299999237060497</v>
      </c>
      <c r="AN8" s="52">
        <v>42.299999237060497</v>
      </c>
      <c r="AO8" s="52">
        <v>38.549999237060497</v>
      </c>
      <c r="AP8" s="52">
        <v>44.892654418945298</v>
      </c>
      <c r="AQ8" s="52">
        <v>36.876438140869098</v>
      </c>
      <c r="AR8" s="52">
        <v>46.348386764526403</v>
      </c>
      <c r="AS8" s="52">
        <v>41.479753494262702</v>
      </c>
      <c r="AT8" s="52">
        <v>43.650842666625998</v>
      </c>
      <c r="AU8" s="52">
        <v>44.383998870849602</v>
      </c>
      <c r="AV8" s="52">
        <v>45.099674224853501</v>
      </c>
      <c r="AW8" s="52">
        <v>45.7977199554443</v>
      </c>
      <c r="AX8" s="52">
        <v>46.465066909790004</v>
      </c>
      <c r="AY8" s="52">
        <v>47.094039916992202</v>
      </c>
      <c r="AZ8" s="52">
        <v>47.716913223266602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2452.999979019165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2433.5499849319458</v>
      </c>
      <c r="E9" s="9">
        <f t="shared" si="9"/>
        <v>2459.0999813079834</v>
      </c>
      <c r="F9" s="9">
        <f t="shared" si="9"/>
        <v>2450.9499816894531</v>
      </c>
      <c r="G9" s="9">
        <f t="shared" si="9"/>
        <v>2457.2096538543701</v>
      </c>
      <c r="H9" s="9">
        <f t="shared" si="9"/>
        <v>2478.0270280838013</v>
      </c>
      <c r="I9" s="9">
        <f t="shared" si="9"/>
        <v>2502.9186372756958</v>
      </c>
      <c r="J9" s="9">
        <f t="shared" si="9"/>
        <v>2524.7950077056885</v>
      </c>
      <c r="K9" s="9">
        <f t="shared" si="9"/>
        <v>2546.3641948699951</v>
      </c>
      <c r="L9" s="9">
        <f t="shared" si="9"/>
        <v>2576.9896774291992</v>
      </c>
      <c r="M9" s="9">
        <f t="shared" si="9"/>
        <v>2598.6665992736821</v>
      </c>
      <c r="N9" s="9">
        <f t="shared" si="9"/>
        <v>2618.1837024688721</v>
      </c>
      <c r="O9" s="9">
        <f t="shared" si="9"/>
        <v>2644.0324954986572</v>
      </c>
      <c r="P9" s="9">
        <f t="shared" si="9"/>
        <v>2667.3871002197266</v>
      </c>
      <c r="Q9" s="9">
        <f t="shared" si="9"/>
        <v>2700.7362327575684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99.207093589336409</v>
      </c>
      <c r="V9" s="49">
        <f t="shared" si="10"/>
        <v>100.24867518715827</v>
      </c>
      <c r="W9" s="49">
        <f t="shared" si="10"/>
        <v>99.916428970760464</v>
      </c>
      <c r="X9" s="49">
        <f t="shared" si="10"/>
        <v>100.1716133253653</v>
      </c>
      <c r="Y9" s="49">
        <f t="shared" si="10"/>
        <v>101.02026291392971</v>
      </c>
      <c r="Z9" s="49">
        <f t="shared" si="10"/>
        <v>102.03500443063562</v>
      </c>
      <c r="AA9" s="49">
        <f t="shared" si="10"/>
        <v>102.92682549125951</v>
      </c>
      <c r="AB9" s="49">
        <f t="shared" si="10"/>
        <v>103.8061237932893</v>
      </c>
      <c r="AC9" s="49">
        <f t="shared" si="10"/>
        <v>105.05461473585547</v>
      </c>
      <c r="AD9" s="49">
        <f t="shared" si="10"/>
        <v>105.93830499390229</v>
      </c>
      <c r="AE9" s="49">
        <f t="shared" si="10"/>
        <v>106.73394720189748</v>
      </c>
      <c r="AF9" s="49">
        <f t="shared" si="10"/>
        <v>107.78770966626247</v>
      </c>
      <c r="AG9" s="49">
        <f t="shared" si="10"/>
        <v>108.73979303034011</v>
      </c>
      <c r="AH9" s="49">
        <f>Q9/$C$9*100</f>
        <v>110.09931740144006</v>
      </c>
      <c r="AI9" s="49"/>
      <c r="AJ9" s="49"/>
      <c r="AK9" s="51" t="s">
        <v>57</v>
      </c>
      <c r="AL9" s="52">
        <v>45.200000762939503</v>
      </c>
      <c r="AM9" s="52">
        <v>48.149999618530302</v>
      </c>
      <c r="AN9" s="52">
        <v>48.799999237060497</v>
      </c>
      <c r="AO9" s="52">
        <v>48.549999237060497</v>
      </c>
      <c r="AP9" s="52">
        <v>40.524703979492202</v>
      </c>
      <c r="AQ9" s="52">
        <v>46.084053039550803</v>
      </c>
      <c r="AR9" s="52">
        <v>39.377475738525398</v>
      </c>
      <c r="AS9" s="52">
        <v>47.824659347534201</v>
      </c>
      <c r="AT9" s="52">
        <v>43.256504058837898</v>
      </c>
      <c r="AU9" s="52">
        <v>45.539402008056598</v>
      </c>
      <c r="AV9" s="52">
        <v>46.2706203460693</v>
      </c>
      <c r="AW9" s="52">
        <v>46.981744766235401</v>
      </c>
      <c r="AX9" s="52">
        <v>47.6747436523438</v>
      </c>
      <c r="AY9" s="52">
        <v>48.345235824584996</v>
      </c>
      <c r="AZ9" s="52">
        <v>48.981912612915004</v>
      </c>
    </row>
    <row r="10" spans="2:52" x14ac:dyDescent="0.25">
      <c r="B10" s="35" t="s">
        <v>23</v>
      </c>
      <c r="C10" s="9">
        <f t="shared" ref="C10:Q10" si="11">C5+C6+C7+C8+AL20+AL21</f>
        <v>918.14999294280983</v>
      </c>
      <c r="D10" s="9">
        <f t="shared" si="11"/>
        <v>893.89999198913551</v>
      </c>
      <c r="E10" s="9">
        <f t="shared" si="11"/>
        <v>891.59998989105213</v>
      </c>
      <c r="F10" s="9">
        <f t="shared" si="11"/>
        <v>882.44998931884743</v>
      </c>
      <c r="G10" s="9">
        <f t="shared" si="11"/>
        <v>881.84723472595226</v>
      </c>
      <c r="H10" s="9">
        <f t="shared" si="11"/>
        <v>875.89513206481934</v>
      </c>
      <c r="I10" s="9">
        <f t="shared" si="11"/>
        <v>869.8518924713137</v>
      </c>
      <c r="J10" s="9">
        <f t="shared" si="11"/>
        <v>871.90698242187477</v>
      </c>
      <c r="K10" s="9">
        <f t="shared" si="11"/>
        <v>875.28323554992676</v>
      </c>
      <c r="L10" s="9">
        <f t="shared" si="11"/>
        <v>876.69514274597168</v>
      </c>
      <c r="M10" s="9">
        <f t="shared" si="11"/>
        <v>884.78765106201149</v>
      </c>
      <c r="N10" s="9">
        <f t="shared" si="11"/>
        <v>887.56979560852051</v>
      </c>
      <c r="O10" s="9">
        <f t="shared" si="11"/>
        <v>889.47729110717796</v>
      </c>
      <c r="P10" s="9">
        <f t="shared" si="11"/>
        <v>897.18459510803223</v>
      </c>
      <c r="Q10" s="9">
        <f t="shared" si="11"/>
        <v>905.09164428710938</v>
      </c>
      <c r="S10" s="48" t="s">
        <v>23</v>
      </c>
      <c r="T10" s="49">
        <f>C10/$C$10*100</f>
        <v>100</v>
      </c>
      <c r="U10" s="49">
        <f t="shared" ref="U10:AG10" si="12">D10/$C$10*100</f>
        <v>97.358819240857429</v>
      </c>
      <c r="V10" s="49">
        <f t="shared" si="12"/>
        <v>97.10831528009264</v>
      </c>
      <c r="W10" s="49">
        <f t="shared" si="12"/>
        <v>96.111746022070037</v>
      </c>
      <c r="X10" s="49">
        <f t="shared" si="12"/>
        <v>96.046097206786257</v>
      </c>
      <c r="Y10" s="49">
        <f t="shared" si="12"/>
        <v>95.397825932279616</v>
      </c>
      <c r="Z10" s="49">
        <f t="shared" si="12"/>
        <v>94.739628509205403</v>
      </c>
      <c r="AA10" s="49">
        <f t="shared" si="12"/>
        <v>94.96345794517525</v>
      </c>
      <c r="AB10" s="49">
        <f t="shared" si="12"/>
        <v>95.331181427613089</v>
      </c>
      <c r="AC10" s="49">
        <f t="shared" si="12"/>
        <v>95.484958828571237</v>
      </c>
      <c r="AD10" s="49">
        <f t="shared" si="12"/>
        <v>96.366351670507882</v>
      </c>
      <c r="AE10" s="49">
        <f t="shared" si="12"/>
        <v>96.669368015102293</v>
      </c>
      <c r="AF10" s="49">
        <f t="shared" si="12"/>
        <v>96.877122250610554</v>
      </c>
      <c r="AG10" s="49">
        <f t="shared" si="12"/>
        <v>97.716560693141176</v>
      </c>
      <c r="AH10" s="49">
        <f>Q10/$C$10*100</f>
        <v>98.577754315082387</v>
      </c>
      <c r="AI10" s="49"/>
      <c r="AJ10" s="49"/>
      <c r="AK10" s="51" t="s">
        <v>58</v>
      </c>
      <c r="AL10" s="52">
        <v>55.549999237060497</v>
      </c>
      <c r="AM10" s="52">
        <v>52.450000762939503</v>
      </c>
      <c r="AN10" s="52">
        <v>53.25</v>
      </c>
      <c r="AO10" s="52">
        <v>48.549999237060497</v>
      </c>
      <c r="AP10" s="52">
        <v>49.187543869018597</v>
      </c>
      <c r="AQ10" s="52">
        <v>42.351181030273402</v>
      </c>
      <c r="AR10" s="52">
        <v>47.442583084106403</v>
      </c>
      <c r="AS10" s="52">
        <v>41.609579086303697</v>
      </c>
      <c r="AT10" s="52">
        <v>49.2460041046143</v>
      </c>
      <c r="AU10" s="52">
        <v>44.893173217773402</v>
      </c>
      <c r="AV10" s="52">
        <v>47.286460876464801</v>
      </c>
      <c r="AW10" s="52">
        <v>48.015251159667997</v>
      </c>
      <c r="AX10" s="52">
        <v>48.722164154052699</v>
      </c>
      <c r="AY10" s="52">
        <v>49.419404983520501</v>
      </c>
      <c r="AZ10" s="52">
        <v>50.096900939941399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1546.4499874114988</v>
      </c>
      <c r="D11" s="9">
        <f t="shared" ref="D11:Q11" si="13">AM22+AM23+AM24+AM25+AM26+AM27+AM28+AM29+AM30+AM31+AM32+AM33+AM34+AM35+AM36+AM37+AM38+AM39+AM40+AM41+AM42+AM43+AM44+AM45+AM46+AM47+AM48+AM49+AM50+AM51+AM52+AM53</f>
        <v>1537.5999908447268</v>
      </c>
      <c r="E11" s="9">
        <f t="shared" si="13"/>
        <v>1571.4499874114988</v>
      </c>
      <c r="F11" s="9">
        <f t="shared" si="13"/>
        <v>1576.0999889373779</v>
      </c>
      <c r="G11" s="9">
        <f t="shared" si="13"/>
        <v>1561.5110874176023</v>
      </c>
      <c r="H11" s="9">
        <f t="shared" si="13"/>
        <v>1564.2069034576416</v>
      </c>
      <c r="I11" s="9">
        <f t="shared" si="13"/>
        <v>1576.4314041137695</v>
      </c>
      <c r="J11" s="9">
        <f t="shared" si="13"/>
        <v>1589.5938682556152</v>
      </c>
      <c r="K11" s="9">
        <f t="shared" si="13"/>
        <v>1594.1954021453857</v>
      </c>
      <c r="L11" s="9">
        <f t="shared" si="13"/>
        <v>1596.9306030273438</v>
      </c>
      <c r="M11" s="9">
        <f t="shared" si="13"/>
        <v>1604.5936298370364</v>
      </c>
      <c r="N11" s="9">
        <f t="shared" si="13"/>
        <v>1627.9664993286133</v>
      </c>
      <c r="O11" s="9">
        <f t="shared" si="13"/>
        <v>1651.0452861785889</v>
      </c>
      <c r="P11" s="9">
        <f t="shared" si="13"/>
        <v>1670.1953487396243</v>
      </c>
      <c r="Q11" s="9">
        <f t="shared" si="13"/>
        <v>1687.2176532745361</v>
      </c>
      <c r="S11" s="48" t="s">
        <v>24</v>
      </c>
      <c r="T11" s="49">
        <f>C11/$C$11*100</f>
        <v>100</v>
      </c>
      <c r="U11" s="49">
        <f t="shared" ref="U11:AG11" si="14">D11/$C$11*100</f>
        <v>99.427721773169949</v>
      </c>
      <c r="V11" s="49">
        <f t="shared" si="14"/>
        <v>101.61660578767541</v>
      </c>
      <c r="W11" s="49">
        <f t="shared" si="14"/>
        <v>101.91729456285283</v>
      </c>
      <c r="X11" s="49">
        <f t="shared" si="14"/>
        <v>100.97391445754499</v>
      </c>
      <c r="Y11" s="49">
        <f t="shared" si="14"/>
        <v>101.14823733005845</v>
      </c>
      <c r="Z11" s="49">
        <f t="shared" si="14"/>
        <v>101.93872527054397</v>
      </c>
      <c r="AA11" s="49">
        <f t="shared" si="14"/>
        <v>102.78986589901508</v>
      </c>
      <c r="AB11" s="49">
        <f t="shared" si="14"/>
        <v>103.08742055175057</v>
      </c>
      <c r="AC11" s="49">
        <f t="shared" si="14"/>
        <v>103.2642902147997</v>
      </c>
      <c r="AD11" s="49">
        <f t="shared" si="14"/>
        <v>103.75981395446614</v>
      </c>
      <c r="AE11" s="49">
        <f t="shared" si="14"/>
        <v>105.27120259825276</v>
      </c>
      <c r="AF11" s="49">
        <f t="shared" si="14"/>
        <v>106.76357461402068</v>
      </c>
      <c r="AG11" s="49">
        <f t="shared" si="14"/>
        <v>108.00189869284131</v>
      </c>
      <c r="AH11" s="49">
        <f>Q11/$C$11*100</f>
        <v>109.10263293406979</v>
      </c>
      <c r="AI11" s="49"/>
      <c r="AJ11" s="49"/>
      <c r="AK11" s="51" t="s">
        <v>59</v>
      </c>
      <c r="AL11" s="52">
        <v>53.700000762939503</v>
      </c>
      <c r="AM11" s="52">
        <v>58.799999237060497</v>
      </c>
      <c r="AN11" s="52">
        <v>50.299999237060497</v>
      </c>
      <c r="AO11" s="52">
        <v>50.25</v>
      </c>
      <c r="AP11" s="52">
        <v>50.017616271972699</v>
      </c>
      <c r="AQ11" s="52">
        <v>49.913078308105497</v>
      </c>
      <c r="AR11" s="52">
        <v>44.188545227050803</v>
      </c>
      <c r="AS11" s="52">
        <v>48.741956710815401</v>
      </c>
      <c r="AT11" s="52">
        <v>43.635318756103501</v>
      </c>
      <c r="AU11" s="52">
        <v>50.575864791870103</v>
      </c>
      <c r="AV11" s="52">
        <v>46.423379898071303</v>
      </c>
      <c r="AW11" s="52">
        <v>48.9073486328125</v>
      </c>
      <c r="AX11" s="52">
        <v>49.633102416992202</v>
      </c>
      <c r="AY11" s="52">
        <v>50.344547271728501</v>
      </c>
      <c r="AZ11" s="52">
        <v>51.049308776855497</v>
      </c>
    </row>
    <row r="12" spans="2:52" x14ac:dyDescent="0.25">
      <c r="B12" s="35" t="s">
        <v>25</v>
      </c>
      <c r="C12" s="9">
        <f>AL54+AL55+AL56+AL57+AL58+AL59+AL60+AL61+AL62+AL63+AL64+AL65+AL66+AL67+AL68+AL69+AL70</f>
        <v>790.49999237060547</v>
      </c>
      <c r="D12" s="9">
        <f t="shared" ref="D12:Q12" si="15">AM54+AM55+AM56+AM57+AM58+AM59+AM60+AM61+AM62+AM63+AM64+AM65+AM66+AM67+AM68+AM69+AM70</f>
        <v>788.29999446868885</v>
      </c>
      <c r="E12" s="9">
        <f t="shared" si="15"/>
        <v>782.59999465942383</v>
      </c>
      <c r="F12" s="9">
        <f t="shared" si="15"/>
        <v>771.39999389648426</v>
      </c>
      <c r="G12" s="9">
        <f t="shared" si="15"/>
        <v>778.33555603027344</v>
      </c>
      <c r="H12" s="9">
        <f t="shared" si="15"/>
        <v>798.90076160430897</v>
      </c>
      <c r="I12" s="9">
        <f t="shared" si="15"/>
        <v>818.22843456268311</v>
      </c>
      <c r="J12" s="9">
        <f t="shared" si="15"/>
        <v>823.89411354064941</v>
      </c>
      <c r="K12" s="9">
        <f t="shared" si="15"/>
        <v>844.84310150146484</v>
      </c>
      <c r="L12" s="9">
        <f t="shared" si="15"/>
        <v>871.4762725830077</v>
      </c>
      <c r="M12" s="9">
        <f t="shared" si="15"/>
        <v>877.20376014709473</v>
      </c>
      <c r="N12" s="9">
        <f t="shared" si="15"/>
        <v>877.15307235717785</v>
      </c>
      <c r="O12" s="9">
        <f t="shared" si="15"/>
        <v>884.19437217712402</v>
      </c>
      <c r="P12" s="9">
        <f t="shared" si="15"/>
        <v>885.21698760986328</v>
      </c>
      <c r="Q12" s="9">
        <f t="shared" si="15"/>
        <v>901.68396186828613</v>
      </c>
      <c r="S12" s="48" t="s">
        <v>25</v>
      </c>
      <c r="T12" s="49">
        <f>C12/$C$12*100</f>
        <v>100</v>
      </c>
      <c r="U12" s="49">
        <f t="shared" ref="U12:AG12" si="16">D12/$C$12*100</f>
        <v>99.721695392390941</v>
      </c>
      <c r="V12" s="49">
        <f t="shared" si="16"/>
        <v>99.000632790964289</v>
      </c>
      <c r="W12" s="49">
        <f t="shared" si="16"/>
        <v>97.583807886342569</v>
      </c>
      <c r="X12" s="49">
        <f t="shared" si="16"/>
        <v>98.461171858604018</v>
      </c>
      <c r="Y12" s="49">
        <f t="shared" si="16"/>
        <v>101.06271591584847</v>
      </c>
      <c r="Z12" s="49">
        <f t="shared" si="16"/>
        <v>103.50770935606511</v>
      </c>
      <c r="AA12" s="49">
        <f t="shared" si="16"/>
        <v>104.2244302963115</v>
      </c>
      <c r="AB12" s="49">
        <f t="shared" si="16"/>
        <v>106.87452367556534</v>
      </c>
      <c r="AC12" s="49">
        <f t="shared" si="16"/>
        <v>110.24367881011167</v>
      </c>
      <c r="AD12" s="49">
        <f t="shared" si="16"/>
        <v>110.96821867340898</v>
      </c>
      <c r="AE12" s="49">
        <f t="shared" si="16"/>
        <v>110.96180655571055</v>
      </c>
      <c r="AF12" s="49">
        <f t="shared" si="16"/>
        <v>111.85254657948084</v>
      </c>
      <c r="AG12" s="49">
        <f t="shared" si="16"/>
        <v>111.98190969682543</v>
      </c>
      <c r="AH12" s="49">
        <f>Q12/$C$12*100</f>
        <v>114.06501841502295</v>
      </c>
      <c r="AI12" s="49"/>
      <c r="AJ12" s="49"/>
      <c r="AK12" s="51" t="s">
        <v>60</v>
      </c>
      <c r="AL12" s="52">
        <v>43.849998474121101</v>
      </c>
      <c r="AM12" s="52">
        <v>55.450000762939503</v>
      </c>
      <c r="AN12" s="52">
        <v>57.649999618530302</v>
      </c>
      <c r="AO12" s="52">
        <v>48.049999237060497</v>
      </c>
      <c r="AP12" s="52">
        <v>51.0872287750244</v>
      </c>
      <c r="AQ12" s="52">
        <v>51.417938232421903</v>
      </c>
      <c r="AR12" s="52">
        <v>50.895523071289098</v>
      </c>
      <c r="AS12" s="52">
        <v>45.899915695190401</v>
      </c>
      <c r="AT12" s="52">
        <v>50.027008056640597</v>
      </c>
      <c r="AU12" s="52">
        <v>45.506729125976598</v>
      </c>
      <c r="AV12" s="52">
        <v>51.889745712280302</v>
      </c>
      <c r="AW12" s="52">
        <v>47.901729583740199</v>
      </c>
      <c r="AX12" s="52">
        <v>50.460611343383803</v>
      </c>
      <c r="AY12" s="52">
        <v>51.192277908325202</v>
      </c>
      <c r="AZ12" s="52">
        <v>51.912055969238303</v>
      </c>
    </row>
    <row r="13" spans="2:52" x14ac:dyDescent="0.25">
      <c r="B13" s="34" t="s">
        <v>26</v>
      </c>
      <c r="C13" s="9">
        <f>AL71+AL72+AL73+AL74+AL75+AL76+AL77+AL78+AL79+AL80+AL81+AL82+AL83</f>
        <v>406.7499947547912</v>
      </c>
      <c r="D13" s="9">
        <f t="shared" ref="D13:Q13" si="17">AM71+AM72+AM73+AM74+AM75+AM76+AM77+AM78+AM79+AM80+AM81+AM82+AM83</f>
        <v>441.14999389648438</v>
      </c>
      <c r="E13" s="9">
        <f t="shared" si="17"/>
        <v>448.69999408721924</v>
      </c>
      <c r="F13" s="9">
        <f t="shared" si="17"/>
        <v>461.59999561309809</v>
      </c>
      <c r="G13" s="9">
        <f t="shared" si="17"/>
        <v>486.63656377792358</v>
      </c>
      <c r="H13" s="9">
        <f t="shared" si="17"/>
        <v>493.95085716247559</v>
      </c>
      <c r="I13" s="9">
        <f t="shared" si="17"/>
        <v>508.26061820983909</v>
      </c>
      <c r="J13" s="9">
        <f t="shared" si="17"/>
        <v>515.04586315155052</v>
      </c>
      <c r="K13" s="9">
        <f t="shared" si="17"/>
        <v>515.02215766906738</v>
      </c>
      <c r="L13" s="9">
        <f t="shared" si="17"/>
        <v>504.87203025817848</v>
      </c>
      <c r="M13" s="9">
        <f t="shared" si="17"/>
        <v>507.25002098083507</v>
      </c>
      <c r="N13" s="9">
        <f t="shared" si="17"/>
        <v>505.18436336517334</v>
      </c>
      <c r="O13" s="9">
        <f t="shared" si="17"/>
        <v>501.53438282012934</v>
      </c>
      <c r="P13" s="9">
        <f t="shared" si="17"/>
        <v>506.19328403472889</v>
      </c>
      <c r="Q13" s="9">
        <f t="shared" si="17"/>
        <v>492.79748153686529</v>
      </c>
      <c r="S13" s="48" t="s">
        <v>26</v>
      </c>
      <c r="T13" s="49">
        <f>C13/$C$13*100</f>
        <v>100</v>
      </c>
      <c r="U13" s="49">
        <f t="shared" ref="U13:AG13" si="18">D13/$C$13*100</f>
        <v>108.45728324162147</v>
      </c>
      <c r="V13" s="49">
        <f t="shared" si="18"/>
        <v>110.31346032535723</v>
      </c>
      <c r="W13" s="49">
        <f t="shared" si="18"/>
        <v>113.48494199523546</v>
      </c>
      <c r="X13" s="49">
        <f t="shared" si="18"/>
        <v>119.6402139037007</v>
      </c>
      <c r="Y13" s="49">
        <f t="shared" si="18"/>
        <v>121.43844217140145</v>
      </c>
      <c r="Z13" s="49">
        <f t="shared" si="18"/>
        <v>124.95651500038578</v>
      </c>
      <c r="AA13" s="49">
        <f t="shared" si="18"/>
        <v>126.62467604014238</v>
      </c>
      <c r="AB13" s="49">
        <f t="shared" si="18"/>
        <v>126.61884801733014</v>
      </c>
      <c r="AC13" s="49">
        <f t="shared" si="18"/>
        <v>124.12342637214783</v>
      </c>
      <c r="AD13" s="49">
        <f t="shared" si="18"/>
        <v>124.70805839509111</v>
      </c>
      <c r="AE13" s="49">
        <f t="shared" si="18"/>
        <v>124.20021386102862</v>
      </c>
      <c r="AF13" s="49">
        <f t="shared" si="18"/>
        <v>123.30286153352721</v>
      </c>
      <c r="AG13" s="49">
        <f t="shared" si="18"/>
        <v>124.44825828206511</v>
      </c>
      <c r="AH13" s="49">
        <f>Q13/$C$13*100</f>
        <v>121.15488331694945</v>
      </c>
      <c r="AI13" s="49"/>
      <c r="AJ13" s="49"/>
      <c r="AK13" s="51" t="s">
        <v>61</v>
      </c>
      <c r="AL13" s="52">
        <v>60.850000381469698</v>
      </c>
      <c r="AM13" s="52">
        <v>44.099998474121101</v>
      </c>
      <c r="AN13" s="52">
        <v>56.200000762939503</v>
      </c>
      <c r="AO13" s="52">
        <v>58.399999618530302</v>
      </c>
      <c r="AP13" s="52">
        <v>49.386402130127003</v>
      </c>
      <c r="AQ13" s="52">
        <v>51.965610504150398</v>
      </c>
      <c r="AR13" s="52">
        <v>52.891149520874002</v>
      </c>
      <c r="AS13" s="52">
        <v>51.879308700561502</v>
      </c>
      <c r="AT13" s="52">
        <v>47.4870929718018</v>
      </c>
      <c r="AU13" s="52">
        <v>51.248672485351598</v>
      </c>
      <c r="AV13" s="52">
        <v>47.2351264953613</v>
      </c>
      <c r="AW13" s="52">
        <v>53.155307769775398</v>
      </c>
      <c r="AX13" s="52">
        <v>49.3001708984375</v>
      </c>
      <c r="AY13" s="52">
        <v>51.928615570068402</v>
      </c>
      <c r="AZ13" s="52">
        <v>52.668449401855497</v>
      </c>
    </row>
    <row r="14" spans="2:52" x14ac:dyDescent="0.25">
      <c r="B14" s="34" t="s">
        <v>27</v>
      </c>
      <c r="C14" s="9">
        <f>AL84+AL85+AL86+AL87+AL88+AL89+AL90+AL91+AL92+AL93</f>
        <v>109.45000028610227</v>
      </c>
      <c r="D14" s="9">
        <f t="shared" ref="D14:Q14" si="19">AM84+AM85+AM86+AM87+AM88+AM89+AM90+AM91+AM92+AM93</f>
        <v>111.00000047683713</v>
      </c>
      <c r="E14" s="9">
        <f t="shared" si="19"/>
        <v>110.50000047683713</v>
      </c>
      <c r="F14" s="9">
        <f t="shared" si="19"/>
        <v>123.14999878406519</v>
      </c>
      <c r="G14" s="9">
        <f t="shared" si="19"/>
        <v>124.7855110168458</v>
      </c>
      <c r="H14" s="9">
        <f t="shared" si="19"/>
        <v>124.21901988983156</v>
      </c>
      <c r="I14" s="9">
        <f t="shared" si="19"/>
        <v>122.71914696693423</v>
      </c>
      <c r="J14" s="9">
        <f t="shared" si="19"/>
        <v>133.57511663436895</v>
      </c>
      <c r="K14" s="9">
        <f t="shared" si="19"/>
        <v>144.45812118053445</v>
      </c>
      <c r="L14" s="9">
        <f t="shared" si="19"/>
        <v>165.81554579734799</v>
      </c>
      <c r="M14" s="9">
        <f t="shared" si="19"/>
        <v>182.9213659763335</v>
      </c>
      <c r="N14" s="9">
        <f t="shared" si="19"/>
        <v>201.6696128845214</v>
      </c>
      <c r="O14" s="9">
        <f t="shared" si="19"/>
        <v>214.73637795448295</v>
      </c>
      <c r="P14" s="9">
        <f t="shared" si="19"/>
        <v>222.46398162841797</v>
      </c>
      <c r="Q14" s="9">
        <f t="shared" si="19"/>
        <v>239.12110710144051</v>
      </c>
      <c r="S14" s="48" t="s">
        <v>27</v>
      </c>
      <c r="T14" s="49">
        <f>C14/$C$14*100</f>
        <v>100</v>
      </c>
      <c r="U14" s="49">
        <f t="shared" ref="U14:AG14" si="20">D14/$C$14*100</f>
        <v>101.41617193849535</v>
      </c>
      <c r="V14" s="49">
        <f t="shared" si="20"/>
        <v>100.95934233713126</v>
      </c>
      <c r="W14" s="49">
        <f t="shared" si="20"/>
        <v>112.51712970502616</v>
      </c>
      <c r="X14" s="49">
        <f t="shared" si="20"/>
        <v>114.0114305076807</v>
      </c>
      <c r="Y14" s="49">
        <f t="shared" si="20"/>
        <v>113.49385067622026</v>
      </c>
      <c r="Z14" s="49">
        <f t="shared" si="20"/>
        <v>112.1234779772923</v>
      </c>
      <c r="AA14" s="49">
        <f t="shared" si="20"/>
        <v>122.04213456848207</v>
      </c>
      <c r="AB14" s="49">
        <f t="shared" si="20"/>
        <v>131.98549182541888</v>
      </c>
      <c r="AC14" s="49">
        <f t="shared" si="20"/>
        <v>151.4988993731441</v>
      </c>
      <c r="AD14" s="49">
        <f t="shared" si="20"/>
        <v>167.12778939988772</v>
      </c>
      <c r="AE14" s="49">
        <f t="shared" si="20"/>
        <v>184.25729772257387</v>
      </c>
      <c r="AF14" s="49">
        <f t="shared" si="20"/>
        <v>196.19586787863145</v>
      </c>
      <c r="AG14" s="49">
        <f t="shared" si="20"/>
        <v>203.25626409035831</v>
      </c>
      <c r="AH14" s="49">
        <f>Q14/$C$14*100</f>
        <v>218.47520006978348</v>
      </c>
      <c r="AI14" s="49"/>
      <c r="AJ14" s="49"/>
      <c r="AK14" s="51" t="s">
        <v>62</v>
      </c>
      <c r="AL14" s="52">
        <v>54</v>
      </c>
      <c r="AM14" s="52">
        <v>57.850000381469698</v>
      </c>
      <c r="AN14" s="52">
        <v>45.349998474121101</v>
      </c>
      <c r="AO14" s="52">
        <v>58.200000762939503</v>
      </c>
      <c r="AP14" s="52">
        <v>58.801799774169901</v>
      </c>
      <c r="AQ14" s="52">
        <v>50.3518772125244</v>
      </c>
      <c r="AR14" s="52">
        <v>52.688779830932603</v>
      </c>
      <c r="AS14" s="52">
        <v>53.9790554046631</v>
      </c>
      <c r="AT14" s="52">
        <v>52.546939849853501</v>
      </c>
      <c r="AU14" s="52">
        <v>48.654058456420898</v>
      </c>
      <c r="AV14" s="52">
        <v>52.121252059936502</v>
      </c>
      <c r="AW14" s="52">
        <v>48.523443222045898</v>
      </c>
      <c r="AX14" s="52">
        <v>54.042768478393597</v>
      </c>
      <c r="AY14" s="52">
        <v>50.304470062255902</v>
      </c>
      <c r="AZ14" s="52">
        <v>52.994834899902301</v>
      </c>
    </row>
    <row r="15" spans="2:52" x14ac:dyDescent="0.25">
      <c r="B15" s="34" t="s">
        <v>28</v>
      </c>
      <c r="C15" s="9">
        <f>AL94+AL95+AL96+AL97+AL98+AL99+AL100+AL101+AL102+AL103</f>
        <v>26.5</v>
      </c>
      <c r="D15" s="9">
        <f t="shared" ref="D15:Q15" si="21">AM94+AM95+AM96+AM97+AM98+AM99+AM100+AM101+AM102+AM103</f>
        <v>21.650000095367432</v>
      </c>
      <c r="E15" s="9">
        <f t="shared" si="21"/>
        <v>23.150000095367432</v>
      </c>
      <c r="F15" s="9">
        <f t="shared" si="21"/>
        <v>21.150000095367432</v>
      </c>
      <c r="G15" s="9">
        <f t="shared" si="21"/>
        <v>21.742123059928424</v>
      </c>
      <c r="H15" s="9">
        <f t="shared" si="21"/>
        <v>22.199999034404755</v>
      </c>
      <c r="I15" s="9">
        <f t="shared" si="21"/>
        <v>23.121097162365913</v>
      </c>
      <c r="J15" s="9">
        <f t="shared" si="21"/>
        <v>25.674293726682659</v>
      </c>
      <c r="K15" s="9">
        <f t="shared" si="21"/>
        <v>27.181459337472912</v>
      </c>
      <c r="L15" s="9">
        <f t="shared" si="21"/>
        <v>26.634317554533471</v>
      </c>
      <c r="M15" s="9">
        <f t="shared" si="21"/>
        <v>28.076120451092713</v>
      </c>
      <c r="N15" s="9">
        <f t="shared" si="21"/>
        <v>28.138061713427302</v>
      </c>
      <c r="O15" s="9">
        <f t="shared" si="21"/>
        <v>30.333796169608839</v>
      </c>
      <c r="P15" s="9">
        <f t="shared" si="21"/>
        <v>34.463064491748796</v>
      </c>
      <c r="Q15" s="9">
        <f t="shared" si="21"/>
        <v>35.179720386862762</v>
      </c>
      <c r="S15" s="48" t="s">
        <v>28</v>
      </c>
      <c r="T15" s="49">
        <f>C15/$C$15*100</f>
        <v>100</v>
      </c>
      <c r="U15" s="49">
        <f t="shared" ref="U15:AG15" si="22">D15/$C$15*100</f>
        <v>81.698113567424272</v>
      </c>
      <c r="V15" s="49">
        <f t="shared" si="22"/>
        <v>87.358490925914836</v>
      </c>
      <c r="W15" s="49">
        <f t="shared" si="22"/>
        <v>79.81132111459408</v>
      </c>
      <c r="X15" s="49">
        <f t="shared" si="22"/>
        <v>82.045747395956312</v>
      </c>
      <c r="Y15" s="49">
        <f t="shared" si="22"/>
        <v>83.773581261904738</v>
      </c>
      <c r="Z15" s="49">
        <f t="shared" si="22"/>
        <v>87.249423254210996</v>
      </c>
      <c r="AA15" s="49">
        <f t="shared" si="22"/>
        <v>96.884127270500599</v>
      </c>
      <c r="AB15" s="49">
        <f t="shared" si="22"/>
        <v>102.5715446697091</v>
      </c>
      <c r="AC15" s="49">
        <f t="shared" si="22"/>
        <v>100.50685869635272</v>
      </c>
      <c r="AD15" s="49">
        <f t="shared" si="22"/>
        <v>105.9476243437461</v>
      </c>
      <c r="AE15" s="49">
        <f t="shared" si="22"/>
        <v>106.18136495632943</v>
      </c>
      <c r="AF15" s="49">
        <f t="shared" si="22"/>
        <v>114.46715535701448</v>
      </c>
      <c r="AG15" s="49">
        <f t="shared" si="22"/>
        <v>130.04929996886338</v>
      </c>
      <c r="AH15" s="49">
        <f>Q15/$C$15*100</f>
        <v>132.75366183721798</v>
      </c>
      <c r="AI15" s="49"/>
      <c r="AJ15" s="49"/>
      <c r="AK15" s="51" t="s">
        <v>63</v>
      </c>
      <c r="AL15" s="52">
        <v>55.699998855590799</v>
      </c>
      <c r="AM15" s="52">
        <v>53</v>
      </c>
      <c r="AN15" s="52">
        <v>56.5</v>
      </c>
      <c r="AO15" s="52">
        <v>47.849998474121101</v>
      </c>
      <c r="AP15" s="52">
        <v>58.143566131591797</v>
      </c>
      <c r="AQ15" s="52">
        <v>59.035797119140597</v>
      </c>
      <c r="AR15" s="52">
        <v>51.1859226226807</v>
      </c>
      <c r="AS15" s="52">
        <v>53.209053039550803</v>
      </c>
      <c r="AT15" s="52">
        <v>54.804399490356403</v>
      </c>
      <c r="AU15" s="52">
        <v>53.005487442016602</v>
      </c>
      <c r="AV15" s="52">
        <v>49.555253982543903</v>
      </c>
      <c r="AW15" s="52">
        <v>52.761234283447301</v>
      </c>
      <c r="AX15" s="52">
        <v>49.5090427398682</v>
      </c>
      <c r="AY15" s="52">
        <v>54.6898899078369</v>
      </c>
      <c r="AZ15" s="52">
        <v>51.060569763183601</v>
      </c>
    </row>
    <row r="16" spans="2:52" x14ac:dyDescent="0.25">
      <c r="B16" s="54" t="s">
        <v>29</v>
      </c>
      <c r="C16" s="55">
        <f t="shared" ref="C16:F16" si="23">C5+C6+C7+C8+C9+C13+C14+C15</f>
        <v>3797.7999677658081</v>
      </c>
      <c r="D16" s="55">
        <f t="shared" si="23"/>
        <v>3793.5999717712402</v>
      </c>
      <c r="E16" s="55">
        <f t="shared" si="23"/>
        <v>3827.9999666213989</v>
      </c>
      <c r="F16" s="55">
        <f t="shared" si="23"/>
        <v>3835.8499666452408</v>
      </c>
      <c r="G16" s="55">
        <f>G5+G6+G7+G8+G9+G13+G14+G15</f>
        <v>3854.8580760285258</v>
      </c>
      <c r="H16" s="55">
        <f t="shared" ref="H16:Q16" si="24">H5+H6+H7+H8+H9+H13+H14+H15</f>
        <v>3879.3726732134819</v>
      </c>
      <c r="I16" s="55">
        <f t="shared" si="24"/>
        <v>3918.6125934869051</v>
      </c>
      <c r="J16" s="55">
        <f t="shared" si="24"/>
        <v>3959.6902377307415</v>
      </c>
      <c r="K16" s="55">
        <f t="shared" si="24"/>
        <v>4000.983477383852</v>
      </c>
      <c r="L16" s="55">
        <f t="shared" si="24"/>
        <v>4042.4239119663835</v>
      </c>
      <c r="M16" s="55">
        <f t="shared" si="24"/>
        <v>4084.8325484544039</v>
      </c>
      <c r="N16" s="55">
        <f t="shared" si="24"/>
        <v>4127.6814052574337</v>
      </c>
      <c r="O16" s="55">
        <f t="shared" si="24"/>
        <v>4171.3215064071119</v>
      </c>
      <c r="P16" s="55">
        <f t="shared" si="24"/>
        <v>4215.7172616124153</v>
      </c>
      <c r="Q16" s="55">
        <f t="shared" si="24"/>
        <v>4261.0915684551001</v>
      </c>
      <c r="R16" s="36"/>
      <c r="S16" s="50"/>
      <c r="T16" s="49">
        <f>C16/$C$16*100</f>
        <v>100</v>
      </c>
      <c r="U16" s="49">
        <f t="shared" ref="U16:AG16" si="25">D16/$C$16*100</f>
        <v>99.889409762751697</v>
      </c>
      <c r="V16" s="49">
        <f t="shared" si="25"/>
        <v>100.79519719605867</v>
      </c>
      <c r="W16" s="49">
        <f t="shared" si="25"/>
        <v>101.00189581342845</v>
      </c>
      <c r="X16" s="49">
        <f t="shared" si="25"/>
        <v>101.50239898749287</v>
      </c>
      <c r="Y16" s="49">
        <f t="shared" si="25"/>
        <v>102.14789367897284</v>
      </c>
      <c r="Z16" s="49">
        <f t="shared" si="25"/>
        <v>103.18112135305981</v>
      </c>
      <c r="AA16" s="49">
        <f t="shared" si="25"/>
        <v>104.26273819945739</v>
      </c>
      <c r="AB16" s="49">
        <f t="shared" si="25"/>
        <v>105.35003189590246</v>
      </c>
      <c r="AC16" s="49">
        <f t="shared" si="25"/>
        <v>106.44120138703576</v>
      </c>
      <c r="AD16" s="49">
        <f t="shared" si="25"/>
        <v>107.5578646354419</v>
      </c>
      <c r="AE16" s="49">
        <f t="shared" si="25"/>
        <v>108.68611933992116</v>
      </c>
      <c r="AF16" s="49">
        <f t="shared" si="25"/>
        <v>109.83520832617842</v>
      </c>
      <c r="AG16" s="49">
        <f t="shared" si="25"/>
        <v>111.00419446505137</v>
      </c>
      <c r="AH16" s="49">
        <f>Q16/$C$16*100</f>
        <v>112.19894688033925</v>
      </c>
      <c r="AI16" s="49"/>
      <c r="AJ16" s="49"/>
      <c r="AK16" s="51" t="s">
        <v>64</v>
      </c>
      <c r="AL16" s="52">
        <v>60.949998855590799</v>
      </c>
      <c r="AM16" s="52">
        <v>57.849998474121101</v>
      </c>
      <c r="AN16" s="52">
        <v>53.5</v>
      </c>
      <c r="AO16" s="52">
        <v>58</v>
      </c>
      <c r="AP16" s="52">
        <v>48.383476257324197</v>
      </c>
      <c r="AQ16" s="52">
        <v>58.115169525146499</v>
      </c>
      <c r="AR16" s="52">
        <v>59.304737091064503</v>
      </c>
      <c r="AS16" s="52">
        <v>51.8832683563232</v>
      </c>
      <c r="AT16" s="52">
        <v>53.652345657348597</v>
      </c>
      <c r="AU16" s="52">
        <v>55.482383728027301</v>
      </c>
      <c r="AV16" s="52">
        <v>53.401216506958001</v>
      </c>
      <c r="AW16" s="52">
        <v>50.330163955688498</v>
      </c>
      <c r="AX16" s="52">
        <v>53.308874130249002</v>
      </c>
      <c r="AY16" s="52">
        <v>50.361507415771499</v>
      </c>
      <c r="AZ16" s="52">
        <v>55.2407836914063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55.25</v>
      </c>
      <c r="AM17" s="52">
        <v>60.699998855590799</v>
      </c>
      <c r="AN17" s="52">
        <v>53.849998474121101</v>
      </c>
      <c r="AO17" s="52">
        <v>54.75</v>
      </c>
      <c r="AP17" s="52">
        <v>58.017107009887702</v>
      </c>
      <c r="AQ17" s="52">
        <v>49.034023284912102</v>
      </c>
      <c r="AR17" s="52">
        <v>58.359104156494098</v>
      </c>
      <c r="AS17" s="52">
        <v>59.670801162719698</v>
      </c>
      <c r="AT17" s="52">
        <v>52.6463108062744</v>
      </c>
      <c r="AU17" s="52">
        <v>54.182294845581097</v>
      </c>
      <c r="AV17" s="52">
        <v>56.2245578765869</v>
      </c>
      <c r="AW17" s="52">
        <v>53.9124145507813</v>
      </c>
      <c r="AX17" s="52">
        <v>51.174411773681598</v>
      </c>
      <c r="AY17" s="52">
        <v>53.959194183349602</v>
      </c>
      <c r="AZ17" s="52">
        <v>51.289485931396499</v>
      </c>
    </row>
    <row r="18" spans="2:52" x14ac:dyDescent="0.25">
      <c r="B18" s="54" t="s">
        <v>30</v>
      </c>
      <c r="C18" s="9"/>
      <c r="D18" s="9">
        <f t="shared" ref="D18:G18" si="26">D16-C16</f>
        <v>-4.1999959945678711</v>
      </c>
      <c r="E18" s="9">
        <f t="shared" si="26"/>
        <v>34.399994850158691</v>
      </c>
      <c r="F18" s="9">
        <f t="shared" si="26"/>
        <v>7.8500000238418579</v>
      </c>
      <c r="G18" s="9">
        <f t="shared" si="26"/>
        <v>19.008109383285046</v>
      </c>
      <c r="H18" s="9">
        <f>H16-G16</f>
        <v>24.514597184956074</v>
      </c>
      <c r="I18" s="9">
        <f>I16-H16</f>
        <v>39.239920273423195</v>
      </c>
      <c r="J18" s="9">
        <f t="shared" ref="J18:Q18" si="27">J16-I16</f>
        <v>41.077644243836403</v>
      </c>
      <c r="K18" s="9">
        <f t="shared" si="27"/>
        <v>41.293239653110504</v>
      </c>
      <c r="L18" s="9">
        <f t="shared" si="27"/>
        <v>41.440434582531452</v>
      </c>
      <c r="M18" s="9">
        <f>M16-L16</f>
        <v>42.40863648802042</v>
      </c>
      <c r="N18" s="37">
        <f t="shared" si="27"/>
        <v>42.848856803029776</v>
      </c>
      <c r="O18" s="37">
        <f>O16-N16</f>
        <v>43.64010114967823</v>
      </c>
      <c r="P18" s="37">
        <f t="shared" si="27"/>
        <v>44.395755205303431</v>
      </c>
      <c r="Q18" s="37">
        <f t="shared" si="27"/>
        <v>45.374306842684746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48.049999237060497</v>
      </c>
      <c r="AM18" s="52">
        <v>56</v>
      </c>
      <c r="AN18" s="52">
        <v>62.199998855590799</v>
      </c>
      <c r="AO18" s="52">
        <v>54.349998474121101</v>
      </c>
      <c r="AP18" s="52">
        <v>54.859838485717802</v>
      </c>
      <c r="AQ18" s="52">
        <v>58.0631618499756</v>
      </c>
      <c r="AR18" s="52">
        <v>49.824275970458999</v>
      </c>
      <c r="AS18" s="52">
        <v>58.628465652465799</v>
      </c>
      <c r="AT18" s="52">
        <v>60.034267425537102</v>
      </c>
      <c r="AU18" s="52">
        <v>53.397449493408203</v>
      </c>
      <c r="AV18" s="52">
        <v>54.734245300292997</v>
      </c>
      <c r="AW18" s="52">
        <v>56.949562072753899</v>
      </c>
      <c r="AX18" s="52">
        <v>54.446802139282198</v>
      </c>
      <c r="AY18" s="52">
        <v>52.026952743530302</v>
      </c>
      <c r="AZ18" s="52">
        <v>54.636022567749002</v>
      </c>
    </row>
    <row r="19" spans="2:52" ht="15.75" thickBot="1" x14ac:dyDescent="0.3">
      <c r="B19" s="54" t="s">
        <v>31</v>
      </c>
      <c r="D19" s="39">
        <f t="shared" ref="D19:G19" si="28">D18/C16</f>
        <v>-1.1059023724829481E-3</v>
      </c>
      <c r="E19" s="39">
        <f t="shared" si="28"/>
        <v>9.0679025480109483E-3</v>
      </c>
      <c r="F19" s="39">
        <f t="shared" si="28"/>
        <v>2.0506792299609879E-3</v>
      </c>
      <c r="G19" s="39">
        <f t="shared" si="28"/>
        <v>4.9553839562471638E-3</v>
      </c>
      <c r="H19" s="39">
        <f>H18/G16</f>
        <v>6.3594033039504998E-3</v>
      </c>
      <c r="I19" s="39">
        <f>I18/H16</f>
        <v>1.0115016931569704E-2</v>
      </c>
      <c r="J19" s="39">
        <f t="shared" ref="J19:Q19" si="29">J18/I16</f>
        <v>1.0482701023344648E-2</v>
      </c>
      <c r="K19" s="39">
        <f t="shared" si="29"/>
        <v>1.042840150970376E-2</v>
      </c>
      <c r="L19" s="39">
        <f t="shared" si="29"/>
        <v>1.0357562038628655E-2</v>
      </c>
      <c r="M19" s="39">
        <f t="shared" si="29"/>
        <v>1.049089294234639E-2</v>
      </c>
      <c r="N19" s="40">
        <f t="shared" si="29"/>
        <v>1.0489746224540511E-2</v>
      </c>
      <c r="O19" s="40">
        <f t="shared" si="29"/>
        <v>1.0572545907756779E-2</v>
      </c>
      <c r="P19" s="40">
        <f t="shared" si="29"/>
        <v>1.0643091197145066E-2</v>
      </c>
      <c r="Q19" s="40">
        <f t="shared" si="29"/>
        <v>1.0763128556047925E-2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61.25</v>
      </c>
      <c r="AM19" s="52">
        <v>45.799999237060497</v>
      </c>
      <c r="AN19" s="52">
        <v>54.149999618530302</v>
      </c>
      <c r="AO19" s="52">
        <v>63.699998855590799</v>
      </c>
      <c r="AP19" s="52">
        <v>54.487823486328097</v>
      </c>
      <c r="AQ19" s="52">
        <v>54.746166229247997</v>
      </c>
      <c r="AR19" s="52">
        <v>57.986858367919901</v>
      </c>
      <c r="AS19" s="52">
        <v>50.387523651122997</v>
      </c>
      <c r="AT19" s="52">
        <v>58.5803413391113</v>
      </c>
      <c r="AU19" s="52">
        <v>60.095230102539098</v>
      </c>
      <c r="AV19" s="52">
        <v>53.902139663696303</v>
      </c>
      <c r="AW19" s="52">
        <v>55.033668518066399</v>
      </c>
      <c r="AX19" s="52">
        <v>57.385665893554702</v>
      </c>
      <c r="AY19" s="52">
        <v>54.745140075683601</v>
      </c>
      <c r="AZ19" s="52">
        <v>52.646930694580099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50.649999618530302</v>
      </c>
      <c r="AM20" s="52">
        <v>59.75</v>
      </c>
      <c r="AN20" s="52">
        <v>47.549999237060497</v>
      </c>
      <c r="AO20" s="52">
        <v>56.399999618530302</v>
      </c>
      <c r="AP20" s="52">
        <v>62.528463363647496</v>
      </c>
      <c r="AQ20" s="52">
        <v>54.384302139282198</v>
      </c>
      <c r="AR20" s="52">
        <v>54.559379577636697</v>
      </c>
      <c r="AS20" s="52">
        <v>57.667739868164098</v>
      </c>
      <c r="AT20" s="52">
        <v>50.730264663696303</v>
      </c>
      <c r="AU20" s="52">
        <v>58.222400665283203</v>
      </c>
      <c r="AV20" s="52">
        <v>59.891950607299798</v>
      </c>
      <c r="AW20" s="52">
        <v>54.1698608398438</v>
      </c>
      <c r="AX20" s="52">
        <v>55.1110229492188</v>
      </c>
      <c r="AY20" s="52">
        <v>57.5728149414063</v>
      </c>
      <c r="AZ20" s="52">
        <v>54.845752716064503</v>
      </c>
    </row>
    <row r="21" spans="2:52" ht="21.75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1.0070248963503396E-2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65.399999618530302</v>
      </c>
      <c r="AM21" s="52">
        <v>47.899999618530302</v>
      </c>
      <c r="AN21" s="52">
        <v>57.5</v>
      </c>
      <c r="AO21" s="52">
        <v>47.049999237060497</v>
      </c>
      <c r="AP21" s="52">
        <v>54.834547042846701</v>
      </c>
      <c r="AQ21" s="52">
        <v>60.535060882568402</v>
      </c>
      <c r="AR21" s="52">
        <v>53.699419021606403</v>
      </c>
      <c r="AS21" s="52">
        <v>53.639286041259801</v>
      </c>
      <c r="AT21" s="52">
        <v>56.5954265594482</v>
      </c>
      <c r="AU21" s="52">
        <v>50.360401153564503</v>
      </c>
      <c r="AV21" s="52">
        <v>56.977258682250998</v>
      </c>
      <c r="AW21" s="52">
        <v>58.894269943237298</v>
      </c>
      <c r="AX21" s="52">
        <v>53.6818141937256</v>
      </c>
      <c r="AY21" s="52">
        <v>54.401948928833001</v>
      </c>
      <c r="AZ21" s="52">
        <v>56.988864898681598</v>
      </c>
    </row>
    <row r="22" spans="2:52" ht="21.75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90">
        <v>2029</v>
      </c>
      <c r="AI22" s="111"/>
      <c r="AJ22" s="30"/>
      <c r="AK22" s="51" t="s">
        <v>70</v>
      </c>
      <c r="AL22" s="52">
        <v>49.049999237060497</v>
      </c>
      <c r="AM22" s="52">
        <v>65.050001144409194</v>
      </c>
      <c r="AN22" s="52">
        <v>49.549999237060497</v>
      </c>
      <c r="AO22" s="52">
        <v>57</v>
      </c>
      <c r="AP22" s="52">
        <v>46.357398986816399</v>
      </c>
      <c r="AQ22" s="52">
        <v>53.144954681396499</v>
      </c>
      <c r="AR22" s="52">
        <v>58.534847259521499</v>
      </c>
      <c r="AS22" s="52">
        <v>52.8236789703369</v>
      </c>
      <c r="AT22" s="52">
        <v>52.634477615356403</v>
      </c>
      <c r="AU22" s="52">
        <v>55.390743255615199</v>
      </c>
      <c r="AV22" s="52">
        <v>49.955848693847699</v>
      </c>
      <c r="AW22" s="52">
        <v>55.517440795898402</v>
      </c>
      <c r="AX22" s="52">
        <v>57.730125427246101</v>
      </c>
      <c r="AY22" s="52">
        <v>53.111680984497099</v>
      </c>
      <c r="AZ22" s="52">
        <v>53.621513366699197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39.199999809265101</v>
      </c>
      <c r="U23" s="65">
        <f t="shared" ref="U23:AH28" si="30">AM4</f>
        <v>27.350000381469702</v>
      </c>
      <c r="V23" s="65">
        <f t="shared" si="30"/>
        <v>41.899999618530302</v>
      </c>
      <c r="W23" s="65">
        <f t="shared" si="30"/>
        <v>33.099999427795403</v>
      </c>
      <c r="X23" s="65">
        <f t="shared" si="30"/>
        <v>33.960657119750998</v>
      </c>
      <c r="Y23" s="65">
        <f t="shared" si="30"/>
        <v>34.522996902465799</v>
      </c>
      <c r="Z23" s="65">
        <f t="shared" si="30"/>
        <v>35.3152179718018</v>
      </c>
      <c r="AA23" s="65">
        <f t="shared" si="30"/>
        <v>36.076639175415004</v>
      </c>
      <c r="AB23" s="65">
        <f t="shared" si="30"/>
        <v>36.8001804351807</v>
      </c>
      <c r="AC23" s="65">
        <f t="shared" si="30"/>
        <v>37.441308975219698</v>
      </c>
      <c r="AD23" s="65">
        <f t="shared" si="30"/>
        <v>38.048803329467802</v>
      </c>
      <c r="AE23" s="65">
        <f t="shared" si="30"/>
        <v>38.604539871215799</v>
      </c>
      <c r="AF23" s="65">
        <f t="shared" si="30"/>
        <v>39.141757965087898</v>
      </c>
      <c r="AG23" s="65">
        <f t="shared" si="30"/>
        <v>39.651821136474602</v>
      </c>
      <c r="AH23" s="65">
        <f t="shared" si="30"/>
        <v>40.149215698242202</v>
      </c>
      <c r="AI23" s="94">
        <f>AH23-T23</f>
        <v>0.94921588897710052</v>
      </c>
      <c r="AJ23" s="95"/>
      <c r="AK23" s="51" t="s">
        <v>71</v>
      </c>
      <c r="AL23" s="52">
        <v>50.549999237060497</v>
      </c>
      <c r="AM23" s="52">
        <v>52.299999237060497</v>
      </c>
      <c r="AN23" s="52">
        <v>58.899999618530302</v>
      </c>
      <c r="AO23" s="52">
        <v>41.899999618530302</v>
      </c>
      <c r="AP23" s="52">
        <v>54.314107894897496</v>
      </c>
      <c r="AQ23" s="52">
        <v>45.733695983886697</v>
      </c>
      <c r="AR23" s="52">
        <v>51.652511596679702</v>
      </c>
      <c r="AS23" s="52">
        <v>56.364669799804702</v>
      </c>
      <c r="AT23" s="52">
        <v>51.827838897705099</v>
      </c>
      <c r="AU23" s="52">
        <v>51.607105255127003</v>
      </c>
      <c r="AV23" s="52">
        <v>54.132946014404297</v>
      </c>
      <c r="AW23" s="52">
        <v>49.585798263549798</v>
      </c>
      <c r="AX23" s="52">
        <v>54.001363754272496</v>
      </c>
      <c r="AY23" s="52">
        <v>56.468936920166001</v>
      </c>
      <c r="AZ23" s="52">
        <v>52.5621948242188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34.549999237060497</v>
      </c>
      <c r="U24" s="61">
        <f t="shared" si="30"/>
        <v>41.349998474121101</v>
      </c>
      <c r="V24" s="61">
        <f t="shared" si="30"/>
        <v>32.599999427795403</v>
      </c>
      <c r="W24" s="61">
        <f t="shared" si="30"/>
        <v>41.899999618530302</v>
      </c>
      <c r="X24" s="61">
        <f t="shared" si="30"/>
        <v>35.1064615249634</v>
      </c>
      <c r="Y24" s="61">
        <f t="shared" si="30"/>
        <v>36.3347263336182</v>
      </c>
      <c r="Z24" s="61">
        <f t="shared" si="30"/>
        <v>37.125463485717802</v>
      </c>
      <c r="AA24" s="61">
        <f t="shared" si="30"/>
        <v>37.895057678222699</v>
      </c>
      <c r="AB24" s="61">
        <f t="shared" si="30"/>
        <v>38.636882781982401</v>
      </c>
      <c r="AC24" s="61">
        <f t="shared" si="30"/>
        <v>39.323493957519503</v>
      </c>
      <c r="AD24" s="61">
        <f t="shared" si="30"/>
        <v>39.957727432250998</v>
      </c>
      <c r="AE24" s="61">
        <f t="shared" si="30"/>
        <v>40.561159133911097</v>
      </c>
      <c r="AF24" s="61">
        <f t="shared" si="30"/>
        <v>41.118545532226598</v>
      </c>
      <c r="AG24" s="61">
        <f t="shared" si="30"/>
        <v>41.664119720458999</v>
      </c>
      <c r="AH24" s="61">
        <f t="shared" si="30"/>
        <v>42.188083648681598</v>
      </c>
      <c r="AI24" s="95">
        <f t="shared" ref="AI24:AI28" si="31">AH24-T24</f>
        <v>7.6380844116211009</v>
      </c>
      <c r="AJ24" s="95"/>
      <c r="AK24" s="51" t="s">
        <v>72</v>
      </c>
      <c r="AL24" s="52">
        <v>45.450000762939503</v>
      </c>
      <c r="AM24" s="52">
        <v>47.299999237060497</v>
      </c>
      <c r="AN24" s="52">
        <v>53.449998855590799</v>
      </c>
      <c r="AO24" s="52">
        <v>55.049999237060497</v>
      </c>
      <c r="AP24" s="52">
        <v>42.313728332519503</v>
      </c>
      <c r="AQ24" s="52">
        <v>51.937696456909201</v>
      </c>
      <c r="AR24" s="52">
        <v>45.591451644897496</v>
      </c>
      <c r="AS24" s="52">
        <v>50.323892593383803</v>
      </c>
      <c r="AT24" s="52">
        <v>54.293729782104499</v>
      </c>
      <c r="AU24" s="52">
        <v>50.883739471435497</v>
      </c>
      <c r="AV24" s="52">
        <v>50.752172470092802</v>
      </c>
      <c r="AW24" s="52">
        <v>52.982131958007798</v>
      </c>
      <c r="AX24" s="52">
        <v>49.378433227539098</v>
      </c>
      <c r="AY24" s="52">
        <v>52.7002658843994</v>
      </c>
      <c r="AZ24" s="52">
        <v>55.290060043334996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38.699998855590799</v>
      </c>
      <c r="U25" s="65">
        <f t="shared" si="30"/>
        <v>39.549999237060497</v>
      </c>
      <c r="V25" s="65">
        <f t="shared" si="30"/>
        <v>41.449998855590799</v>
      </c>
      <c r="W25" s="65">
        <f t="shared" si="30"/>
        <v>31.099999427795399</v>
      </c>
      <c r="X25" s="65">
        <f t="shared" si="30"/>
        <v>43.426403045654297</v>
      </c>
      <c r="Y25" s="65">
        <f t="shared" si="30"/>
        <v>37.380886077880902</v>
      </c>
      <c r="Z25" s="65">
        <f t="shared" si="30"/>
        <v>39.144273757934599</v>
      </c>
      <c r="AA25" s="65">
        <f t="shared" si="30"/>
        <v>39.919918060302699</v>
      </c>
      <c r="AB25" s="65">
        <f t="shared" si="30"/>
        <v>40.674543380737298</v>
      </c>
      <c r="AC25" s="65">
        <f t="shared" si="30"/>
        <v>41.383949279785199</v>
      </c>
      <c r="AD25" s="65">
        <f t="shared" si="30"/>
        <v>42.064821243286097</v>
      </c>
      <c r="AE25" s="65">
        <f t="shared" si="30"/>
        <v>42.6937770843506</v>
      </c>
      <c r="AF25" s="65">
        <f t="shared" si="30"/>
        <v>43.299158096313498</v>
      </c>
      <c r="AG25" s="65">
        <f t="shared" si="30"/>
        <v>43.8680419921875</v>
      </c>
      <c r="AH25" s="65">
        <f t="shared" si="30"/>
        <v>44.4285697937012</v>
      </c>
      <c r="AI25" s="94">
        <f t="shared" si="31"/>
        <v>5.7285709381104013</v>
      </c>
      <c r="AJ25" s="95"/>
      <c r="AK25" s="51" t="s">
        <v>73</v>
      </c>
      <c r="AL25" s="52">
        <v>53.300001144409201</v>
      </c>
      <c r="AM25" s="52">
        <v>34.450000762939503</v>
      </c>
      <c r="AN25" s="52">
        <v>45.049999237060497</v>
      </c>
      <c r="AO25" s="52">
        <v>47.049999237060497</v>
      </c>
      <c r="AP25" s="52">
        <v>51.4385471343994</v>
      </c>
      <c r="AQ25" s="52">
        <v>42.425746917724602</v>
      </c>
      <c r="AR25" s="52">
        <v>49.952213287353501</v>
      </c>
      <c r="AS25" s="52">
        <v>45.209051132202099</v>
      </c>
      <c r="AT25" s="52">
        <v>48.896612167358398</v>
      </c>
      <c r="AU25" s="52">
        <v>52.164197921752901</v>
      </c>
      <c r="AV25" s="52">
        <v>49.776493072509801</v>
      </c>
      <c r="AW25" s="52">
        <v>49.716346740722699</v>
      </c>
      <c r="AX25" s="52">
        <v>51.6377983093262</v>
      </c>
      <c r="AY25" s="52">
        <v>48.921277999877901</v>
      </c>
      <c r="AZ25" s="52">
        <v>51.406248092651403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50.049999237060497</v>
      </c>
      <c r="U26" s="61">
        <f t="shared" si="30"/>
        <v>39.549999237060497</v>
      </c>
      <c r="V26" s="61">
        <f t="shared" si="30"/>
        <v>36.549999237060497</v>
      </c>
      <c r="W26" s="61">
        <f t="shared" si="30"/>
        <v>43.699998855590799</v>
      </c>
      <c r="X26" s="61">
        <f t="shared" si="30"/>
        <v>34.200942039489703</v>
      </c>
      <c r="Y26" s="61">
        <f t="shared" si="30"/>
        <v>44.782665252685497</v>
      </c>
      <c r="Z26" s="61">
        <f t="shared" si="30"/>
        <v>39.514797210693402</v>
      </c>
      <c r="AA26" s="61">
        <f t="shared" si="30"/>
        <v>41.515001296997099</v>
      </c>
      <c r="AB26" s="61">
        <f t="shared" si="30"/>
        <v>42.278562545776403</v>
      </c>
      <c r="AC26" s="61">
        <f t="shared" si="30"/>
        <v>42.998844146728501</v>
      </c>
      <c r="AD26" s="61">
        <f t="shared" si="30"/>
        <v>43.703416824340799</v>
      </c>
      <c r="AE26" s="61">
        <f t="shared" si="30"/>
        <v>44.376600265502901</v>
      </c>
      <c r="AF26" s="61">
        <f t="shared" si="30"/>
        <v>45.0015678405762</v>
      </c>
      <c r="AG26" s="61">
        <f t="shared" si="30"/>
        <v>45.6145725250244</v>
      </c>
      <c r="AH26" s="61">
        <f t="shared" si="30"/>
        <v>46.1969890594482</v>
      </c>
      <c r="AI26" s="95">
        <f t="shared" si="31"/>
        <v>-3.8530101776122976</v>
      </c>
      <c r="AJ26" s="95"/>
      <c r="AK26" s="51" t="s">
        <v>74</v>
      </c>
      <c r="AL26" s="52">
        <v>48.599998474121101</v>
      </c>
      <c r="AM26" s="52">
        <v>45.950000762939503</v>
      </c>
      <c r="AN26" s="52">
        <v>34.200000762939503</v>
      </c>
      <c r="AO26" s="52">
        <v>43.949998855590799</v>
      </c>
      <c r="AP26" s="52">
        <v>44.360668182372997</v>
      </c>
      <c r="AQ26" s="52">
        <v>47.712873458862298</v>
      </c>
      <c r="AR26" s="52">
        <v>41.980144500732401</v>
      </c>
      <c r="AS26" s="52">
        <v>47.3665447235107</v>
      </c>
      <c r="AT26" s="52">
        <v>44.011554718017599</v>
      </c>
      <c r="AU26" s="52">
        <v>46.801761627197301</v>
      </c>
      <c r="AV26" s="52">
        <v>49.427642822265597</v>
      </c>
      <c r="AW26" s="52">
        <v>47.887901306152301</v>
      </c>
      <c r="AX26" s="52">
        <v>47.884441375732401</v>
      </c>
      <c r="AY26" s="52">
        <v>49.474575042724602</v>
      </c>
      <c r="AZ26" s="52">
        <v>47.566715240478501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45.25</v>
      </c>
      <c r="U27" s="65">
        <f t="shared" si="30"/>
        <v>48.299999237060497</v>
      </c>
      <c r="V27" s="65">
        <f t="shared" si="30"/>
        <v>42.299999237060497</v>
      </c>
      <c r="W27" s="65">
        <f t="shared" si="30"/>
        <v>38.549999237060497</v>
      </c>
      <c r="X27" s="65">
        <f t="shared" si="30"/>
        <v>44.892654418945298</v>
      </c>
      <c r="Y27" s="65">
        <f t="shared" si="30"/>
        <v>36.876438140869098</v>
      </c>
      <c r="Z27" s="65">
        <f t="shared" si="30"/>
        <v>46.348386764526403</v>
      </c>
      <c r="AA27" s="65">
        <f t="shared" si="30"/>
        <v>41.479753494262702</v>
      </c>
      <c r="AB27" s="65">
        <f t="shared" si="30"/>
        <v>43.650842666625998</v>
      </c>
      <c r="AC27" s="65">
        <f t="shared" si="30"/>
        <v>44.383998870849602</v>
      </c>
      <c r="AD27" s="65">
        <f t="shared" si="30"/>
        <v>45.099674224853501</v>
      </c>
      <c r="AE27" s="65">
        <f t="shared" si="30"/>
        <v>45.7977199554443</v>
      </c>
      <c r="AF27" s="65">
        <f t="shared" si="30"/>
        <v>46.465066909790004</v>
      </c>
      <c r="AG27" s="65">
        <f t="shared" si="30"/>
        <v>47.094039916992202</v>
      </c>
      <c r="AH27" s="65">
        <f t="shared" si="30"/>
        <v>47.716913223266602</v>
      </c>
      <c r="AI27" s="94">
        <f t="shared" si="31"/>
        <v>2.4669132232666016</v>
      </c>
      <c r="AJ27" s="95"/>
      <c r="AK27" s="51" t="s">
        <v>75</v>
      </c>
      <c r="AL27" s="52">
        <v>31.799999237060501</v>
      </c>
      <c r="AM27" s="52">
        <v>51.349998474121101</v>
      </c>
      <c r="AN27" s="52">
        <v>47.350000381469698</v>
      </c>
      <c r="AO27" s="52">
        <v>34.349999427795403</v>
      </c>
      <c r="AP27" s="52">
        <v>41.779899597167997</v>
      </c>
      <c r="AQ27" s="52">
        <v>42.133392333984403</v>
      </c>
      <c r="AR27" s="52">
        <v>44.942064285278299</v>
      </c>
      <c r="AS27" s="52">
        <v>41.224706649780302</v>
      </c>
      <c r="AT27" s="52">
        <v>45.008852005004897</v>
      </c>
      <c r="AU27" s="52">
        <v>42.740901947021499</v>
      </c>
      <c r="AV27" s="52">
        <v>44.851203918457003</v>
      </c>
      <c r="AW27" s="52">
        <v>46.934440612792997</v>
      </c>
      <c r="AX27" s="52">
        <v>46.041337966918903</v>
      </c>
      <c r="AY27" s="52">
        <v>46.074483871459996</v>
      </c>
      <c r="AZ27" s="52">
        <v>47.389621734619098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45.200000762939503</v>
      </c>
      <c r="U28" s="63">
        <f t="shared" si="30"/>
        <v>48.149999618530302</v>
      </c>
      <c r="V28" s="63">
        <f t="shared" si="30"/>
        <v>48.799999237060497</v>
      </c>
      <c r="W28" s="63">
        <f t="shared" si="30"/>
        <v>48.549999237060497</v>
      </c>
      <c r="X28" s="63">
        <f t="shared" si="30"/>
        <v>40.524703979492202</v>
      </c>
      <c r="Y28" s="63">
        <f t="shared" si="30"/>
        <v>46.084053039550803</v>
      </c>
      <c r="Z28" s="63">
        <f t="shared" si="30"/>
        <v>39.377475738525398</v>
      </c>
      <c r="AA28" s="63">
        <f t="shared" si="30"/>
        <v>47.824659347534201</v>
      </c>
      <c r="AB28" s="63">
        <f t="shared" si="30"/>
        <v>43.256504058837898</v>
      </c>
      <c r="AC28" s="63">
        <f t="shared" si="30"/>
        <v>45.539402008056598</v>
      </c>
      <c r="AD28" s="63">
        <f t="shared" si="30"/>
        <v>46.2706203460693</v>
      </c>
      <c r="AE28" s="63">
        <f t="shared" si="30"/>
        <v>46.981744766235401</v>
      </c>
      <c r="AF28" s="63">
        <f t="shared" si="30"/>
        <v>47.6747436523438</v>
      </c>
      <c r="AG28" s="63">
        <f t="shared" si="30"/>
        <v>48.345235824584996</v>
      </c>
      <c r="AH28" s="64">
        <f t="shared" si="30"/>
        <v>48.981912612915004</v>
      </c>
      <c r="AI28" s="96">
        <f t="shared" si="31"/>
        <v>3.7819118499755007</v>
      </c>
      <c r="AJ28" s="95"/>
      <c r="AK28" s="51" t="s">
        <v>76</v>
      </c>
      <c r="AL28" s="52">
        <v>38.049999237060497</v>
      </c>
      <c r="AM28" s="52">
        <v>29.899999618530298</v>
      </c>
      <c r="AN28" s="52">
        <v>51.549999237060497</v>
      </c>
      <c r="AO28" s="52">
        <v>42.450000762939503</v>
      </c>
      <c r="AP28" s="52">
        <v>34.877820968627901</v>
      </c>
      <c r="AQ28" s="52">
        <v>39.974727630615199</v>
      </c>
      <c r="AR28" s="52">
        <v>40.659832000732401</v>
      </c>
      <c r="AS28" s="52">
        <v>42.696708679199197</v>
      </c>
      <c r="AT28" s="52">
        <v>40.363605499267599</v>
      </c>
      <c r="AU28" s="52">
        <v>43.025260925292997</v>
      </c>
      <c r="AV28" s="52">
        <v>41.560470581054702</v>
      </c>
      <c r="AW28" s="52">
        <v>43.164190292358398</v>
      </c>
      <c r="AX28" s="52">
        <v>44.833389282226598</v>
      </c>
      <c r="AY28" s="52">
        <v>44.383844375610401</v>
      </c>
      <c r="AZ28" s="52">
        <v>44.469402313232401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252.94999790191639</v>
      </c>
      <c r="U29" s="103">
        <f t="shared" ref="U29:AI29" si="33">SUM(U23:U28)</f>
        <v>244.24999618530259</v>
      </c>
      <c r="V29" s="103">
        <f t="shared" si="33"/>
        <v>243.59999561309797</v>
      </c>
      <c r="W29" s="103">
        <f t="shared" si="33"/>
        <v>236.89999580383289</v>
      </c>
      <c r="X29" s="103">
        <f t="shared" si="33"/>
        <v>232.1118221282959</v>
      </c>
      <c r="Y29" s="103">
        <f t="shared" si="33"/>
        <v>235.98176574707028</v>
      </c>
      <c r="Z29" s="103">
        <f t="shared" si="33"/>
        <v>236.82561492919939</v>
      </c>
      <c r="AA29" s="103">
        <f t="shared" si="33"/>
        <v>244.7110290527344</v>
      </c>
      <c r="AB29" s="103">
        <f t="shared" si="33"/>
        <v>245.29751586914068</v>
      </c>
      <c r="AC29" s="103">
        <f t="shared" si="33"/>
        <v>251.07099723815912</v>
      </c>
      <c r="AD29" s="103">
        <f t="shared" si="33"/>
        <v>255.14506340026853</v>
      </c>
      <c r="AE29" s="103">
        <f t="shared" si="33"/>
        <v>259.0155410766601</v>
      </c>
      <c r="AF29" s="103">
        <f t="shared" si="33"/>
        <v>262.700839996338</v>
      </c>
      <c r="AG29" s="103">
        <f t="shared" si="33"/>
        <v>266.23783111572271</v>
      </c>
      <c r="AH29" s="103">
        <f t="shared" si="33"/>
        <v>269.66168403625477</v>
      </c>
      <c r="AI29" s="61">
        <f t="shared" si="33"/>
        <v>16.711686134338407</v>
      </c>
      <c r="AJ29" s="100"/>
      <c r="AK29" s="51" t="s">
        <v>77</v>
      </c>
      <c r="AL29" s="52">
        <v>39.149999618530302</v>
      </c>
      <c r="AM29" s="52">
        <v>35.950000762939503</v>
      </c>
      <c r="AN29" s="52">
        <v>29.799999237060501</v>
      </c>
      <c r="AO29" s="52">
        <v>45.049999237060497</v>
      </c>
      <c r="AP29" s="52">
        <v>41.10693359375</v>
      </c>
      <c r="AQ29" s="52">
        <v>35.953424453735401</v>
      </c>
      <c r="AR29" s="52">
        <v>39.8781223297119</v>
      </c>
      <c r="AS29" s="52">
        <v>40.490364074707003</v>
      </c>
      <c r="AT29" s="52">
        <v>42.034557342529297</v>
      </c>
      <c r="AU29" s="52">
        <v>40.571632385253899</v>
      </c>
      <c r="AV29" s="52">
        <v>42.5434665679932</v>
      </c>
      <c r="AW29" s="52">
        <v>41.602457046508803</v>
      </c>
      <c r="AX29" s="52">
        <v>42.890260696411097</v>
      </c>
      <c r="AY29" s="52">
        <v>44.278543472290004</v>
      </c>
      <c r="AZ29" s="52">
        <v>44.127643585205099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55.549999237060497</v>
      </c>
      <c r="U30" s="65">
        <f t="shared" ref="U30:AH36" si="34">AM10</f>
        <v>52.450000762939503</v>
      </c>
      <c r="V30" s="65">
        <f t="shared" si="34"/>
        <v>53.25</v>
      </c>
      <c r="W30" s="65">
        <f t="shared" si="34"/>
        <v>48.549999237060497</v>
      </c>
      <c r="X30" s="65">
        <f t="shared" si="34"/>
        <v>49.187543869018597</v>
      </c>
      <c r="Y30" s="65">
        <f t="shared" si="34"/>
        <v>42.351181030273402</v>
      </c>
      <c r="Z30" s="65">
        <f t="shared" si="34"/>
        <v>47.442583084106403</v>
      </c>
      <c r="AA30" s="65">
        <f t="shared" si="34"/>
        <v>41.609579086303697</v>
      </c>
      <c r="AB30" s="65">
        <f t="shared" si="34"/>
        <v>49.2460041046143</v>
      </c>
      <c r="AC30" s="65">
        <f t="shared" si="34"/>
        <v>44.893173217773402</v>
      </c>
      <c r="AD30" s="65">
        <f t="shared" si="34"/>
        <v>47.286460876464801</v>
      </c>
      <c r="AE30" s="65">
        <f t="shared" si="34"/>
        <v>48.015251159667997</v>
      </c>
      <c r="AF30" s="65">
        <f t="shared" si="34"/>
        <v>48.722164154052699</v>
      </c>
      <c r="AG30" s="65">
        <f t="shared" si="34"/>
        <v>49.419404983520501</v>
      </c>
      <c r="AH30" s="65">
        <f t="shared" si="34"/>
        <v>50.096900939941399</v>
      </c>
      <c r="AI30" s="87">
        <f t="shared" ref="AI30:AI36" si="35">AH30-T30</f>
        <v>-5.453098297119098</v>
      </c>
      <c r="AJ30" s="95"/>
      <c r="AK30" s="51" t="s">
        <v>78</v>
      </c>
      <c r="AL30" s="52">
        <v>34.199999809265101</v>
      </c>
      <c r="AM30" s="52">
        <v>39.149999618530302</v>
      </c>
      <c r="AN30" s="52">
        <v>35.700000762939503</v>
      </c>
      <c r="AO30" s="52">
        <v>32.799999237060497</v>
      </c>
      <c r="AP30" s="52">
        <v>43.0684490203857</v>
      </c>
      <c r="AQ30" s="52">
        <v>40.772945404052699</v>
      </c>
      <c r="AR30" s="52">
        <v>37.493270874023402</v>
      </c>
      <c r="AS30" s="52">
        <v>40.360826492309599</v>
      </c>
      <c r="AT30" s="52">
        <v>40.932926177978501</v>
      </c>
      <c r="AU30" s="52">
        <v>42.158243179321303</v>
      </c>
      <c r="AV30" s="52">
        <v>41.267431259155302</v>
      </c>
      <c r="AW30" s="52">
        <v>42.795682907104499</v>
      </c>
      <c r="AX30" s="52">
        <v>42.208230972290004</v>
      </c>
      <c r="AY30" s="52">
        <v>43.291919708252003</v>
      </c>
      <c r="AZ30" s="52">
        <v>44.499895095825202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53.700000762939503</v>
      </c>
      <c r="U31" s="61">
        <f t="shared" si="34"/>
        <v>58.799999237060497</v>
      </c>
      <c r="V31" s="61">
        <f t="shared" si="34"/>
        <v>50.299999237060497</v>
      </c>
      <c r="W31" s="61">
        <f t="shared" si="34"/>
        <v>50.25</v>
      </c>
      <c r="X31" s="61">
        <f t="shared" si="34"/>
        <v>50.017616271972699</v>
      </c>
      <c r="Y31" s="61">
        <f t="shared" si="34"/>
        <v>49.913078308105497</v>
      </c>
      <c r="Z31" s="61">
        <f t="shared" si="34"/>
        <v>44.188545227050803</v>
      </c>
      <c r="AA31" s="61">
        <f t="shared" si="34"/>
        <v>48.741956710815401</v>
      </c>
      <c r="AB31" s="61">
        <f t="shared" si="34"/>
        <v>43.635318756103501</v>
      </c>
      <c r="AC31" s="61">
        <f t="shared" si="34"/>
        <v>50.575864791870103</v>
      </c>
      <c r="AD31" s="61">
        <f t="shared" si="34"/>
        <v>46.423379898071303</v>
      </c>
      <c r="AE31" s="61">
        <f t="shared" si="34"/>
        <v>48.9073486328125</v>
      </c>
      <c r="AF31" s="61">
        <f t="shared" si="34"/>
        <v>49.633102416992202</v>
      </c>
      <c r="AG31" s="61">
        <f t="shared" si="34"/>
        <v>50.344547271728501</v>
      </c>
      <c r="AH31" s="61">
        <f t="shared" si="34"/>
        <v>51.049308776855497</v>
      </c>
      <c r="AI31" s="84">
        <f t="shared" si="35"/>
        <v>-2.6506919860840057</v>
      </c>
      <c r="AJ31" s="95"/>
      <c r="AK31" s="51" t="s">
        <v>79</v>
      </c>
      <c r="AL31" s="52">
        <v>41.850000381469698</v>
      </c>
      <c r="AM31" s="52">
        <v>34.199998855590799</v>
      </c>
      <c r="AN31" s="52">
        <v>40.899999618530302</v>
      </c>
      <c r="AO31" s="52">
        <v>38.700000762939503</v>
      </c>
      <c r="AP31" s="52">
        <v>35.0571994781494</v>
      </c>
      <c r="AQ31" s="52">
        <v>42.613414764404297</v>
      </c>
      <c r="AR31" s="52">
        <v>41.574012756347699</v>
      </c>
      <c r="AS31" s="52">
        <v>39.226922988891602</v>
      </c>
      <c r="AT31" s="52">
        <v>41.424453735351598</v>
      </c>
      <c r="AU31" s="52">
        <v>41.9723796844482</v>
      </c>
      <c r="AV31" s="52">
        <v>43.016170501708999</v>
      </c>
      <c r="AW31" s="52">
        <v>42.487665176391602</v>
      </c>
      <c r="AX31" s="52">
        <v>43.744274139404297</v>
      </c>
      <c r="AY31" s="52">
        <v>43.3973197937012</v>
      </c>
      <c r="AZ31" s="52">
        <v>44.357486724853501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43.849998474121101</v>
      </c>
      <c r="U32" s="65">
        <f t="shared" si="34"/>
        <v>55.450000762939503</v>
      </c>
      <c r="V32" s="65">
        <f t="shared" si="34"/>
        <v>57.649999618530302</v>
      </c>
      <c r="W32" s="65">
        <f t="shared" si="34"/>
        <v>48.049999237060497</v>
      </c>
      <c r="X32" s="65">
        <f t="shared" si="34"/>
        <v>51.0872287750244</v>
      </c>
      <c r="Y32" s="65">
        <f t="shared" si="34"/>
        <v>51.417938232421903</v>
      </c>
      <c r="Z32" s="65">
        <f t="shared" si="34"/>
        <v>50.895523071289098</v>
      </c>
      <c r="AA32" s="65">
        <f t="shared" si="34"/>
        <v>45.899915695190401</v>
      </c>
      <c r="AB32" s="65">
        <f t="shared" si="34"/>
        <v>50.027008056640597</v>
      </c>
      <c r="AC32" s="65">
        <f t="shared" si="34"/>
        <v>45.506729125976598</v>
      </c>
      <c r="AD32" s="65">
        <f t="shared" si="34"/>
        <v>51.889745712280302</v>
      </c>
      <c r="AE32" s="65">
        <f t="shared" si="34"/>
        <v>47.901729583740199</v>
      </c>
      <c r="AF32" s="65">
        <f t="shared" si="34"/>
        <v>50.460611343383803</v>
      </c>
      <c r="AG32" s="65">
        <f t="shared" si="34"/>
        <v>51.192277908325202</v>
      </c>
      <c r="AH32" s="65">
        <f t="shared" si="34"/>
        <v>51.912055969238303</v>
      </c>
      <c r="AI32" s="83">
        <f t="shared" si="35"/>
        <v>8.0620574951172017</v>
      </c>
      <c r="AJ32" s="95"/>
      <c r="AK32" s="51" t="s">
        <v>80</v>
      </c>
      <c r="AL32" s="52">
        <v>42.449998855590799</v>
      </c>
      <c r="AM32" s="52">
        <v>34.5</v>
      </c>
      <c r="AN32" s="52">
        <v>31.699998855590799</v>
      </c>
      <c r="AO32" s="52">
        <v>41.149999618530302</v>
      </c>
      <c r="AP32" s="52">
        <v>39.309700012207003</v>
      </c>
      <c r="AQ32" s="52">
        <v>36.649686813354499</v>
      </c>
      <c r="AR32" s="52">
        <v>42.629932403564503</v>
      </c>
      <c r="AS32" s="52">
        <v>42.140287399291999</v>
      </c>
      <c r="AT32" s="52">
        <v>40.432874679565401</v>
      </c>
      <c r="AU32" s="52">
        <v>42.167636871337898</v>
      </c>
      <c r="AV32" s="52">
        <v>42.712589263916001</v>
      </c>
      <c r="AW32" s="52">
        <v>43.623693466186502</v>
      </c>
      <c r="AX32" s="52">
        <v>43.348052978515597</v>
      </c>
      <c r="AY32" s="52">
        <v>44.419248580932603</v>
      </c>
      <c r="AZ32" s="52">
        <v>44.246599197387702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60.850000381469698</v>
      </c>
      <c r="U33" s="61">
        <f t="shared" si="34"/>
        <v>44.099998474121101</v>
      </c>
      <c r="V33" s="61">
        <f t="shared" si="34"/>
        <v>56.200000762939503</v>
      </c>
      <c r="W33" s="61">
        <f t="shared" si="34"/>
        <v>58.399999618530302</v>
      </c>
      <c r="X33" s="61">
        <f t="shared" si="34"/>
        <v>49.386402130127003</v>
      </c>
      <c r="Y33" s="61">
        <f t="shared" si="34"/>
        <v>51.965610504150398</v>
      </c>
      <c r="Z33" s="61">
        <f t="shared" si="34"/>
        <v>52.891149520874002</v>
      </c>
      <c r="AA33" s="61">
        <f t="shared" si="34"/>
        <v>51.879308700561502</v>
      </c>
      <c r="AB33" s="61">
        <f t="shared" si="34"/>
        <v>47.4870929718018</v>
      </c>
      <c r="AC33" s="61">
        <f t="shared" si="34"/>
        <v>51.248672485351598</v>
      </c>
      <c r="AD33" s="61">
        <f t="shared" si="34"/>
        <v>47.2351264953613</v>
      </c>
      <c r="AE33" s="61">
        <f t="shared" si="34"/>
        <v>53.155307769775398</v>
      </c>
      <c r="AF33" s="61">
        <f t="shared" si="34"/>
        <v>49.3001708984375</v>
      </c>
      <c r="AG33" s="61">
        <f t="shared" si="34"/>
        <v>51.928615570068402</v>
      </c>
      <c r="AH33" s="61">
        <f t="shared" si="34"/>
        <v>52.668449401855497</v>
      </c>
      <c r="AI33" s="84">
        <f t="shared" si="35"/>
        <v>-8.181550979614201</v>
      </c>
      <c r="AJ33" s="95"/>
      <c r="AK33" s="51" t="s">
        <v>81</v>
      </c>
      <c r="AL33" s="52">
        <v>29.149999618530298</v>
      </c>
      <c r="AM33" s="52">
        <v>38.049999237060497</v>
      </c>
      <c r="AN33" s="52">
        <v>38.099998474121101</v>
      </c>
      <c r="AO33" s="52">
        <v>34.849998474121101</v>
      </c>
      <c r="AP33" s="52">
        <v>41.574802398681598</v>
      </c>
      <c r="AQ33" s="52">
        <v>40.329572677612298</v>
      </c>
      <c r="AR33" s="52">
        <v>38.534620285034201</v>
      </c>
      <c r="AS33" s="52">
        <v>43.269804000854499</v>
      </c>
      <c r="AT33" s="52">
        <v>43.079784393310497</v>
      </c>
      <c r="AU33" s="52">
        <v>41.831083297729499</v>
      </c>
      <c r="AV33" s="52">
        <v>43.270011901855497</v>
      </c>
      <c r="AW33" s="52">
        <v>43.815681457519503</v>
      </c>
      <c r="AX33" s="52">
        <v>44.644205093383803</v>
      </c>
      <c r="AY33" s="52">
        <v>44.547760009765597</v>
      </c>
      <c r="AZ33" s="52">
        <v>45.497816085815401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54</v>
      </c>
      <c r="U34" s="65">
        <f t="shared" si="34"/>
        <v>57.850000381469698</v>
      </c>
      <c r="V34" s="65">
        <f t="shared" si="34"/>
        <v>45.349998474121101</v>
      </c>
      <c r="W34" s="65">
        <f t="shared" si="34"/>
        <v>58.200000762939503</v>
      </c>
      <c r="X34" s="65">
        <f t="shared" si="34"/>
        <v>58.801799774169901</v>
      </c>
      <c r="Y34" s="65">
        <f t="shared" si="34"/>
        <v>50.3518772125244</v>
      </c>
      <c r="Z34" s="65">
        <f t="shared" si="34"/>
        <v>52.688779830932603</v>
      </c>
      <c r="AA34" s="65">
        <f t="shared" si="34"/>
        <v>53.9790554046631</v>
      </c>
      <c r="AB34" s="65">
        <f t="shared" si="34"/>
        <v>52.546939849853501</v>
      </c>
      <c r="AC34" s="65">
        <f t="shared" si="34"/>
        <v>48.654058456420898</v>
      </c>
      <c r="AD34" s="65">
        <f t="shared" si="34"/>
        <v>52.121252059936502</v>
      </c>
      <c r="AE34" s="65">
        <f t="shared" si="34"/>
        <v>48.523443222045898</v>
      </c>
      <c r="AF34" s="65">
        <f t="shared" si="34"/>
        <v>54.042768478393597</v>
      </c>
      <c r="AG34" s="65">
        <f t="shared" si="34"/>
        <v>50.304470062255902</v>
      </c>
      <c r="AH34" s="65">
        <f t="shared" si="34"/>
        <v>52.994834899902301</v>
      </c>
      <c r="AI34" s="83">
        <f t="shared" si="35"/>
        <v>-1.0051651000976989</v>
      </c>
      <c r="AJ34" s="95"/>
      <c r="AK34" s="51" t="s">
        <v>82</v>
      </c>
      <c r="AL34" s="52">
        <v>36.299999237060497</v>
      </c>
      <c r="AM34" s="52">
        <v>36.899999618530302</v>
      </c>
      <c r="AN34" s="52">
        <v>42.899999618530302</v>
      </c>
      <c r="AO34" s="52">
        <v>37.25</v>
      </c>
      <c r="AP34" s="52">
        <v>36.642591476440401</v>
      </c>
      <c r="AQ34" s="52">
        <v>42.349597930908203</v>
      </c>
      <c r="AR34" s="52">
        <v>41.800317764282198</v>
      </c>
      <c r="AS34" s="52">
        <v>40.311485290527301</v>
      </c>
      <c r="AT34" s="52">
        <v>44.222785949707003</v>
      </c>
      <c r="AU34" s="52">
        <v>44.1769409179688</v>
      </c>
      <c r="AV34" s="52">
        <v>43.3004856109619</v>
      </c>
      <c r="AW34" s="52">
        <v>44.521806716918903</v>
      </c>
      <c r="AX34" s="52">
        <v>45.081605911254897</v>
      </c>
      <c r="AY34" s="52">
        <v>45.852003097534201</v>
      </c>
      <c r="AZ34" s="52">
        <v>45.894407272338903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55.699998855590799</v>
      </c>
      <c r="U35" s="61">
        <f t="shared" si="34"/>
        <v>53</v>
      </c>
      <c r="V35" s="61">
        <f t="shared" si="34"/>
        <v>56.5</v>
      </c>
      <c r="W35" s="61">
        <f t="shared" si="34"/>
        <v>47.849998474121101</v>
      </c>
      <c r="X35" s="61">
        <f t="shared" si="34"/>
        <v>58.143566131591797</v>
      </c>
      <c r="Y35" s="61">
        <f t="shared" si="34"/>
        <v>59.035797119140597</v>
      </c>
      <c r="Z35" s="61">
        <f t="shared" si="34"/>
        <v>51.1859226226807</v>
      </c>
      <c r="AA35" s="61">
        <f t="shared" si="34"/>
        <v>53.209053039550803</v>
      </c>
      <c r="AB35" s="61">
        <f t="shared" si="34"/>
        <v>54.804399490356403</v>
      </c>
      <c r="AC35" s="61">
        <f t="shared" si="34"/>
        <v>53.005487442016602</v>
      </c>
      <c r="AD35" s="61">
        <f t="shared" si="34"/>
        <v>49.555253982543903</v>
      </c>
      <c r="AE35" s="61">
        <f t="shared" si="34"/>
        <v>52.761234283447301</v>
      </c>
      <c r="AF35" s="61">
        <f t="shared" si="34"/>
        <v>49.5090427398682</v>
      </c>
      <c r="AG35" s="61">
        <f t="shared" si="34"/>
        <v>54.6898899078369</v>
      </c>
      <c r="AH35" s="61">
        <f t="shared" si="34"/>
        <v>51.060569763183601</v>
      </c>
      <c r="AI35" s="84">
        <f t="shared" si="35"/>
        <v>-4.6394290924071981</v>
      </c>
      <c r="AJ35" s="95"/>
      <c r="AK35" s="51" t="s">
        <v>83</v>
      </c>
      <c r="AL35" s="52">
        <v>38.149999618530302</v>
      </c>
      <c r="AM35" s="52">
        <v>39.449998855590799</v>
      </c>
      <c r="AN35" s="52">
        <v>42.549999237060497</v>
      </c>
      <c r="AO35" s="52">
        <v>43.899999618530302</v>
      </c>
      <c r="AP35" s="52">
        <v>38.729068756103501</v>
      </c>
      <c r="AQ35" s="52">
        <v>38.6088256835938</v>
      </c>
      <c r="AR35" s="52">
        <v>43.822023391723597</v>
      </c>
      <c r="AS35" s="52">
        <v>43.544597625732401</v>
      </c>
      <c r="AT35" s="52">
        <v>42.248165130615199</v>
      </c>
      <c r="AU35" s="52">
        <v>45.574987411499002</v>
      </c>
      <c r="AV35" s="52">
        <v>45.626653671264599</v>
      </c>
      <c r="AW35" s="52">
        <v>45.0303630828857</v>
      </c>
      <c r="AX35" s="52">
        <v>46.100547790527301</v>
      </c>
      <c r="AY35" s="52">
        <v>46.677825927734403</v>
      </c>
      <c r="AZ35" s="52">
        <v>47.4129638671875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60.949998855590799</v>
      </c>
      <c r="U36" s="74">
        <f t="shared" si="34"/>
        <v>57.849998474121101</v>
      </c>
      <c r="V36" s="74">
        <f t="shared" si="34"/>
        <v>53.5</v>
      </c>
      <c r="W36" s="74">
        <f t="shared" si="34"/>
        <v>58</v>
      </c>
      <c r="X36" s="74">
        <f t="shared" si="34"/>
        <v>48.383476257324197</v>
      </c>
      <c r="Y36" s="74">
        <f t="shared" si="34"/>
        <v>58.115169525146499</v>
      </c>
      <c r="Z36" s="74">
        <f t="shared" si="34"/>
        <v>59.304737091064503</v>
      </c>
      <c r="AA36" s="74">
        <f t="shared" si="34"/>
        <v>51.8832683563232</v>
      </c>
      <c r="AB36" s="74">
        <f t="shared" si="34"/>
        <v>53.652345657348597</v>
      </c>
      <c r="AC36" s="74">
        <f t="shared" si="34"/>
        <v>55.482383728027301</v>
      </c>
      <c r="AD36" s="74">
        <f t="shared" si="34"/>
        <v>53.401216506958001</v>
      </c>
      <c r="AE36" s="74">
        <f t="shared" si="34"/>
        <v>50.330163955688498</v>
      </c>
      <c r="AF36" s="74">
        <f t="shared" si="34"/>
        <v>53.308874130249002</v>
      </c>
      <c r="AG36" s="74">
        <f t="shared" si="34"/>
        <v>50.361507415771499</v>
      </c>
      <c r="AH36" s="74">
        <f t="shared" si="34"/>
        <v>55.2407836914063</v>
      </c>
      <c r="AI36" s="86">
        <f t="shared" si="35"/>
        <v>-5.7092151641844993</v>
      </c>
      <c r="AJ36" s="95"/>
      <c r="AK36" s="51" t="s">
        <v>84</v>
      </c>
      <c r="AL36" s="52">
        <v>43.899999618530302</v>
      </c>
      <c r="AM36" s="52">
        <v>36.149999618530302</v>
      </c>
      <c r="AN36" s="52">
        <v>38.299999237060497</v>
      </c>
      <c r="AO36" s="52">
        <v>44.799999237060497</v>
      </c>
      <c r="AP36" s="52">
        <v>44.628704071044901</v>
      </c>
      <c r="AQ36" s="52">
        <v>40.3617649078369</v>
      </c>
      <c r="AR36" s="52">
        <v>40.819150924682603</v>
      </c>
      <c r="AS36" s="52">
        <v>45.433511734008803</v>
      </c>
      <c r="AT36" s="52">
        <v>45.3345851898193</v>
      </c>
      <c r="AU36" s="52">
        <v>44.184595108032198</v>
      </c>
      <c r="AV36" s="52">
        <v>47.0828666687012</v>
      </c>
      <c r="AW36" s="52">
        <v>47.2216892242432</v>
      </c>
      <c r="AX36" s="52">
        <v>46.8313598632813</v>
      </c>
      <c r="AY36" s="52">
        <v>47.797071456909201</v>
      </c>
      <c r="AZ36" s="52">
        <v>48.392238616943402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384.59999656677246</v>
      </c>
      <c r="U37" s="61">
        <f t="shared" ref="U37:AI37" si="37">SUM(U30:U36)</f>
        <v>379.49999809265137</v>
      </c>
      <c r="V37" s="61">
        <f t="shared" si="37"/>
        <v>372.74999809265142</v>
      </c>
      <c r="W37" s="61">
        <f t="shared" si="37"/>
        <v>369.29999732971186</v>
      </c>
      <c r="X37" s="61">
        <f t="shared" si="37"/>
        <v>365.00763320922863</v>
      </c>
      <c r="Y37" s="61">
        <f t="shared" si="37"/>
        <v>363.1506519317627</v>
      </c>
      <c r="Z37" s="61">
        <f t="shared" si="37"/>
        <v>358.5972404479981</v>
      </c>
      <c r="AA37" s="61">
        <f t="shared" si="37"/>
        <v>347.20213699340809</v>
      </c>
      <c r="AB37" s="61">
        <f t="shared" si="37"/>
        <v>351.39910888671869</v>
      </c>
      <c r="AC37" s="61">
        <f t="shared" si="37"/>
        <v>349.36636924743647</v>
      </c>
      <c r="AD37" s="61">
        <f t="shared" si="37"/>
        <v>347.9124355316161</v>
      </c>
      <c r="AE37" s="61">
        <f t="shared" si="37"/>
        <v>349.59447860717779</v>
      </c>
      <c r="AF37" s="61">
        <f t="shared" si="37"/>
        <v>354.97673416137707</v>
      </c>
      <c r="AG37" s="61">
        <f t="shared" si="37"/>
        <v>358.24071311950689</v>
      </c>
      <c r="AH37" s="61">
        <f t="shared" si="37"/>
        <v>365.02290344238293</v>
      </c>
      <c r="AI37" s="61">
        <f t="shared" si="37"/>
        <v>-19.577093124389499</v>
      </c>
      <c r="AJ37" s="100"/>
      <c r="AK37" s="51" t="s">
        <v>85</v>
      </c>
      <c r="AL37" s="52">
        <v>35.199999809265101</v>
      </c>
      <c r="AM37" s="52">
        <v>47.649999618530302</v>
      </c>
      <c r="AN37" s="52">
        <v>31.649999618530298</v>
      </c>
      <c r="AO37" s="52">
        <v>40.949998855590799</v>
      </c>
      <c r="AP37" s="52">
        <v>45.544589996337898</v>
      </c>
      <c r="AQ37" s="52">
        <v>45.6702270507813</v>
      </c>
      <c r="AR37" s="52">
        <v>42.271265029907198</v>
      </c>
      <c r="AS37" s="52">
        <v>42.921918869018597</v>
      </c>
      <c r="AT37" s="52">
        <v>47.107185363769503</v>
      </c>
      <c r="AU37" s="52">
        <v>47.114574432372997</v>
      </c>
      <c r="AV37" s="52">
        <v>46.095752716064503</v>
      </c>
      <c r="AW37" s="52">
        <v>48.6689548492432</v>
      </c>
      <c r="AX37" s="52">
        <v>48.885330200195298</v>
      </c>
      <c r="AY37" s="52">
        <v>48.648754119872997</v>
      </c>
      <c r="AZ37" s="52">
        <v>49.5457859039307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55.25</v>
      </c>
      <c r="U38" s="79">
        <f t="shared" ref="U38:AH40" si="38">AM17</f>
        <v>60.699998855590799</v>
      </c>
      <c r="V38" s="79">
        <f t="shared" si="38"/>
        <v>53.849998474121101</v>
      </c>
      <c r="W38" s="79">
        <f t="shared" si="38"/>
        <v>54.75</v>
      </c>
      <c r="X38" s="79">
        <f t="shared" si="38"/>
        <v>58.017107009887702</v>
      </c>
      <c r="Y38" s="79">
        <f t="shared" si="38"/>
        <v>49.034023284912102</v>
      </c>
      <c r="Z38" s="79">
        <f t="shared" si="38"/>
        <v>58.359104156494098</v>
      </c>
      <c r="AA38" s="79">
        <f t="shared" si="38"/>
        <v>59.670801162719698</v>
      </c>
      <c r="AB38" s="79">
        <f t="shared" si="38"/>
        <v>52.6463108062744</v>
      </c>
      <c r="AC38" s="79">
        <f t="shared" si="38"/>
        <v>54.182294845581097</v>
      </c>
      <c r="AD38" s="79">
        <f t="shared" si="38"/>
        <v>56.2245578765869</v>
      </c>
      <c r="AE38" s="79">
        <f t="shared" si="38"/>
        <v>53.9124145507813</v>
      </c>
      <c r="AF38" s="79">
        <f t="shared" si="38"/>
        <v>51.174411773681598</v>
      </c>
      <c r="AG38" s="79">
        <f t="shared" si="38"/>
        <v>53.959194183349602</v>
      </c>
      <c r="AH38" s="79">
        <f t="shared" si="38"/>
        <v>51.289485931396499</v>
      </c>
      <c r="AI38" s="104">
        <f t="shared" ref="AI38:AI40" si="39">AH38-T38</f>
        <v>-3.9605140686035014</v>
      </c>
      <c r="AJ38" s="95"/>
      <c r="AK38" s="51" t="s">
        <v>86</v>
      </c>
      <c r="AL38" s="52">
        <v>50.299999237060497</v>
      </c>
      <c r="AM38" s="52">
        <v>38.849998474121101</v>
      </c>
      <c r="AN38" s="52">
        <v>50.899999618530302</v>
      </c>
      <c r="AO38" s="52">
        <v>32.300000190734899</v>
      </c>
      <c r="AP38" s="52">
        <v>42.746099472045898</v>
      </c>
      <c r="AQ38" s="52">
        <v>46.890886306762702</v>
      </c>
      <c r="AR38" s="52">
        <v>47.4891548156738</v>
      </c>
      <c r="AS38" s="52">
        <v>44.487373352050803</v>
      </c>
      <c r="AT38" s="52">
        <v>45.292366027832003</v>
      </c>
      <c r="AU38" s="52">
        <v>49.178337097167997</v>
      </c>
      <c r="AV38" s="52">
        <v>49.2524509429932</v>
      </c>
      <c r="AW38" s="52">
        <v>48.345851898193402</v>
      </c>
      <c r="AX38" s="52">
        <v>50.679443359375</v>
      </c>
      <c r="AY38" s="52">
        <v>50.982719421386697</v>
      </c>
      <c r="AZ38" s="52">
        <v>50.857814788818402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48.049999237060497</v>
      </c>
      <c r="U39" s="65">
        <f t="shared" si="38"/>
        <v>56</v>
      </c>
      <c r="V39" s="65">
        <f t="shared" si="38"/>
        <v>62.199998855590799</v>
      </c>
      <c r="W39" s="65">
        <f t="shared" si="38"/>
        <v>54.349998474121101</v>
      </c>
      <c r="X39" s="65">
        <f t="shared" si="38"/>
        <v>54.859838485717802</v>
      </c>
      <c r="Y39" s="65">
        <f t="shared" si="38"/>
        <v>58.0631618499756</v>
      </c>
      <c r="Z39" s="65">
        <f t="shared" si="38"/>
        <v>49.824275970458999</v>
      </c>
      <c r="AA39" s="65">
        <f t="shared" si="38"/>
        <v>58.628465652465799</v>
      </c>
      <c r="AB39" s="65">
        <f t="shared" si="38"/>
        <v>60.034267425537102</v>
      </c>
      <c r="AC39" s="65">
        <f t="shared" si="38"/>
        <v>53.397449493408203</v>
      </c>
      <c r="AD39" s="65">
        <f t="shared" si="38"/>
        <v>54.734245300292997</v>
      </c>
      <c r="AE39" s="65">
        <f t="shared" si="38"/>
        <v>56.949562072753899</v>
      </c>
      <c r="AF39" s="65">
        <f t="shared" si="38"/>
        <v>54.446802139282198</v>
      </c>
      <c r="AG39" s="65">
        <f t="shared" si="38"/>
        <v>52.026952743530302</v>
      </c>
      <c r="AH39" s="65">
        <f t="shared" si="38"/>
        <v>54.636022567749002</v>
      </c>
      <c r="AI39" s="83">
        <f t="shared" si="39"/>
        <v>6.586023330688505</v>
      </c>
      <c r="AJ39" s="95"/>
      <c r="AK39" s="51" t="s">
        <v>87</v>
      </c>
      <c r="AL39" s="52">
        <v>46.450000762939503</v>
      </c>
      <c r="AM39" s="52">
        <v>45.299999237060497</v>
      </c>
      <c r="AN39" s="52">
        <v>41.199998855590799</v>
      </c>
      <c r="AO39" s="52">
        <v>50.799999237060497</v>
      </c>
      <c r="AP39" s="52">
        <v>35.423685073852504</v>
      </c>
      <c r="AQ39" s="52">
        <v>44.661617279052699</v>
      </c>
      <c r="AR39" s="52">
        <v>48.660638809204102</v>
      </c>
      <c r="AS39" s="52">
        <v>49.3998413085938</v>
      </c>
      <c r="AT39" s="52">
        <v>46.729021072387702</v>
      </c>
      <c r="AU39" s="52">
        <v>47.611185073852504</v>
      </c>
      <c r="AV39" s="52">
        <v>51.278362274169901</v>
      </c>
      <c r="AW39" s="52">
        <v>51.408092498779297</v>
      </c>
      <c r="AX39" s="52">
        <v>50.596553802490199</v>
      </c>
      <c r="AY39" s="52">
        <v>52.756074905395501</v>
      </c>
      <c r="AZ39" s="52">
        <v>53.1346111297607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61.25</v>
      </c>
      <c r="U40" s="63">
        <f t="shared" si="38"/>
        <v>45.799999237060497</v>
      </c>
      <c r="V40" s="63">
        <f t="shared" si="38"/>
        <v>54.149999618530302</v>
      </c>
      <c r="W40" s="63">
        <f t="shared" si="38"/>
        <v>63.699998855590799</v>
      </c>
      <c r="X40" s="63">
        <f t="shared" si="38"/>
        <v>54.487823486328097</v>
      </c>
      <c r="Y40" s="63">
        <f t="shared" si="38"/>
        <v>54.746166229247997</v>
      </c>
      <c r="Z40" s="63">
        <f t="shared" si="38"/>
        <v>57.986858367919901</v>
      </c>
      <c r="AA40" s="63">
        <f t="shared" si="38"/>
        <v>50.387523651122997</v>
      </c>
      <c r="AB40" s="63">
        <f t="shared" si="38"/>
        <v>58.5803413391113</v>
      </c>
      <c r="AC40" s="63">
        <f t="shared" si="38"/>
        <v>60.095230102539098</v>
      </c>
      <c r="AD40" s="63">
        <f t="shared" si="38"/>
        <v>53.902139663696303</v>
      </c>
      <c r="AE40" s="63">
        <f t="shared" si="38"/>
        <v>55.033668518066399</v>
      </c>
      <c r="AF40" s="63">
        <f t="shared" si="38"/>
        <v>57.385665893554702</v>
      </c>
      <c r="AG40" s="63">
        <f t="shared" si="38"/>
        <v>54.745140075683601</v>
      </c>
      <c r="AH40" s="63">
        <f t="shared" si="38"/>
        <v>52.646930694580099</v>
      </c>
      <c r="AI40" s="85">
        <f t="shared" si="39"/>
        <v>-8.6030693054199006</v>
      </c>
      <c r="AJ40" s="95"/>
      <c r="AK40" s="51" t="s">
        <v>88</v>
      </c>
      <c r="AL40" s="52">
        <v>52.449998855590799</v>
      </c>
      <c r="AM40" s="52">
        <v>49.600000381469698</v>
      </c>
      <c r="AN40" s="52">
        <v>49.299999237060497</v>
      </c>
      <c r="AO40" s="52">
        <v>42.699998855590799</v>
      </c>
      <c r="AP40" s="52">
        <v>52.321374893188498</v>
      </c>
      <c r="AQ40" s="52">
        <v>38.489006042480497</v>
      </c>
      <c r="AR40" s="52">
        <v>47.030900955200202</v>
      </c>
      <c r="AS40" s="52">
        <v>50.752796173095703</v>
      </c>
      <c r="AT40" s="52">
        <v>51.5864868164063</v>
      </c>
      <c r="AU40" s="52">
        <v>49.1702976226807</v>
      </c>
      <c r="AV40" s="52">
        <v>50.114992141723597</v>
      </c>
      <c r="AW40" s="52">
        <v>53.6159992218018</v>
      </c>
      <c r="AX40" s="52">
        <v>53.803926467895501</v>
      </c>
      <c r="AY40" s="52">
        <v>53.071224212646499</v>
      </c>
      <c r="AZ40" s="52">
        <v>55.115596771240199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164.54999923706049</v>
      </c>
      <c r="U41" s="103">
        <f t="shared" ref="U41:AI41" si="40">SUM(U38:U40)</f>
        <v>162.49999809265128</v>
      </c>
      <c r="V41" s="103">
        <f t="shared" si="40"/>
        <v>170.19999694824219</v>
      </c>
      <c r="W41" s="103">
        <f t="shared" si="40"/>
        <v>172.79999732971189</v>
      </c>
      <c r="X41" s="103">
        <f t="shared" si="40"/>
        <v>167.36476898193359</v>
      </c>
      <c r="Y41" s="103">
        <f t="shared" si="40"/>
        <v>161.84335136413569</v>
      </c>
      <c r="Z41" s="103">
        <f t="shared" si="40"/>
        <v>166.17023849487299</v>
      </c>
      <c r="AA41" s="103">
        <f t="shared" si="40"/>
        <v>168.68679046630848</v>
      </c>
      <c r="AB41" s="103">
        <f t="shared" si="40"/>
        <v>171.26091957092279</v>
      </c>
      <c r="AC41" s="103">
        <f t="shared" si="40"/>
        <v>167.67497444152841</v>
      </c>
      <c r="AD41" s="103">
        <f t="shared" si="40"/>
        <v>164.8609428405762</v>
      </c>
      <c r="AE41" s="103">
        <f t="shared" si="40"/>
        <v>165.89564514160159</v>
      </c>
      <c r="AF41" s="103">
        <f t="shared" si="40"/>
        <v>163.0068798065185</v>
      </c>
      <c r="AG41" s="103">
        <f t="shared" si="40"/>
        <v>160.7312870025635</v>
      </c>
      <c r="AH41" s="103">
        <f t="shared" si="40"/>
        <v>158.57243919372561</v>
      </c>
      <c r="AI41" s="61">
        <f t="shared" si="40"/>
        <v>-5.977560043334897</v>
      </c>
      <c r="AJ41" s="100"/>
      <c r="AK41" s="51" t="s">
        <v>89</v>
      </c>
      <c r="AL41" s="52">
        <v>45.199998855590799</v>
      </c>
      <c r="AM41" s="52">
        <v>53.699998855590799</v>
      </c>
      <c r="AN41" s="52">
        <v>55.25</v>
      </c>
      <c r="AO41" s="52">
        <v>54.049999237060497</v>
      </c>
      <c r="AP41" s="52">
        <v>44.731441497802699</v>
      </c>
      <c r="AQ41" s="52">
        <v>53.800153732299798</v>
      </c>
      <c r="AR41" s="52">
        <v>41.377885818481403</v>
      </c>
      <c r="AS41" s="52">
        <v>49.235284805297901</v>
      </c>
      <c r="AT41" s="52">
        <v>52.757781982421903</v>
      </c>
      <c r="AU41" s="52">
        <v>53.607831954956097</v>
      </c>
      <c r="AV41" s="52">
        <v>51.427482604980497</v>
      </c>
      <c r="AW41" s="52">
        <v>52.414974212646499</v>
      </c>
      <c r="AX41" s="52">
        <v>55.781244277954102</v>
      </c>
      <c r="AY41" s="52">
        <v>56.041152954101598</v>
      </c>
      <c r="AZ41" s="52">
        <v>55.3602294921875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50.649999618530302</v>
      </c>
      <c r="U42" s="65">
        <f t="shared" ref="U42:AH55" si="41">AM20</f>
        <v>59.75</v>
      </c>
      <c r="V42" s="65">
        <f t="shared" si="41"/>
        <v>47.549999237060497</v>
      </c>
      <c r="W42" s="65">
        <f t="shared" si="41"/>
        <v>56.399999618530302</v>
      </c>
      <c r="X42" s="65">
        <f t="shared" si="41"/>
        <v>62.528463363647496</v>
      </c>
      <c r="Y42" s="65">
        <f t="shared" si="41"/>
        <v>54.384302139282198</v>
      </c>
      <c r="Z42" s="65">
        <f t="shared" si="41"/>
        <v>54.559379577636697</v>
      </c>
      <c r="AA42" s="65">
        <f t="shared" si="41"/>
        <v>57.667739868164098</v>
      </c>
      <c r="AB42" s="65">
        <f t="shared" si="41"/>
        <v>50.730264663696303</v>
      </c>
      <c r="AC42" s="65">
        <f t="shared" si="41"/>
        <v>58.222400665283203</v>
      </c>
      <c r="AD42" s="65">
        <f t="shared" si="41"/>
        <v>59.891950607299798</v>
      </c>
      <c r="AE42" s="65">
        <f t="shared" si="41"/>
        <v>54.1698608398438</v>
      </c>
      <c r="AF42" s="65">
        <f t="shared" si="41"/>
        <v>55.1110229492188</v>
      </c>
      <c r="AG42" s="65">
        <f t="shared" si="41"/>
        <v>57.5728149414063</v>
      </c>
      <c r="AH42" s="65">
        <f t="shared" si="41"/>
        <v>54.845752716064503</v>
      </c>
      <c r="AI42" s="87">
        <f t="shared" ref="AI42:AI55" si="42">AH42-T42</f>
        <v>4.195753097534201</v>
      </c>
      <c r="AJ42" s="95"/>
      <c r="AK42" s="51" t="s">
        <v>90</v>
      </c>
      <c r="AL42" s="52">
        <v>50.100000381469698</v>
      </c>
      <c r="AM42" s="52">
        <v>43.949998855590799</v>
      </c>
      <c r="AN42" s="52">
        <v>55.349998474121101</v>
      </c>
      <c r="AO42" s="52">
        <v>54.5</v>
      </c>
      <c r="AP42" s="52">
        <v>55.665882110595703</v>
      </c>
      <c r="AQ42" s="52">
        <v>46.8288249969482</v>
      </c>
      <c r="AR42" s="52">
        <v>55.5915203094482</v>
      </c>
      <c r="AS42" s="52">
        <v>44.122066497802699</v>
      </c>
      <c r="AT42" s="52">
        <v>51.475511550903299</v>
      </c>
      <c r="AU42" s="52">
        <v>54.834877014160199</v>
      </c>
      <c r="AV42" s="52">
        <v>55.690826416015597</v>
      </c>
      <c r="AW42" s="52">
        <v>53.701622009277301</v>
      </c>
      <c r="AX42" s="52">
        <v>54.735263824462898</v>
      </c>
      <c r="AY42" s="52">
        <v>58.0014457702637</v>
      </c>
      <c r="AZ42" s="52">
        <v>58.335130691528299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65.399999618530302</v>
      </c>
      <c r="U43" s="61">
        <f t="shared" si="41"/>
        <v>47.899999618530302</v>
      </c>
      <c r="V43" s="61">
        <f t="shared" si="41"/>
        <v>57.5</v>
      </c>
      <c r="W43" s="61">
        <f t="shared" si="41"/>
        <v>47.049999237060497</v>
      </c>
      <c r="X43" s="61">
        <f t="shared" si="41"/>
        <v>54.834547042846701</v>
      </c>
      <c r="Y43" s="61">
        <f t="shared" si="41"/>
        <v>60.535060882568402</v>
      </c>
      <c r="Z43" s="61">
        <f t="shared" si="41"/>
        <v>53.699419021606403</v>
      </c>
      <c r="AA43" s="61">
        <f t="shared" si="41"/>
        <v>53.639286041259801</v>
      </c>
      <c r="AB43" s="61">
        <f t="shared" si="41"/>
        <v>56.5954265594482</v>
      </c>
      <c r="AC43" s="61">
        <f t="shared" si="41"/>
        <v>50.360401153564503</v>
      </c>
      <c r="AD43" s="61">
        <f t="shared" si="41"/>
        <v>56.977258682250998</v>
      </c>
      <c r="AE43" s="61">
        <f t="shared" si="41"/>
        <v>58.894269943237298</v>
      </c>
      <c r="AF43" s="61">
        <f t="shared" si="41"/>
        <v>53.6818141937256</v>
      </c>
      <c r="AG43" s="61">
        <f t="shared" si="41"/>
        <v>54.401948928833001</v>
      </c>
      <c r="AH43" s="61">
        <f t="shared" si="41"/>
        <v>56.988864898681598</v>
      </c>
      <c r="AI43" s="84">
        <f t="shared" si="42"/>
        <v>-8.4111347198487039</v>
      </c>
      <c r="AJ43" s="95"/>
      <c r="AK43" s="51" t="s">
        <v>91</v>
      </c>
      <c r="AL43" s="52">
        <v>43.100000381469698</v>
      </c>
      <c r="AM43" s="52">
        <v>52.600000381469698</v>
      </c>
      <c r="AN43" s="52">
        <v>46.199998855590799</v>
      </c>
      <c r="AO43" s="52">
        <v>54.849998474121101</v>
      </c>
      <c r="AP43" s="52">
        <v>55.536607742309599</v>
      </c>
      <c r="AQ43" s="52">
        <v>57.132591247558601</v>
      </c>
      <c r="AR43" s="52">
        <v>48.881090164184599</v>
      </c>
      <c r="AS43" s="52">
        <v>57.183633804321303</v>
      </c>
      <c r="AT43" s="52">
        <v>46.555192947387702</v>
      </c>
      <c r="AU43" s="52">
        <v>53.455265045166001</v>
      </c>
      <c r="AV43" s="52">
        <v>56.687189102172901</v>
      </c>
      <c r="AW43" s="52">
        <v>57.540931701660199</v>
      </c>
      <c r="AX43" s="52">
        <v>55.715419769287102</v>
      </c>
      <c r="AY43" s="52">
        <v>56.797754287719698</v>
      </c>
      <c r="AZ43" s="52">
        <v>59.975931167602504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49.049999237060497</v>
      </c>
      <c r="U44" s="65">
        <f t="shared" si="41"/>
        <v>65.050001144409194</v>
      </c>
      <c r="V44" s="65">
        <f t="shared" si="41"/>
        <v>49.549999237060497</v>
      </c>
      <c r="W44" s="65">
        <f t="shared" si="41"/>
        <v>57</v>
      </c>
      <c r="X44" s="65">
        <f t="shared" si="41"/>
        <v>46.357398986816399</v>
      </c>
      <c r="Y44" s="65">
        <f t="shared" si="41"/>
        <v>53.144954681396499</v>
      </c>
      <c r="Z44" s="65">
        <f t="shared" si="41"/>
        <v>58.534847259521499</v>
      </c>
      <c r="AA44" s="65">
        <f t="shared" si="41"/>
        <v>52.8236789703369</v>
      </c>
      <c r="AB44" s="65">
        <f t="shared" si="41"/>
        <v>52.634477615356403</v>
      </c>
      <c r="AC44" s="65">
        <f t="shared" si="41"/>
        <v>55.390743255615199</v>
      </c>
      <c r="AD44" s="65">
        <f t="shared" si="41"/>
        <v>49.955848693847699</v>
      </c>
      <c r="AE44" s="65">
        <f t="shared" si="41"/>
        <v>55.517440795898402</v>
      </c>
      <c r="AF44" s="65">
        <f t="shared" si="41"/>
        <v>57.730125427246101</v>
      </c>
      <c r="AG44" s="65">
        <f t="shared" si="41"/>
        <v>53.111680984497099</v>
      </c>
      <c r="AH44" s="65">
        <f t="shared" si="41"/>
        <v>53.621513366699197</v>
      </c>
      <c r="AI44" s="83">
        <f t="shared" si="42"/>
        <v>4.5715141296387003</v>
      </c>
      <c r="AJ44" s="95"/>
      <c r="AK44" s="51" t="s">
        <v>92</v>
      </c>
      <c r="AL44" s="52">
        <v>58.949998855590799</v>
      </c>
      <c r="AM44" s="52">
        <v>44.850000381469698</v>
      </c>
      <c r="AN44" s="52">
        <v>52.850000381469698</v>
      </c>
      <c r="AO44" s="52">
        <v>47.199998855590799</v>
      </c>
      <c r="AP44" s="52">
        <v>55.584859848022496</v>
      </c>
      <c r="AQ44" s="52">
        <v>56.434200286865199</v>
      </c>
      <c r="AR44" s="52">
        <v>58.397960662841797</v>
      </c>
      <c r="AS44" s="52">
        <v>50.579977035522496</v>
      </c>
      <c r="AT44" s="52">
        <v>58.530799865722699</v>
      </c>
      <c r="AU44" s="52">
        <v>48.650068283081097</v>
      </c>
      <c r="AV44" s="52">
        <v>55.123914718627901</v>
      </c>
      <c r="AW44" s="52">
        <v>58.205001831054702</v>
      </c>
      <c r="AX44" s="52">
        <v>59.09716796875</v>
      </c>
      <c r="AY44" s="52">
        <v>57.390510559082003</v>
      </c>
      <c r="AZ44" s="52">
        <v>58.547483444213903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50.549999237060497</v>
      </c>
      <c r="U45" s="61">
        <f t="shared" si="41"/>
        <v>52.299999237060497</v>
      </c>
      <c r="V45" s="61">
        <f t="shared" si="41"/>
        <v>58.899999618530302</v>
      </c>
      <c r="W45" s="61">
        <f t="shared" si="41"/>
        <v>41.899999618530302</v>
      </c>
      <c r="X45" s="61">
        <f t="shared" si="41"/>
        <v>54.314107894897496</v>
      </c>
      <c r="Y45" s="61">
        <f t="shared" si="41"/>
        <v>45.733695983886697</v>
      </c>
      <c r="Z45" s="61">
        <f t="shared" si="41"/>
        <v>51.652511596679702</v>
      </c>
      <c r="AA45" s="61">
        <f t="shared" si="41"/>
        <v>56.364669799804702</v>
      </c>
      <c r="AB45" s="61">
        <f t="shared" si="41"/>
        <v>51.827838897705099</v>
      </c>
      <c r="AC45" s="61">
        <f t="shared" si="41"/>
        <v>51.607105255127003</v>
      </c>
      <c r="AD45" s="61">
        <f t="shared" si="41"/>
        <v>54.132946014404297</v>
      </c>
      <c r="AE45" s="61">
        <f t="shared" si="41"/>
        <v>49.585798263549798</v>
      </c>
      <c r="AF45" s="61">
        <f t="shared" si="41"/>
        <v>54.001363754272496</v>
      </c>
      <c r="AG45" s="61">
        <f t="shared" si="41"/>
        <v>56.468936920166001</v>
      </c>
      <c r="AH45" s="61">
        <f t="shared" si="41"/>
        <v>52.5621948242188</v>
      </c>
      <c r="AI45" s="84">
        <f t="shared" si="42"/>
        <v>2.0121955871583026</v>
      </c>
      <c r="AJ45" s="95"/>
      <c r="AK45" s="51" t="s">
        <v>93</v>
      </c>
      <c r="AL45" s="52">
        <v>77.900001525878906</v>
      </c>
      <c r="AM45" s="52">
        <v>60.700000762939503</v>
      </c>
      <c r="AN45" s="52">
        <v>46.100000381469698</v>
      </c>
      <c r="AO45" s="52">
        <v>50.700000762939503</v>
      </c>
      <c r="AP45" s="52">
        <v>48.498723983764599</v>
      </c>
      <c r="AQ45" s="52">
        <v>56.0759601593018</v>
      </c>
      <c r="AR45" s="52">
        <v>57.193151473999002</v>
      </c>
      <c r="AS45" s="52">
        <v>59.2396049499512</v>
      </c>
      <c r="AT45" s="52">
        <v>51.848743438720703</v>
      </c>
      <c r="AU45" s="52">
        <v>59.4984035491943</v>
      </c>
      <c r="AV45" s="52">
        <v>50.3016681671143</v>
      </c>
      <c r="AW45" s="52">
        <v>56.374589920043903</v>
      </c>
      <c r="AX45" s="52">
        <v>59.304338455200202</v>
      </c>
      <c r="AY45" s="52">
        <v>60.249851226806598</v>
      </c>
      <c r="AZ45" s="52">
        <v>58.636745452880902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45.450000762939503</v>
      </c>
      <c r="U46" s="65">
        <f t="shared" si="41"/>
        <v>47.299999237060497</v>
      </c>
      <c r="V46" s="65">
        <f t="shared" si="41"/>
        <v>53.449998855590799</v>
      </c>
      <c r="W46" s="65">
        <f t="shared" si="41"/>
        <v>55.049999237060497</v>
      </c>
      <c r="X46" s="65">
        <f t="shared" si="41"/>
        <v>42.313728332519503</v>
      </c>
      <c r="Y46" s="65">
        <f t="shared" si="41"/>
        <v>51.937696456909201</v>
      </c>
      <c r="Z46" s="65">
        <f t="shared" si="41"/>
        <v>45.591451644897496</v>
      </c>
      <c r="AA46" s="65">
        <f t="shared" si="41"/>
        <v>50.323892593383803</v>
      </c>
      <c r="AB46" s="65">
        <f t="shared" si="41"/>
        <v>54.293729782104499</v>
      </c>
      <c r="AC46" s="65">
        <f t="shared" si="41"/>
        <v>50.883739471435497</v>
      </c>
      <c r="AD46" s="65">
        <f t="shared" si="41"/>
        <v>50.752172470092802</v>
      </c>
      <c r="AE46" s="65">
        <f t="shared" si="41"/>
        <v>52.982131958007798</v>
      </c>
      <c r="AF46" s="65">
        <f t="shared" si="41"/>
        <v>49.378433227539098</v>
      </c>
      <c r="AG46" s="65">
        <f t="shared" si="41"/>
        <v>52.7002658843994</v>
      </c>
      <c r="AH46" s="65">
        <f t="shared" si="41"/>
        <v>55.290060043334996</v>
      </c>
      <c r="AI46" s="83">
        <f t="shared" si="42"/>
        <v>9.8400592803954936</v>
      </c>
      <c r="AJ46" s="95"/>
      <c r="AK46" s="51" t="s">
        <v>94</v>
      </c>
      <c r="AL46" s="52">
        <v>67.299999237060504</v>
      </c>
      <c r="AM46" s="52">
        <v>79.650001525878906</v>
      </c>
      <c r="AN46" s="52">
        <v>59.450000762939503</v>
      </c>
      <c r="AO46" s="52">
        <v>46.850000381469698</v>
      </c>
      <c r="AP46" s="52">
        <v>51.732650756835902</v>
      </c>
      <c r="AQ46" s="52">
        <v>49.712362289428697</v>
      </c>
      <c r="AR46" s="52">
        <v>56.780553817749002</v>
      </c>
      <c r="AS46" s="52">
        <v>57.974840164184599</v>
      </c>
      <c r="AT46" s="52">
        <v>59.998703002929702</v>
      </c>
      <c r="AU46" s="52">
        <v>53.011646270752003</v>
      </c>
      <c r="AV46" s="52">
        <v>60.445503234863303</v>
      </c>
      <c r="AW46" s="52">
        <v>51.8364448547363</v>
      </c>
      <c r="AX46" s="52">
        <v>57.5482692718506</v>
      </c>
      <c r="AY46" s="52">
        <v>60.333118438720703</v>
      </c>
      <c r="AZ46" s="52">
        <v>61.345516204833999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53.300001144409201</v>
      </c>
      <c r="U47" s="61">
        <f t="shared" si="41"/>
        <v>34.450000762939503</v>
      </c>
      <c r="V47" s="61">
        <f t="shared" si="41"/>
        <v>45.049999237060497</v>
      </c>
      <c r="W47" s="61">
        <f t="shared" si="41"/>
        <v>47.049999237060497</v>
      </c>
      <c r="X47" s="61">
        <f t="shared" si="41"/>
        <v>51.4385471343994</v>
      </c>
      <c r="Y47" s="61">
        <f t="shared" si="41"/>
        <v>42.425746917724602</v>
      </c>
      <c r="Z47" s="61">
        <f t="shared" si="41"/>
        <v>49.952213287353501</v>
      </c>
      <c r="AA47" s="61">
        <f t="shared" si="41"/>
        <v>45.209051132202099</v>
      </c>
      <c r="AB47" s="61">
        <f t="shared" si="41"/>
        <v>48.896612167358398</v>
      </c>
      <c r="AC47" s="61">
        <f t="shared" si="41"/>
        <v>52.164197921752901</v>
      </c>
      <c r="AD47" s="61">
        <f t="shared" si="41"/>
        <v>49.776493072509801</v>
      </c>
      <c r="AE47" s="61">
        <f t="shared" si="41"/>
        <v>49.716346740722699</v>
      </c>
      <c r="AF47" s="61">
        <f t="shared" si="41"/>
        <v>51.6377983093262</v>
      </c>
      <c r="AG47" s="61">
        <f t="shared" si="41"/>
        <v>48.921277999877901</v>
      </c>
      <c r="AH47" s="61">
        <f t="shared" si="41"/>
        <v>51.406248092651403</v>
      </c>
      <c r="AI47" s="84">
        <f t="shared" si="42"/>
        <v>-1.8937530517577983</v>
      </c>
      <c r="AJ47" s="95"/>
      <c r="AK47" s="51" t="s">
        <v>95</v>
      </c>
      <c r="AL47" s="52">
        <v>57.099998474121101</v>
      </c>
      <c r="AM47" s="52">
        <v>68.299999237060504</v>
      </c>
      <c r="AN47" s="52">
        <v>79.900001525878906</v>
      </c>
      <c r="AO47" s="52">
        <v>64.300001144409194</v>
      </c>
      <c r="AP47" s="52">
        <v>48.043544769287102</v>
      </c>
      <c r="AQ47" s="52">
        <v>52.505453109741197</v>
      </c>
      <c r="AR47" s="52">
        <v>50.790731430053697</v>
      </c>
      <c r="AS47" s="52">
        <v>57.261243820190401</v>
      </c>
      <c r="AT47" s="52">
        <v>58.525161743164098</v>
      </c>
      <c r="AU47" s="52">
        <v>60.4785671234131</v>
      </c>
      <c r="AV47" s="52">
        <v>53.8993530273438</v>
      </c>
      <c r="AW47" s="52">
        <v>61.110076904296903</v>
      </c>
      <c r="AX47" s="52">
        <v>53.037841796875</v>
      </c>
      <c r="AY47" s="52">
        <v>58.411401748657198</v>
      </c>
      <c r="AZ47" s="52">
        <v>61.071735382080099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48.599998474121101</v>
      </c>
      <c r="U48" s="65">
        <f t="shared" si="41"/>
        <v>45.950000762939503</v>
      </c>
      <c r="V48" s="65">
        <f t="shared" si="41"/>
        <v>34.200000762939503</v>
      </c>
      <c r="W48" s="65">
        <f t="shared" si="41"/>
        <v>43.949998855590799</v>
      </c>
      <c r="X48" s="65">
        <f t="shared" si="41"/>
        <v>44.360668182372997</v>
      </c>
      <c r="Y48" s="65">
        <f t="shared" si="41"/>
        <v>47.712873458862298</v>
      </c>
      <c r="Z48" s="65">
        <f t="shared" si="41"/>
        <v>41.980144500732401</v>
      </c>
      <c r="AA48" s="65">
        <f t="shared" si="41"/>
        <v>47.3665447235107</v>
      </c>
      <c r="AB48" s="65">
        <f t="shared" si="41"/>
        <v>44.011554718017599</v>
      </c>
      <c r="AC48" s="65">
        <f t="shared" si="41"/>
        <v>46.801761627197301</v>
      </c>
      <c r="AD48" s="65">
        <f t="shared" si="41"/>
        <v>49.427642822265597</v>
      </c>
      <c r="AE48" s="65">
        <f t="shared" si="41"/>
        <v>47.887901306152301</v>
      </c>
      <c r="AF48" s="65">
        <f t="shared" si="41"/>
        <v>47.884441375732401</v>
      </c>
      <c r="AG48" s="65">
        <f t="shared" si="41"/>
        <v>49.474575042724602</v>
      </c>
      <c r="AH48" s="65">
        <f t="shared" si="41"/>
        <v>47.566715240478501</v>
      </c>
      <c r="AI48" s="83">
        <f t="shared" si="42"/>
        <v>-1.0332832336425994</v>
      </c>
      <c r="AJ48" s="95"/>
      <c r="AK48" s="51" t="s">
        <v>96</v>
      </c>
      <c r="AL48" s="52">
        <v>63.399999618530302</v>
      </c>
      <c r="AM48" s="52">
        <v>56.949998855590799</v>
      </c>
      <c r="AN48" s="52">
        <v>68.799999237060504</v>
      </c>
      <c r="AO48" s="52">
        <v>78.650001525878906</v>
      </c>
      <c r="AP48" s="52">
        <v>63.954889297485401</v>
      </c>
      <c r="AQ48" s="52">
        <v>49.059576034545898</v>
      </c>
      <c r="AR48" s="52">
        <v>53.238775253295898</v>
      </c>
      <c r="AS48" s="52">
        <v>51.668096542358398</v>
      </c>
      <c r="AT48" s="52">
        <v>57.592134475708001</v>
      </c>
      <c r="AU48" s="52">
        <v>58.898866653442397</v>
      </c>
      <c r="AV48" s="52">
        <v>60.779350280761697</v>
      </c>
      <c r="AW48" s="52">
        <v>54.582178115844698</v>
      </c>
      <c r="AX48" s="52">
        <v>61.569038391113303</v>
      </c>
      <c r="AY48" s="52">
        <v>54.000217437744098</v>
      </c>
      <c r="AZ48" s="52">
        <v>59.053024291992202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31.799999237060501</v>
      </c>
      <c r="U49" s="61">
        <f t="shared" si="41"/>
        <v>51.349998474121101</v>
      </c>
      <c r="V49" s="61">
        <f t="shared" si="41"/>
        <v>47.350000381469698</v>
      </c>
      <c r="W49" s="61">
        <f t="shared" si="41"/>
        <v>34.349999427795403</v>
      </c>
      <c r="X49" s="61">
        <f t="shared" si="41"/>
        <v>41.779899597167997</v>
      </c>
      <c r="Y49" s="61">
        <f t="shared" si="41"/>
        <v>42.133392333984403</v>
      </c>
      <c r="Z49" s="61">
        <f t="shared" si="41"/>
        <v>44.942064285278299</v>
      </c>
      <c r="AA49" s="61">
        <f t="shared" si="41"/>
        <v>41.224706649780302</v>
      </c>
      <c r="AB49" s="61">
        <f t="shared" si="41"/>
        <v>45.008852005004897</v>
      </c>
      <c r="AC49" s="61">
        <f t="shared" si="41"/>
        <v>42.740901947021499</v>
      </c>
      <c r="AD49" s="61">
        <f t="shared" si="41"/>
        <v>44.851203918457003</v>
      </c>
      <c r="AE49" s="61">
        <f t="shared" si="41"/>
        <v>46.934440612792997</v>
      </c>
      <c r="AF49" s="61">
        <f t="shared" si="41"/>
        <v>46.041337966918903</v>
      </c>
      <c r="AG49" s="61">
        <f t="shared" si="41"/>
        <v>46.074483871459996</v>
      </c>
      <c r="AH49" s="61">
        <f t="shared" si="41"/>
        <v>47.389621734619098</v>
      </c>
      <c r="AI49" s="84">
        <f t="shared" si="42"/>
        <v>15.589622497558597</v>
      </c>
      <c r="AJ49" s="95"/>
      <c r="AK49" s="51" t="s">
        <v>97</v>
      </c>
      <c r="AL49" s="52">
        <v>59.200000762939503</v>
      </c>
      <c r="AM49" s="52">
        <v>62.899999618530302</v>
      </c>
      <c r="AN49" s="52">
        <v>57.299999237060497</v>
      </c>
      <c r="AO49" s="52">
        <v>67.799999237060504</v>
      </c>
      <c r="AP49" s="52">
        <v>76.659877777099595</v>
      </c>
      <c r="AQ49" s="52">
        <v>63.205736160278299</v>
      </c>
      <c r="AR49" s="52">
        <v>49.714450836181598</v>
      </c>
      <c r="AS49" s="52">
        <v>53.446144104003899</v>
      </c>
      <c r="AT49" s="52">
        <v>52.027976989746101</v>
      </c>
      <c r="AU49" s="52">
        <v>57.394111633300803</v>
      </c>
      <c r="AV49" s="52">
        <v>58.7678546905518</v>
      </c>
      <c r="AW49" s="52">
        <v>60.555000305175803</v>
      </c>
      <c r="AX49" s="52">
        <v>54.730440139770501</v>
      </c>
      <c r="AY49" s="52">
        <v>61.486463546752901</v>
      </c>
      <c r="AZ49" s="52">
        <v>54.395933151245103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38.049999237060497</v>
      </c>
      <c r="U50" s="65">
        <f t="shared" si="41"/>
        <v>29.899999618530298</v>
      </c>
      <c r="V50" s="65">
        <f t="shared" si="41"/>
        <v>51.549999237060497</v>
      </c>
      <c r="W50" s="65">
        <f t="shared" si="41"/>
        <v>42.450000762939503</v>
      </c>
      <c r="X50" s="65">
        <f t="shared" si="41"/>
        <v>34.877820968627901</v>
      </c>
      <c r="Y50" s="65">
        <f t="shared" si="41"/>
        <v>39.974727630615199</v>
      </c>
      <c r="Z50" s="65">
        <f t="shared" si="41"/>
        <v>40.659832000732401</v>
      </c>
      <c r="AA50" s="65">
        <f t="shared" si="41"/>
        <v>42.696708679199197</v>
      </c>
      <c r="AB50" s="65">
        <f t="shared" si="41"/>
        <v>40.363605499267599</v>
      </c>
      <c r="AC50" s="65">
        <f t="shared" si="41"/>
        <v>43.025260925292997</v>
      </c>
      <c r="AD50" s="65">
        <f t="shared" si="41"/>
        <v>41.560470581054702</v>
      </c>
      <c r="AE50" s="65">
        <f t="shared" si="41"/>
        <v>43.164190292358398</v>
      </c>
      <c r="AF50" s="65">
        <f t="shared" si="41"/>
        <v>44.833389282226598</v>
      </c>
      <c r="AG50" s="65">
        <f t="shared" si="41"/>
        <v>44.383844375610401</v>
      </c>
      <c r="AH50" s="65">
        <f t="shared" si="41"/>
        <v>44.469402313232401</v>
      </c>
      <c r="AI50" s="83">
        <f t="shared" si="42"/>
        <v>6.4194030761719034</v>
      </c>
      <c r="AJ50" s="95"/>
      <c r="AK50" s="51" t="s">
        <v>98</v>
      </c>
      <c r="AL50" s="52">
        <v>67.499998092651396</v>
      </c>
      <c r="AM50" s="52">
        <v>56.200000762939503</v>
      </c>
      <c r="AN50" s="52">
        <v>65.149999618530302</v>
      </c>
      <c r="AO50" s="52">
        <v>57.799999237060497</v>
      </c>
      <c r="AP50" s="52">
        <v>67.074420928955107</v>
      </c>
      <c r="AQ50" s="52">
        <v>74.887962341308594</v>
      </c>
      <c r="AR50" s="52">
        <v>62.618589401245103</v>
      </c>
      <c r="AS50" s="52">
        <v>50.259281158447301</v>
      </c>
      <c r="AT50" s="52">
        <v>53.566133499145501</v>
      </c>
      <c r="AU50" s="52">
        <v>52.3049831390381</v>
      </c>
      <c r="AV50" s="52">
        <v>57.185905456542997</v>
      </c>
      <c r="AW50" s="52">
        <v>58.629989624023402</v>
      </c>
      <c r="AX50" s="52">
        <v>60.2979640960693</v>
      </c>
      <c r="AY50" s="52">
        <v>54.8368949890137</v>
      </c>
      <c r="AZ50" s="52">
        <v>61.375930786132798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39.149999618530302</v>
      </c>
      <c r="U51" s="61">
        <f t="shared" si="41"/>
        <v>35.950000762939503</v>
      </c>
      <c r="V51" s="61">
        <f t="shared" si="41"/>
        <v>29.799999237060501</v>
      </c>
      <c r="W51" s="61">
        <f t="shared" si="41"/>
        <v>45.049999237060497</v>
      </c>
      <c r="X51" s="61">
        <f t="shared" si="41"/>
        <v>41.10693359375</v>
      </c>
      <c r="Y51" s="61">
        <f t="shared" si="41"/>
        <v>35.953424453735401</v>
      </c>
      <c r="Z51" s="61">
        <f t="shared" si="41"/>
        <v>39.8781223297119</v>
      </c>
      <c r="AA51" s="61">
        <f t="shared" si="41"/>
        <v>40.490364074707003</v>
      </c>
      <c r="AB51" s="61">
        <f t="shared" si="41"/>
        <v>42.034557342529297</v>
      </c>
      <c r="AC51" s="61">
        <f t="shared" si="41"/>
        <v>40.571632385253899</v>
      </c>
      <c r="AD51" s="61">
        <f t="shared" si="41"/>
        <v>42.5434665679932</v>
      </c>
      <c r="AE51" s="61">
        <f t="shared" si="41"/>
        <v>41.602457046508803</v>
      </c>
      <c r="AF51" s="61">
        <f t="shared" si="41"/>
        <v>42.890260696411097</v>
      </c>
      <c r="AG51" s="61">
        <f t="shared" si="41"/>
        <v>44.278543472290004</v>
      </c>
      <c r="AH51" s="61">
        <f t="shared" si="41"/>
        <v>44.127643585205099</v>
      </c>
      <c r="AI51" s="84">
        <f t="shared" si="42"/>
        <v>4.9776439666747976</v>
      </c>
      <c r="AJ51" s="95"/>
      <c r="AK51" s="51" t="s">
        <v>99</v>
      </c>
      <c r="AL51" s="52">
        <v>51.549999237060497</v>
      </c>
      <c r="AM51" s="52">
        <v>64.999998092651396</v>
      </c>
      <c r="AN51" s="52">
        <v>57.200000762939503</v>
      </c>
      <c r="AO51" s="52">
        <v>66.149999618530302</v>
      </c>
      <c r="AP51" s="52">
        <v>57.378379821777301</v>
      </c>
      <c r="AQ51" s="52">
        <v>66.559158325195298</v>
      </c>
      <c r="AR51" s="52">
        <v>73.560272216796903</v>
      </c>
      <c r="AS51" s="52">
        <v>62.198333740234403</v>
      </c>
      <c r="AT51" s="52">
        <v>50.8357543945313</v>
      </c>
      <c r="AU51" s="52">
        <v>53.7328586578369</v>
      </c>
      <c r="AV51" s="52">
        <v>52.660150527954102</v>
      </c>
      <c r="AW51" s="52">
        <v>57.1188640594482</v>
      </c>
      <c r="AX51" s="52">
        <v>58.634050369262702</v>
      </c>
      <c r="AY51" s="52">
        <v>60.175695419311502</v>
      </c>
      <c r="AZ51" s="52">
        <v>55.072334289550803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34.199999809265101</v>
      </c>
      <c r="U52" s="65">
        <f t="shared" si="41"/>
        <v>39.149999618530302</v>
      </c>
      <c r="V52" s="65">
        <f t="shared" si="41"/>
        <v>35.700000762939503</v>
      </c>
      <c r="W52" s="65">
        <f t="shared" si="41"/>
        <v>32.799999237060497</v>
      </c>
      <c r="X52" s="65">
        <f t="shared" si="41"/>
        <v>43.0684490203857</v>
      </c>
      <c r="Y52" s="65">
        <f t="shared" si="41"/>
        <v>40.772945404052699</v>
      </c>
      <c r="Z52" s="65">
        <f t="shared" si="41"/>
        <v>37.493270874023402</v>
      </c>
      <c r="AA52" s="65">
        <f t="shared" si="41"/>
        <v>40.360826492309599</v>
      </c>
      <c r="AB52" s="65">
        <f t="shared" si="41"/>
        <v>40.932926177978501</v>
      </c>
      <c r="AC52" s="65">
        <f t="shared" si="41"/>
        <v>42.158243179321303</v>
      </c>
      <c r="AD52" s="65">
        <f t="shared" si="41"/>
        <v>41.267431259155302</v>
      </c>
      <c r="AE52" s="65">
        <f t="shared" si="41"/>
        <v>42.795682907104499</v>
      </c>
      <c r="AF52" s="65">
        <f t="shared" si="41"/>
        <v>42.208230972290004</v>
      </c>
      <c r="AG52" s="65">
        <f t="shared" si="41"/>
        <v>43.291919708252003</v>
      </c>
      <c r="AH52" s="65">
        <f t="shared" si="41"/>
        <v>44.499895095825202</v>
      </c>
      <c r="AI52" s="83">
        <f t="shared" si="42"/>
        <v>10.299895286560101</v>
      </c>
      <c r="AJ52" s="95"/>
      <c r="AK52" s="51" t="s">
        <v>100</v>
      </c>
      <c r="AL52" s="52">
        <v>40.049999237060497</v>
      </c>
      <c r="AM52" s="52">
        <v>49.549999237060497</v>
      </c>
      <c r="AN52" s="52">
        <v>64.799999237060504</v>
      </c>
      <c r="AO52" s="52">
        <v>60.200000762939503</v>
      </c>
      <c r="AP52" s="52">
        <v>65.404237747192397</v>
      </c>
      <c r="AQ52" s="52">
        <v>57.075302124023402</v>
      </c>
      <c r="AR52" s="52">
        <v>66.235015869140597</v>
      </c>
      <c r="AS52" s="52">
        <v>72.408767700195298</v>
      </c>
      <c r="AT52" s="52">
        <v>61.863704681396499</v>
      </c>
      <c r="AU52" s="52">
        <v>51.3835353851318</v>
      </c>
      <c r="AV52" s="52">
        <v>53.928596496582003</v>
      </c>
      <c r="AW52" s="52">
        <v>53.024290084838903</v>
      </c>
      <c r="AX52" s="52">
        <v>57.107322692871101</v>
      </c>
      <c r="AY52" s="52">
        <v>58.688196182250998</v>
      </c>
      <c r="AZ52" s="52">
        <v>60.118444442749002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41.850000381469698</v>
      </c>
      <c r="U53" s="61">
        <f t="shared" si="41"/>
        <v>34.199998855590799</v>
      </c>
      <c r="V53" s="61">
        <f t="shared" si="41"/>
        <v>40.899999618530302</v>
      </c>
      <c r="W53" s="61">
        <f t="shared" si="41"/>
        <v>38.700000762939503</v>
      </c>
      <c r="X53" s="61">
        <f t="shared" si="41"/>
        <v>35.0571994781494</v>
      </c>
      <c r="Y53" s="61">
        <f t="shared" si="41"/>
        <v>42.613414764404297</v>
      </c>
      <c r="Z53" s="61">
        <f t="shared" si="41"/>
        <v>41.574012756347699</v>
      </c>
      <c r="AA53" s="61">
        <f t="shared" si="41"/>
        <v>39.226922988891602</v>
      </c>
      <c r="AB53" s="61">
        <f t="shared" si="41"/>
        <v>41.424453735351598</v>
      </c>
      <c r="AC53" s="61">
        <f t="shared" si="41"/>
        <v>41.9723796844482</v>
      </c>
      <c r="AD53" s="61">
        <f t="shared" si="41"/>
        <v>43.016170501708999</v>
      </c>
      <c r="AE53" s="61">
        <f t="shared" si="41"/>
        <v>42.487665176391602</v>
      </c>
      <c r="AF53" s="61">
        <f t="shared" si="41"/>
        <v>43.744274139404297</v>
      </c>
      <c r="AG53" s="61">
        <f t="shared" si="41"/>
        <v>43.3973197937012</v>
      </c>
      <c r="AH53" s="61">
        <f t="shared" si="41"/>
        <v>44.357486724853501</v>
      </c>
      <c r="AI53" s="84">
        <f t="shared" si="42"/>
        <v>2.5074863433838033</v>
      </c>
      <c r="AJ53" s="95"/>
      <c r="AK53" s="51" t="s">
        <v>101</v>
      </c>
      <c r="AL53" s="52">
        <v>58.75</v>
      </c>
      <c r="AM53" s="52">
        <v>41.200000762939503</v>
      </c>
      <c r="AN53" s="52">
        <v>50.049999237060497</v>
      </c>
      <c r="AO53" s="52">
        <v>66.049999237060504</v>
      </c>
      <c r="AP53" s="52">
        <v>59.650201797485401</v>
      </c>
      <c r="AQ53" s="52">
        <v>64.515565872192397</v>
      </c>
      <c r="AR53" s="52">
        <v>56.734931945800803</v>
      </c>
      <c r="AS53" s="52">
        <v>65.667612075805707</v>
      </c>
      <c r="AT53" s="52">
        <v>71.155941009521499</v>
      </c>
      <c r="AU53" s="52">
        <v>61.3539848327637</v>
      </c>
      <c r="AV53" s="52">
        <v>51.6778240203857</v>
      </c>
      <c r="AW53" s="52">
        <v>53.946348190307603</v>
      </c>
      <c r="AX53" s="52">
        <v>53.166244506835902</v>
      </c>
      <c r="AY53" s="52">
        <v>56.927116394042997</v>
      </c>
      <c r="AZ53" s="52">
        <v>58.540599822997997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42.449998855590799</v>
      </c>
      <c r="U54" s="65">
        <f t="shared" si="41"/>
        <v>34.5</v>
      </c>
      <c r="V54" s="65">
        <f t="shared" si="41"/>
        <v>31.699998855590799</v>
      </c>
      <c r="W54" s="65">
        <f t="shared" si="41"/>
        <v>41.149999618530302</v>
      </c>
      <c r="X54" s="65">
        <f t="shared" si="41"/>
        <v>39.309700012207003</v>
      </c>
      <c r="Y54" s="65">
        <f t="shared" si="41"/>
        <v>36.649686813354499</v>
      </c>
      <c r="Z54" s="65">
        <f t="shared" si="41"/>
        <v>42.629932403564503</v>
      </c>
      <c r="AA54" s="65">
        <f t="shared" si="41"/>
        <v>42.140287399291999</v>
      </c>
      <c r="AB54" s="65">
        <f t="shared" si="41"/>
        <v>40.432874679565401</v>
      </c>
      <c r="AC54" s="65">
        <f t="shared" si="41"/>
        <v>42.167636871337898</v>
      </c>
      <c r="AD54" s="65">
        <f t="shared" si="41"/>
        <v>42.712589263916001</v>
      </c>
      <c r="AE54" s="65">
        <f t="shared" si="41"/>
        <v>43.623693466186502</v>
      </c>
      <c r="AF54" s="65">
        <f t="shared" si="41"/>
        <v>43.348052978515597</v>
      </c>
      <c r="AG54" s="65">
        <f t="shared" si="41"/>
        <v>44.419248580932603</v>
      </c>
      <c r="AH54" s="65">
        <f t="shared" si="41"/>
        <v>44.246599197387702</v>
      </c>
      <c r="AI54" s="83">
        <f t="shared" si="42"/>
        <v>1.7966003417969034</v>
      </c>
      <c r="AJ54" s="95"/>
      <c r="AK54" s="51" t="s">
        <v>102</v>
      </c>
      <c r="AL54" s="52">
        <v>66.549999237060504</v>
      </c>
      <c r="AM54" s="52">
        <v>58.25</v>
      </c>
      <c r="AN54" s="52">
        <v>38.450000762939503</v>
      </c>
      <c r="AO54" s="52">
        <v>52.299999237060497</v>
      </c>
      <c r="AP54" s="52">
        <v>64.753395080566406</v>
      </c>
      <c r="AQ54" s="52">
        <v>58.736213684082003</v>
      </c>
      <c r="AR54" s="52">
        <v>63.435523986816399</v>
      </c>
      <c r="AS54" s="52">
        <v>56.094619750976598</v>
      </c>
      <c r="AT54" s="52">
        <v>64.722648620605497</v>
      </c>
      <c r="AU54" s="52">
        <v>69.645130157470703</v>
      </c>
      <c r="AV54" s="52">
        <v>60.537464141845703</v>
      </c>
      <c r="AW54" s="52">
        <v>51.571596145629897</v>
      </c>
      <c r="AX54" s="52">
        <v>53.641374588012702</v>
      </c>
      <c r="AY54" s="52">
        <v>52.932901382446303</v>
      </c>
      <c r="AZ54" s="52">
        <v>56.416299819946303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29.149999618530298</v>
      </c>
      <c r="U55" s="63">
        <f t="shared" si="41"/>
        <v>38.049999237060497</v>
      </c>
      <c r="V55" s="63">
        <f t="shared" si="41"/>
        <v>38.099998474121101</v>
      </c>
      <c r="W55" s="63">
        <f t="shared" si="41"/>
        <v>34.849998474121101</v>
      </c>
      <c r="X55" s="63">
        <f t="shared" si="41"/>
        <v>41.574802398681598</v>
      </c>
      <c r="Y55" s="63">
        <f t="shared" si="41"/>
        <v>40.329572677612298</v>
      </c>
      <c r="Z55" s="63">
        <f t="shared" si="41"/>
        <v>38.534620285034201</v>
      </c>
      <c r="AA55" s="63">
        <f t="shared" si="41"/>
        <v>43.269804000854499</v>
      </c>
      <c r="AB55" s="63">
        <f t="shared" si="41"/>
        <v>43.079784393310497</v>
      </c>
      <c r="AC55" s="63">
        <f t="shared" si="41"/>
        <v>41.831083297729499</v>
      </c>
      <c r="AD55" s="63">
        <f t="shared" si="41"/>
        <v>43.270011901855497</v>
      </c>
      <c r="AE55" s="63">
        <f t="shared" si="41"/>
        <v>43.815681457519503</v>
      </c>
      <c r="AF55" s="63">
        <f t="shared" si="41"/>
        <v>44.644205093383803</v>
      </c>
      <c r="AG55" s="63">
        <f t="shared" si="41"/>
        <v>44.547760009765597</v>
      </c>
      <c r="AH55" s="63">
        <f t="shared" si="41"/>
        <v>45.497816085815401</v>
      </c>
      <c r="AI55" s="85">
        <f t="shared" si="42"/>
        <v>16.347816467285103</v>
      </c>
      <c r="AJ55" s="95"/>
      <c r="AK55" s="51" t="s">
        <v>103</v>
      </c>
      <c r="AL55" s="52">
        <v>51.049999237060497</v>
      </c>
      <c r="AM55" s="52">
        <v>60.549999237060497</v>
      </c>
      <c r="AN55" s="52">
        <v>52.5</v>
      </c>
      <c r="AO55" s="52">
        <v>34.450000762939503</v>
      </c>
      <c r="AP55" s="52">
        <v>51.5775241851807</v>
      </c>
      <c r="AQ55" s="52">
        <v>63.194480895996101</v>
      </c>
      <c r="AR55" s="52">
        <v>57.593208312988303</v>
      </c>
      <c r="AS55" s="52">
        <v>62.048534393310497</v>
      </c>
      <c r="AT55" s="52">
        <v>55.124780654907198</v>
      </c>
      <c r="AU55" s="52">
        <v>63.411064147949197</v>
      </c>
      <c r="AV55" s="52">
        <v>67.865711212158203</v>
      </c>
      <c r="AW55" s="52">
        <v>59.386154174804702</v>
      </c>
      <c r="AX55" s="52">
        <v>51.069690704345703</v>
      </c>
      <c r="AY55" s="52">
        <v>52.967403411865199</v>
      </c>
      <c r="AZ55" s="52">
        <v>52.319261550903299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619.64999485015846</v>
      </c>
      <c r="U56" s="103">
        <f t="shared" ref="U56:AI56" si="44">SUM(U42:U55)</f>
        <v>615.79999732971203</v>
      </c>
      <c r="V56" s="103">
        <f t="shared" si="44"/>
        <v>621.29999351501453</v>
      </c>
      <c r="W56" s="103">
        <f t="shared" si="44"/>
        <v>617.74999332427967</v>
      </c>
      <c r="X56" s="103">
        <f t="shared" si="44"/>
        <v>632.92226600646973</v>
      </c>
      <c r="Y56" s="103">
        <f t="shared" si="44"/>
        <v>634.30149459838867</v>
      </c>
      <c r="Z56" s="103">
        <f t="shared" si="44"/>
        <v>641.68182182312012</v>
      </c>
      <c r="AA56" s="103">
        <f t="shared" si="44"/>
        <v>652.80448341369629</v>
      </c>
      <c r="AB56" s="103">
        <f t="shared" si="44"/>
        <v>652.26695823669434</v>
      </c>
      <c r="AC56" s="103">
        <f t="shared" si="44"/>
        <v>659.89748764038097</v>
      </c>
      <c r="AD56" s="103">
        <f t="shared" si="44"/>
        <v>670.13565635681175</v>
      </c>
      <c r="AE56" s="103">
        <f t="shared" si="44"/>
        <v>673.17756080627441</v>
      </c>
      <c r="AF56" s="103">
        <f t="shared" si="44"/>
        <v>677.13475036621094</v>
      </c>
      <c r="AG56" s="103">
        <f t="shared" si="44"/>
        <v>683.04462051391613</v>
      </c>
      <c r="AH56" s="103">
        <f t="shared" si="44"/>
        <v>686.8698139190675</v>
      </c>
      <c r="AI56" s="61">
        <f t="shared" si="44"/>
        <v>67.219819068908805</v>
      </c>
      <c r="AJ56" s="100"/>
      <c r="AK56" s="51" t="s">
        <v>104</v>
      </c>
      <c r="AL56" s="52">
        <v>51.399999618530302</v>
      </c>
      <c r="AM56" s="52">
        <v>51.299999237060497</v>
      </c>
      <c r="AN56" s="52">
        <v>59.799999237060497</v>
      </c>
      <c r="AO56" s="52">
        <v>55.5</v>
      </c>
      <c r="AP56" s="52">
        <v>34.883096694946303</v>
      </c>
      <c r="AQ56" s="52">
        <v>50.990804672241197</v>
      </c>
      <c r="AR56" s="52">
        <v>61.967796325683601</v>
      </c>
      <c r="AS56" s="52">
        <v>56.640377044677699</v>
      </c>
      <c r="AT56" s="52">
        <v>60.8850994110107</v>
      </c>
      <c r="AU56" s="52">
        <v>54.296113967895501</v>
      </c>
      <c r="AV56" s="52">
        <v>62.3076782226563</v>
      </c>
      <c r="AW56" s="52">
        <v>66.363697052001996</v>
      </c>
      <c r="AX56" s="52">
        <v>58.415615081787102</v>
      </c>
      <c r="AY56" s="52">
        <v>50.651811599731403</v>
      </c>
      <c r="AZ56" s="52">
        <v>52.394321441650398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36.299999237060497</v>
      </c>
      <c r="U57" s="65">
        <f t="shared" ref="U57:AH66" si="45">AM34</f>
        <v>36.899999618530302</v>
      </c>
      <c r="V57" s="65">
        <f t="shared" si="45"/>
        <v>42.899999618530302</v>
      </c>
      <c r="W57" s="65">
        <f t="shared" si="45"/>
        <v>37.25</v>
      </c>
      <c r="X57" s="65">
        <f t="shared" si="45"/>
        <v>36.642591476440401</v>
      </c>
      <c r="Y57" s="65">
        <f t="shared" si="45"/>
        <v>42.349597930908203</v>
      </c>
      <c r="Z57" s="65">
        <f t="shared" si="45"/>
        <v>41.800317764282198</v>
      </c>
      <c r="AA57" s="65">
        <f t="shared" si="45"/>
        <v>40.311485290527301</v>
      </c>
      <c r="AB57" s="65">
        <f t="shared" si="45"/>
        <v>44.222785949707003</v>
      </c>
      <c r="AC57" s="65">
        <f t="shared" si="45"/>
        <v>44.1769409179688</v>
      </c>
      <c r="AD57" s="65">
        <f t="shared" si="45"/>
        <v>43.3004856109619</v>
      </c>
      <c r="AE57" s="65">
        <f t="shared" si="45"/>
        <v>44.521806716918903</v>
      </c>
      <c r="AF57" s="65">
        <f t="shared" si="45"/>
        <v>45.081605911254897</v>
      </c>
      <c r="AG57" s="65">
        <f t="shared" si="45"/>
        <v>45.852003097534201</v>
      </c>
      <c r="AH57" s="65">
        <f t="shared" si="45"/>
        <v>45.894407272338903</v>
      </c>
      <c r="AI57" s="87">
        <f t="shared" ref="AI57:AI66" si="46">AH57-T57</f>
        <v>9.5944080352784056</v>
      </c>
      <c r="AJ57" s="95"/>
      <c r="AK57" s="51" t="s">
        <v>105</v>
      </c>
      <c r="AL57" s="52">
        <v>32</v>
      </c>
      <c r="AM57" s="52">
        <v>52.649999618530302</v>
      </c>
      <c r="AN57" s="52">
        <v>49.549999237060497</v>
      </c>
      <c r="AO57" s="52">
        <v>58.799999237060497</v>
      </c>
      <c r="AP57" s="52">
        <v>54.342119216918903</v>
      </c>
      <c r="AQ57" s="52">
        <v>35.159839630127003</v>
      </c>
      <c r="AR57" s="52">
        <v>50.399734497070298</v>
      </c>
      <c r="AS57" s="52">
        <v>60.674764633178697</v>
      </c>
      <c r="AT57" s="52">
        <v>55.6648273468018</v>
      </c>
      <c r="AU57" s="52">
        <v>59.6433200836182</v>
      </c>
      <c r="AV57" s="52">
        <v>53.355363845825202</v>
      </c>
      <c r="AW57" s="52">
        <v>61.1358642578125</v>
      </c>
      <c r="AX57" s="52">
        <v>64.795284271240206</v>
      </c>
      <c r="AY57" s="52">
        <v>57.338382720947301</v>
      </c>
      <c r="AZ57" s="52">
        <v>50.120042800903299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38.149999618530302</v>
      </c>
      <c r="U58" s="61">
        <f t="shared" si="45"/>
        <v>39.449998855590799</v>
      </c>
      <c r="V58" s="61">
        <f t="shared" si="45"/>
        <v>42.549999237060497</v>
      </c>
      <c r="W58" s="61">
        <f t="shared" si="45"/>
        <v>43.899999618530302</v>
      </c>
      <c r="X58" s="61">
        <f t="shared" si="45"/>
        <v>38.729068756103501</v>
      </c>
      <c r="Y58" s="61">
        <f t="shared" si="45"/>
        <v>38.6088256835938</v>
      </c>
      <c r="Z58" s="61">
        <f t="shared" si="45"/>
        <v>43.822023391723597</v>
      </c>
      <c r="AA58" s="61">
        <f t="shared" si="45"/>
        <v>43.544597625732401</v>
      </c>
      <c r="AB58" s="61">
        <f t="shared" si="45"/>
        <v>42.248165130615199</v>
      </c>
      <c r="AC58" s="61">
        <f t="shared" si="45"/>
        <v>45.574987411499002</v>
      </c>
      <c r="AD58" s="61">
        <f t="shared" si="45"/>
        <v>45.626653671264599</v>
      </c>
      <c r="AE58" s="61">
        <f t="shared" si="45"/>
        <v>45.0303630828857</v>
      </c>
      <c r="AF58" s="61">
        <f t="shared" si="45"/>
        <v>46.100547790527301</v>
      </c>
      <c r="AG58" s="61">
        <f t="shared" si="45"/>
        <v>46.677825927734403</v>
      </c>
      <c r="AH58" s="61">
        <f t="shared" si="45"/>
        <v>47.4129638671875</v>
      </c>
      <c r="AI58" s="84">
        <f t="shared" si="46"/>
        <v>9.2629642486571981</v>
      </c>
      <c r="AJ58" s="95"/>
      <c r="AK58" s="51" t="s">
        <v>106</v>
      </c>
      <c r="AL58" s="52">
        <v>47.149999618530302</v>
      </c>
      <c r="AM58" s="52">
        <v>31.75</v>
      </c>
      <c r="AN58" s="52">
        <v>51.899999618530302</v>
      </c>
      <c r="AO58" s="52">
        <v>46.549999237060497</v>
      </c>
      <c r="AP58" s="52">
        <v>57.461927413940401</v>
      </c>
      <c r="AQ58" s="52">
        <v>53.506849288940401</v>
      </c>
      <c r="AR58" s="52">
        <v>35.664520263671903</v>
      </c>
      <c r="AS58" s="52">
        <v>50.062644958496101</v>
      </c>
      <c r="AT58" s="52">
        <v>59.688135147094698</v>
      </c>
      <c r="AU58" s="52">
        <v>54.964986801147496</v>
      </c>
      <c r="AV58" s="52">
        <v>58.7216892242432</v>
      </c>
      <c r="AW58" s="52">
        <v>52.724428176879897</v>
      </c>
      <c r="AX58" s="52">
        <v>60.2791843414307</v>
      </c>
      <c r="AY58" s="52">
        <v>63.605474472045898</v>
      </c>
      <c r="AZ58" s="52">
        <v>56.599290847778299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43.899999618530302</v>
      </c>
      <c r="U59" s="65">
        <f t="shared" si="45"/>
        <v>36.149999618530302</v>
      </c>
      <c r="V59" s="65">
        <f t="shared" si="45"/>
        <v>38.299999237060497</v>
      </c>
      <c r="W59" s="65">
        <f t="shared" si="45"/>
        <v>44.799999237060497</v>
      </c>
      <c r="X59" s="65">
        <f t="shared" si="45"/>
        <v>44.628704071044901</v>
      </c>
      <c r="Y59" s="65">
        <f t="shared" si="45"/>
        <v>40.3617649078369</v>
      </c>
      <c r="Z59" s="65">
        <f t="shared" si="45"/>
        <v>40.819150924682603</v>
      </c>
      <c r="AA59" s="65">
        <f t="shared" si="45"/>
        <v>45.433511734008803</v>
      </c>
      <c r="AB59" s="65">
        <f t="shared" si="45"/>
        <v>45.3345851898193</v>
      </c>
      <c r="AC59" s="65">
        <f t="shared" si="45"/>
        <v>44.184595108032198</v>
      </c>
      <c r="AD59" s="65">
        <f t="shared" si="45"/>
        <v>47.0828666687012</v>
      </c>
      <c r="AE59" s="65">
        <f t="shared" si="45"/>
        <v>47.2216892242432</v>
      </c>
      <c r="AF59" s="65">
        <f t="shared" si="45"/>
        <v>46.8313598632813</v>
      </c>
      <c r="AG59" s="65">
        <f t="shared" si="45"/>
        <v>47.797071456909201</v>
      </c>
      <c r="AH59" s="65">
        <f t="shared" si="45"/>
        <v>48.392238616943402</v>
      </c>
      <c r="AI59" s="83">
        <f t="shared" si="46"/>
        <v>4.4922389984131001</v>
      </c>
      <c r="AJ59" s="95"/>
      <c r="AK59" s="51" t="s">
        <v>107</v>
      </c>
      <c r="AL59" s="52">
        <v>44.600000381469698</v>
      </c>
      <c r="AM59" s="52">
        <v>46.399999618530302</v>
      </c>
      <c r="AN59" s="52">
        <v>33.5</v>
      </c>
      <c r="AO59" s="52">
        <v>52.299999237060497</v>
      </c>
      <c r="AP59" s="52">
        <v>46.240900039672901</v>
      </c>
      <c r="AQ59" s="52">
        <v>56.245094299316399</v>
      </c>
      <c r="AR59" s="52">
        <v>52.8231201171875</v>
      </c>
      <c r="AS59" s="52">
        <v>36.1644802093506</v>
      </c>
      <c r="AT59" s="52">
        <v>49.765743255615199</v>
      </c>
      <c r="AU59" s="52">
        <v>58.755109786987298</v>
      </c>
      <c r="AV59" s="52">
        <v>54.323143005371101</v>
      </c>
      <c r="AW59" s="52">
        <v>57.8609008789063</v>
      </c>
      <c r="AX59" s="52">
        <v>52.171533584594698</v>
      </c>
      <c r="AY59" s="52">
        <v>59.486200332641602</v>
      </c>
      <c r="AZ59" s="52">
        <v>62.509752273559599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35.199999809265101</v>
      </c>
      <c r="U60" s="61">
        <f t="shared" si="45"/>
        <v>47.649999618530302</v>
      </c>
      <c r="V60" s="61">
        <f t="shared" si="45"/>
        <v>31.649999618530298</v>
      </c>
      <c r="W60" s="61">
        <f t="shared" si="45"/>
        <v>40.949998855590799</v>
      </c>
      <c r="X60" s="61">
        <f t="shared" si="45"/>
        <v>45.544589996337898</v>
      </c>
      <c r="Y60" s="61">
        <f t="shared" si="45"/>
        <v>45.6702270507813</v>
      </c>
      <c r="Z60" s="61">
        <f t="shared" si="45"/>
        <v>42.271265029907198</v>
      </c>
      <c r="AA60" s="61">
        <f t="shared" si="45"/>
        <v>42.921918869018597</v>
      </c>
      <c r="AB60" s="61">
        <f t="shared" si="45"/>
        <v>47.107185363769503</v>
      </c>
      <c r="AC60" s="61">
        <f t="shared" si="45"/>
        <v>47.114574432372997</v>
      </c>
      <c r="AD60" s="61">
        <f t="shared" si="45"/>
        <v>46.095752716064503</v>
      </c>
      <c r="AE60" s="61">
        <f t="shared" si="45"/>
        <v>48.6689548492432</v>
      </c>
      <c r="AF60" s="61">
        <f t="shared" si="45"/>
        <v>48.885330200195298</v>
      </c>
      <c r="AG60" s="61">
        <f t="shared" si="45"/>
        <v>48.648754119872997</v>
      </c>
      <c r="AH60" s="61">
        <f t="shared" si="45"/>
        <v>49.5457859039307</v>
      </c>
      <c r="AI60" s="84">
        <f t="shared" si="46"/>
        <v>14.345786094665598</v>
      </c>
      <c r="AJ60" s="95"/>
      <c r="AK60" s="51" t="s">
        <v>108</v>
      </c>
      <c r="AL60" s="52">
        <v>40.649999618530302</v>
      </c>
      <c r="AM60" s="52">
        <v>41.100000381469698</v>
      </c>
      <c r="AN60" s="52">
        <v>49.899999618530302</v>
      </c>
      <c r="AO60" s="52">
        <v>30.5</v>
      </c>
      <c r="AP60" s="52">
        <v>51.993854522705099</v>
      </c>
      <c r="AQ60" s="52">
        <v>46.333105087280302</v>
      </c>
      <c r="AR60" s="52">
        <v>55.691572189331097</v>
      </c>
      <c r="AS60" s="52">
        <v>52.6024684906006</v>
      </c>
      <c r="AT60" s="52">
        <v>36.964206695556598</v>
      </c>
      <c r="AU60" s="52">
        <v>49.869035720825202</v>
      </c>
      <c r="AV60" s="52">
        <v>58.330160140991197</v>
      </c>
      <c r="AW60" s="52">
        <v>54.124919891357401</v>
      </c>
      <c r="AX60" s="52">
        <v>57.501539230346701</v>
      </c>
      <c r="AY60" s="52">
        <v>52.113195419311502</v>
      </c>
      <c r="AZ60" s="52">
        <v>59.195631027221701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50.299999237060497</v>
      </c>
      <c r="U61" s="65">
        <f t="shared" si="45"/>
        <v>38.849998474121101</v>
      </c>
      <c r="V61" s="65">
        <f t="shared" si="45"/>
        <v>50.899999618530302</v>
      </c>
      <c r="W61" s="65">
        <f t="shared" si="45"/>
        <v>32.300000190734899</v>
      </c>
      <c r="X61" s="65">
        <f t="shared" si="45"/>
        <v>42.746099472045898</v>
      </c>
      <c r="Y61" s="65">
        <f t="shared" si="45"/>
        <v>46.890886306762702</v>
      </c>
      <c r="Z61" s="65">
        <f t="shared" si="45"/>
        <v>47.4891548156738</v>
      </c>
      <c r="AA61" s="65">
        <f t="shared" si="45"/>
        <v>44.487373352050803</v>
      </c>
      <c r="AB61" s="65">
        <f t="shared" si="45"/>
        <v>45.292366027832003</v>
      </c>
      <c r="AC61" s="65">
        <f t="shared" si="45"/>
        <v>49.178337097167997</v>
      </c>
      <c r="AD61" s="65">
        <f t="shared" si="45"/>
        <v>49.2524509429932</v>
      </c>
      <c r="AE61" s="65">
        <f t="shared" si="45"/>
        <v>48.345851898193402</v>
      </c>
      <c r="AF61" s="65">
        <f t="shared" si="45"/>
        <v>50.679443359375</v>
      </c>
      <c r="AG61" s="65">
        <f t="shared" si="45"/>
        <v>50.982719421386697</v>
      </c>
      <c r="AH61" s="65">
        <f t="shared" si="45"/>
        <v>50.857814788818402</v>
      </c>
      <c r="AI61" s="83">
        <f t="shared" si="46"/>
        <v>0.55781555175790487</v>
      </c>
      <c r="AJ61" s="95"/>
      <c r="AK61" s="51" t="s">
        <v>109</v>
      </c>
      <c r="AL61" s="52">
        <v>54.75</v>
      </c>
      <c r="AM61" s="52">
        <v>45.149999618530302</v>
      </c>
      <c r="AN61" s="52">
        <v>42.600000381469698</v>
      </c>
      <c r="AO61" s="52">
        <v>49.649999618530302</v>
      </c>
      <c r="AP61" s="52">
        <v>31.380872726440401</v>
      </c>
      <c r="AQ61" s="52">
        <v>52.023904800415004</v>
      </c>
      <c r="AR61" s="52">
        <v>46.780584335327099</v>
      </c>
      <c r="AS61" s="52">
        <v>55.537929534912102</v>
      </c>
      <c r="AT61" s="52">
        <v>52.7075519561768</v>
      </c>
      <c r="AU61" s="52">
        <v>37.953197479247997</v>
      </c>
      <c r="AV61" s="52">
        <v>50.253179550170898</v>
      </c>
      <c r="AW61" s="52">
        <v>58.2751274108887</v>
      </c>
      <c r="AX61" s="52">
        <v>54.252721786499002</v>
      </c>
      <c r="AY61" s="52">
        <v>57.507946014404297</v>
      </c>
      <c r="AZ61" s="52">
        <v>52.3962497711182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46.450000762939503</v>
      </c>
      <c r="U62" s="61">
        <f t="shared" si="45"/>
        <v>45.299999237060497</v>
      </c>
      <c r="V62" s="61">
        <f t="shared" si="45"/>
        <v>41.199998855590799</v>
      </c>
      <c r="W62" s="61">
        <f t="shared" si="45"/>
        <v>50.799999237060497</v>
      </c>
      <c r="X62" s="61">
        <f t="shared" si="45"/>
        <v>35.423685073852504</v>
      </c>
      <c r="Y62" s="61">
        <f t="shared" si="45"/>
        <v>44.661617279052699</v>
      </c>
      <c r="Z62" s="61">
        <f t="shared" si="45"/>
        <v>48.660638809204102</v>
      </c>
      <c r="AA62" s="61">
        <f t="shared" si="45"/>
        <v>49.3998413085938</v>
      </c>
      <c r="AB62" s="61">
        <f t="shared" si="45"/>
        <v>46.729021072387702</v>
      </c>
      <c r="AC62" s="61">
        <f t="shared" si="45"/>
        <v>47.611185073852504</v>
      </c>
      <c r="AD62" s="61">
        <f t="shared" si="45"/>
        <v>51.278362274169901</v>
      </c>
      <c r="AE62" s="61">
        <f t="shared" si="45"/>
        <v>51.408092498779297</v>
      </c>
      <c r="AF62" s="61">
        <f t="shared" si="45"/>
        <v>50.596553802490199</v>
      </c>
      <c r="AG62" s="61">
        <f t="shared" si="45"/>
        <v>52.756074905395501</v>
      </c>
      <c r="AH62" s="61">
        <f t="shared" si="45"/>
        <v>53.1346111297607</v>
      </c>
      <c r="AI62" s="84">
        <f t="shared" si="46"/>
        <v>6.6846103668211967</v>
      </c>
      <c r="AJ62" s="95"/>
      <c r="AK62" s="51" t="s">
        <v>110</v>
      </c>
      <c r="AL62" s="52">
        <v>38.899999618530302</v>
      </c>
      <c r="AM62" s="52">
        <v>54.5</v>
      </c>
      <c r="AN62" s="52">
        <v>47.149999618530302</v>
      </c>
      <c r="AO62" s="52">
        <v>41.600000381469698</v>
      </c>
      <c r="AP62" s="52">
        <v>49.399591445922901</v>
      </c>
      <c r="AQ62" s="52">
        <v>32.098069190978997</v>
      </c>
      <c r="AR62" s="52">
        <v>51.942674636840799</v>
      </c>
      <c r="AS62" s="52">
        <v>47.040042877197301</v>
      </c>
      <c r="AT62" s="52">
        <v>55.173437118530302</v>
      </c>
      <c r="AU62" s="52">
        <v>52.623979568481403</v>
      </c>
      <c r="AV62" s="52">
        <v>38.739259719848597</v>
      </c>
      <c r="AW62" s="52">
        <v>50.442064285278299</v>
      </c>
      <c r="AX62" s="52">
        <v>58.029380798339801</v>
      </c>
      <c r="AY62" s="52">
        <v>54.213697433471701</v>
      </c>
      <c r="AZ62" s="52">
        <v>57.316978454589801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52.449998855590799</v>
      </c>
      <c r="U63" s="65">
        <f t="shared" si="45"/>
        <v>49.600000381469698</v>
      </c>
      <c r="V63" s="65">
        <f t="shared" si="45"/>
        <v>49.299999237060497</v>
      </c>
      <c r="W63" s="65">
        <f t="shared" si="45"/>
        <v>42.699998855590799</v>
      </c>
      <c r="X63" s="65">
        <f t="shared" si="45"/>
        <v>52.321374893188498</v>
      </c>
      <c r="Y63" s="65">
        <f t="shared" si="45"/>
        <v>38.489006042480497</v>
      </c>
      <c r="Z63" s="65">
        <f t="shared" si="45"/>
        <v>47.030900955200202</v>
      </c>
      <c r="AA63" s="65">
        <f t="shared" si="45"/>
        <v>50.752796173095703</v>
      </c>
      <c r="AB63" s="65">
        <f t="shared" si="45"/>
        <v>51.5864868164063</v>
      </c>
      <c r="AC63" s="65">
        <f t="shared" si="45"/>
        <v>49.1702976226807</v>
      </c>
      <c r="AD63" s="65">
        <f t="shared" si="45"/>
        <v>50.114992141723597</v>
      </c>
      <c r="AE63" s="65">
        <f t="shared" si="45"/>
        <v>53.6159992218018</v>
      </c>
      <c r="AF63" s="65">
        <f t="shared" si="45"/>
        <v>53.803926467895501</v>
      </c>
      <c r="AG63" s="65">
        <f t="shared" si="45"/>
        <v>53.071224212646499</v>
      </c>
      <c r="AH63" s="65">
        <f t="shared" si="45"/>
        <v>55.115596771240199</v>
      </c>
      <c r="AI63" s="83">
        <f t="shared" si="46"/>
        <v>2.6655979156493999</v>
      </c>
      <c r="AJ63" s="95"/>
      <c r="AK63" s="51" t="s">
        <v>111</v>
      </c>
      <c r="AL63" s="52">
        <v>42.100000381469698</v>
      </c>
      <c r="AM63" s="52">
        <v>40.050000190734899</v>
      </c>
      <c r="AN63" s="52">
        <v>52.850000381469698</v>
      </c>
      <c r="AO63" s="52">
        <v>47.649999618530302</v>
      </c>
      <c r="AP63" s="52">
        <v>41.617567062377901</v>
      </c>
      <c r="AQ63" s="52">
        <v>49.106346130371101</v>
      </c>
      <c r="AR63" s="52">
        <v>32.764274597167997</v>
      </c>
      <c r="AS63" s="52">
        <v>51.789915084838903</v>
      </c>
      <c r="AT63" s="52">
        <v>47.2117919921875</v>
      </c>
      <c r="AU63" s="52">
        <v>54.731010437011697</v>
      </c>
      <c r="AV63" s="52">
        <v>52.464990615844698</v>
      </c>
      <c r="AW63" s="52">
        <v>39.388805389404297</v>
      </c>
      <c r="AX63" s="52">
        <v>50.546966552734403</v>
      </c>
      <c r="AY63" s="52">
        <v>57.724508285522496</v>
      </c>
      <c r="AZ63" s="52">
        <v>54.109874725341797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45.199998855590799</v>
      </c>
      <c r="U64" s="61">
        <f t="shared" si="45"/>
        <v>53.699998855590799</v>
      </c>
      <c r="V64" s="61">
        <f t="shared" si="45"/>
        <v>55.25</v>
      </c>
      <c r="W64" s="61">
        <f t="shared" si="45"/>
        <v>54.049999237060497</v>
      </c>
      <c r="X64" s="61">
        <f t="shared" si="45"/>
        <v>44.731441497802699</v>
      </c>
      <c r="Y64" s="61">
        <f t="shared" si="45"/>
        <v>53.800153732299798</v>
      </c>
      <c r="Z64" s="61">
        <f t="shared" si="45"/>
        <v>41.377885818481403</v>
      </c>
      <c r="AA64" s="61">
        <f t="shared" si="45"/>
        <v>49.235284805297901</v>
      </c>
      <c r="AB64" s="61">
        <f t="shared" si="45"/>
        <v>52.757781982421903</v>
      </c>
      <c r="AC64" s="61">
        <f t="shared" si="45"/>
        <v>53.607831954956097</v>
      </c>
      <c r="AD64" s="61">
        <f t="shared" si="45"/>
        <v>51.427482604980497</v>
      </c>
      <c r="AE64" s="61">
        <f t="shared" si="45"/>
        <v>52.414974212646499</v>
      </c>
      <c r="AF64" s="61">
        <f t="shared" si="45"/>
        <v>55.781244277954102</v>
      </c>
      <c r="AG64" s="61">
        <f t="shared" si="45"/>
        <v>56.041152954101598</v>
      </c>
      <c r="AH64" s="61">
        <f t="shared" si="45"/>
        <v>55.3602294921875</v>
      </c>
      <c r="AI64" s="84">
        <f t="shared" si="46"/>
        <v>10.160230636596701</v>
      </c>
      <c r="AJ64" s="95"/>
      <c r="AK64" s="51" t="s">
        <v>112</v>
      </c>
      <c r="AL64" s="52">
        <v>50.099998474121101</v>
      </c>
      <c r="AM64" s="52">
        <v>38.850000381469698</v>
      </c>
      <c r="AN64" s="52">
        <v>38.399999618530302</v>
      </c>
      <c r="AO64" s="52">
        <v>50.850000381469698</v>
      </c>
      <c r="AP64" s="52">
        <v>47.182968139648402</v>
      </c>
      <c r="AQ64" s="52">
        <v>41.455060958862298</v>
      </c>
      <c r="AR64" s="52">
        <v>48.700834274291999</v>
      </c>
      <c r="AS64" s="52">
        <v>33.189743041992202</v>
      </c>
      <c r="AT64" s="52">
        <v>51.452306747436502</v>
      </c>
      <c r="AU64" s="52">
        <v>47.181146621704102</v>
      </c>
      <c r="AV64" s="52">
        <v>54.093955993652301</v>
      </c>
      <c r="AW64" s="52">
        <v>52.1109523773193</v>
      </c>
      <c r="AX64" s="52">
        <v>39.807144165039098</v>
      </c>
      <c r="AY64" s="52">
        <v>50.453435897827099</v>
      </c>
      <c r="AZ64" s="52">
        <v>57.238206863403299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50.100000381469698</v>
      </c>
      <c r="U65" s="65">
        <f t="shared" si="45"/>
        <v>43.949998855590799</v>
      </c>
      <c r="V65" s="65">
        <f t="shared" si="45"/>
        <v>55.349998474121101</v>
      </c>
      <c r="W65" s="65">
        <f t="shared" si="45"/>
        <v>54.5</v>
      </c>
      <c r="X65" s="65">
        <f t="shared" si="45"/>
        <v>55.665882110595703</v>
      </c>
      <c r="Y65" s="65">
        <f t="shared" si="45"/>
        <v>46.8288249969482</v>
      </c>
      <c r="Z65" s="65">
        <f t="shared" si="45"/>
        <v>55.5915203094482</v>
      </c>
      <c r="AA65" s="65">
        <f t="shared" si="45"/>
        <v>44.122066497802699</v>
      </c>
      <c r="AB65" s="65">
        <f t="shared" si="45"/>
        <v>51.475511550903299</v>
      </c>
      <c r="AC65" s="65">
        <f t="shared" si="45"/>
        <v>54.834877014160199</v>
      </c>
      <c r="AD65" s="65">
        <f t="shared" si="45"/>
        <v>55.690826416015597</v>
      </c>
      <c r="AE65" s="65">
        <f t="shared" si="45"/>
        <v>53.701622009277301</v>
      </c>
      <c r="AF65" s="65">
        <f t="shared" si="45"/>
        <v>54.735263824462898</v>
      </c>
      <c r="AG65" s="65">
        <f t="shared" si="45"/>
        <v>58.0014457702637</v>
      </c>
      <c r="AH65" s="65">
        <f t="shared" si="45"/>
        <v>58.335130691528299</v>
      </c>
      <c r="AI65" s="83">
        <f t="shared" si="46"/>
        <v>8.2351303100586009</v>
      </c>
      <c r="AJ65" s="95"/>
      <c r="AK65" s="51" t="s">
        <v>113</v>
      </c>
      <c r="AL65" s="52">
        <v>42.600000381469698</v>
      </c>
      <c r="AM65" s="52">
        <v>50.099998474121101</v>
      </c>
      <c r="AN65" s="52">
        <v>38.600000381469698</v>
      </c>
      <c r="AO65" s="52">
        <v>37.149999618530302</v>
      </c>
      <c r="AP65" s="52">
        <v>50.643777847290004</v>
      </c>
      <c r="AQ65" s="52">
        <v>47.009960174560497</v>
      </c>
      <c r="AR65" s="52">
        <v>41.543603897094698</v>
      </c>
      <c r="AS65" s="52">
        <v>48.524070739746101</v>
      </c>
      <c r="AT65" s="52">
        <v>33.7085285186768</v>
      </c>
      <c r="AU65" s="52">
        <v>51.3726196289063</v>
      </c>
      <c r="AV65" s="52">
        <v>47.359920501708999</v>
      </c>
      <c r="AW65" s="52">
        <v>53.7780666351318</v>
      </c>
      <c r="AX65" s="52">
        <v>52.004213333129897</v>
      </c>
      <c r="AY65" s="52">
        <v>40.3680229187012</v>
      </c>
      <c r="AZ65" s="52">
        <v>50.591747283935497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43.100000381469698</v>
      </c>
      <c r="U66" s="63">
        <f t="shared" si="45"/>
        <v>52.600000381469698</v>
      </c>
      <c r="V66" s="63">
        <f t="shared" si="45"/>
        <v>46.199998855590799</v>
      </c>
      <c r="W66" s="63">
        <f t="shared" si="45"/>
        <v>54.849998474121101</v>
      </c>
      <c r="X66" s="63">
        <f t="shared" si="45"/>
        <v>55.536607742309599</v>
      </c>
      <c r="Y66" s="63">
        <f t="shared" si="45"/>
        <v>57.132591247558601</v>
      </c>
      <c r="Z66" s="63">
        <f t="shared" si="45"/>
        <v>48.881090164184599</v>
      </c>
      <c r="AA66" s="63">
        <f t="shared" si="45"/>
        <v>57.183633804321303</v>
      </c>
      <c r="AB66" s="63">
        <f t="shared" si="45"/>
        <v>46.555192947387702</v>
      </c>
      <c r="AC66" s="63">
        <f t="shared" si="45"/>
        <v>53.455265045166001</v>
      </c>
      <c r="AD66" s="63">
        <f t="shared" si="45"/>
        <v>56.687189102172901</v>
      </c>
      <c r="AE66" s="63">
        <f t="shared" si="45"/>
        <v>57.540931701660199</v>
      </c>
      <c r="AF66" s="63">
        <f t="shared" si="45"/>
        <v>55.715419769287102</v>
      </c>
      <c r="AG66" s="63">
        <f t="shared" si="45"/>
        <v>56.797754287719698</v>
      </c>
      <c r="AH66" s="63">
        <f t="shared" si="45"/>
        <v>59.975931167602504</v>
      </c>
      <c r="AI66" s="85">
        <f t="shared" si="46"/>
        <v>16.875930786132805</v>
      </c>
      <c r="AJ66" s="95"/>
      <c r="AK66" s="51" t="s">
        <v>114</v>
      </c>
      <c r="AL66" s="52">
        <v>34.25</v>
      </c>
      <c r="AM66" s="52">
        <v>40.600000381469698</v>
      </c>
      <c r="AN66" s="52">
        <v>49.599998474121101</v>
      </c>
      <c r="AO66" s="52">
        <v>39.600000381469698</v>
      </c>
      <c r="AP66" s="52">
        <v>37.3939046859741</v>
      </c>
      <c r="AQ66" s="52">
        <v>50.3145427703857</v>
      </c>
      <c r="AR66" s="52">
        <v>46.791952133178697</v>
      </c>
      <c r="AS66" s="52">
        <v>41.518634796142599</v>
      </c>
      <c r="AT66" s="52">
        <v>48.228542327880902</v>
      </c>
      <c r="AU66" s="52">
        <v>34.080259323120103</v>
      </c>
      <c r="AV66" s="52">
        <v>51.1617527008057</v>
      </c>
      <c r="AW66" s="52">
        <v>47.388442993164098</v>
      </c>
      <c r="AX66" s="52">
        <v>53.343654632568402</v>
      </c>
      <c r="AY66" s="52">
        <v>51.768243789672901</v>
      </c>
      <c r="AZ66" s="52">
        <v>40.774021148681598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441.14999675750721</v>
      </c>
      <c r="U67" s="61">
        <f t="shared" ref="U67:AI67" si="48">SUM(U57:U66)</f>
        <v>444.14999389648438</v>
      </c>
      <c r="V67" s="61">
        <f t="shared" si="48"/>
        <v>453.59999275207508</v>
      </c>
      <c r="W67" s="61">
        <f t="shared" si="48"/>
        <v>456.09999370574934</v>
      </c>
      <c r="X67" s="61">
        <f t="shared" si="48"/>
        <v>451.97004508972157</v>
      </c>
      <c r="Y67" s="61">
        <f t="shared" si="48"/>
        <v>454.79349517822271</v>
      </c>
      <c r="Z67" s="61">
        <f t="shared" si="48"/>
        <v>457.74394798278786</v>
      </c>
      <c r="AA67" s="61">
        <f t="shared" si="48"/>
        <v>467.39250946044928</v>
      </c>
      <c r="AB67" s="61">
        <f t="shared" si="48"/>
        <v>473.30908203125</v>
      </c>
      <c r="AC67" s="61">
        <f t="shared" si="48"/>
        <v>488.90889167785656</v>
      </c>
      <c r="AD67" s="61">
        <f t="shared" si="48"/>
        <v>496.55706214904791</v>
      </c>
      <c r="AE67" s="61">
        <f t="shared" si="48"/>
        <v>502.47028541564947</v>
      </c>
      <c r="AF67" s="61">
        <f t="shared" si="48"/>
        <v>508.21069526672358</v>
      </c>
      <c r="AG67" s="61">
        <f t="shared" si="48"/>
        <v>516.62602615356457</v>
      </c>
      <c r="AH67" s="61">
        <f t="shared" si="48"/>
        <v>524.02470970153809</v>
      </c>
      <c r="AI67" s="61">
        <f t="shared" si="48"/>
        <v>82.874712944030904</v>
      </c>
      <c r="AJ67" s="100"/>
      <c r="AK67" s="51" t="s">
        <v>115</v>
      </c>
      <c r="AL67" s="52">
        <v>54.349998474121101</v>
      </c>
      <c r="AM67" s="52">
        <v>35.75</v>
      </c>
      <c r="AN67" s="52">
        <v>41.199998855590799</v>
      </c>
      <c r="AO67" s="52">
        <v>48.099998474121101</v>
      </c>
      <c r="AP67" s="52">
        <v>39.455123901367202</v>
      </c>
      <c r="AQ67" s="52">
        <v>37.467521667480497</v>
      </c>
      <c r="AR67" s="52">
        <v>49.862907409667997</v>
      </c>
      <c r="AS67" s="52">
        <v>46.414463043212898</v>
      </c>
      <c r="AT67" s="52">
        <v>41.347230911254897</v>
      </c>
      <c r="AU67" s="52">
        <v>47.784519195556598</v>
      </c>
      <c r="AV67" s="52">
        <v>34.292875289916999</v>
      </c>
      <c r="AW67" s="52">
        <v>50.774724960327099</v>
      </c>
      <c r="AX67" s="52">
        <v>47.224847793579102</v>
      </c>
      <c r="AY67" s="52">
        <v>52.7623901367188</v>
      </c>
      <c r="AZ67" s="52">
        <v>51.374006271362298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58.949998855590799</v>
      </c>
      <c r="U68" s="77">
        <f t="shared" ref="U68:AH77" si="49">AM44</f>
        <v>44.850000381469698</v>
      </c>
      <c r="V68" s="77">
        <f t="shared" si="49"/>
        <v>52.850000381469698</v>
      </c>
      <c r="W68" s="77">
        <f t="shared" si="49"/>
        <v>47.199998855590799</v>
      </c>
      <c r="X68" s="77">
        <f t="shared" si="49"/>
        <v>55.584859848022496</v>
      </c>
      <c r="Y68" s="77">
        <f t="shared" si="49"/>
        <v>56.434200286865199</v>
      </c>
      <c r="Z68" s="77">
        <f t="shared" si="49"/>
        <v>58.397960662841797</v>
      </c>
      <c r="AA68" s="77">
        <f t="shared" si="49"/>
        <v>50.579977035522496</v>
      </c>
      <c r="AB68" s="77">
        <f t="shared" si="49"/>
        <v>58.530799865722699</v>
      </c>
      <c r="AC68" s="77">
        <f t="shared" si="49"/>
        <v>48.650068283081097</v>
      </c>
      <c r="AD68" s="77">
        <f t="shared" si="49"/>
        <v>55.123914718627901</v>
      </c>
      <c r="AE68" s="77">
        <f t="shared" si="49"/>
        <v>58.205001831054702</v>
      </c>
      <c r="AF68" s="77">
        <f t="shared" si="49"/>
        <v>59.09716796875</v>
      </c>
      <c r="AG68" s="77">
        <f t="shared" si="49"/>
        <v>57.390510559082003</v>
      </c>
      <c r="AH68" s="78">
        <f t="shared" si="49"/>
        <v>58.547483444213903</v>
      </c>
      <c r="AI68" s="92">
        <f t="shared" ref="AI68:AI77" si="50">AH68-T68</f>
        <v>-0.40251541137689628</v>
      </c>
      <c r="AJ68" s="95"/>
      <c r="AK68" s="51" t="s">
        <v>116</v>
      </c>
      <c r="AL68" s="52">
        <v>48.549999237060497</v>
      </c>
      <c r="AM68" s="52">
        <v>55.599998474121101</v>
      </c>
      <c r="AN68" s="52">
        <v>32.5</v>
      </c>
      <c r="AO68" s="52">
        <v>40.199998855590799</v>
      </c>
      <c r="AP68" s="52">
        <v>47.210657119750998</v>
      </c>
      <c r="AQ68" s="52">
        <v>39.221115112304702</v>
      </c>
      <c r="AR68" s="52">
        <v>37.463206291198702</v>
      </c>
      <c r="AS68" s="52">
        <v>49.339561462402301</v>
      </c>
      <c r="AT68" s="52">
        <v>45.979574203491197</v>
      </c>
      <c r="AU68" s="52">
        <v>41.086261749267599</v>
      </c>
      <c r="AV68" s="52">
        <v>47.272872924804702</v>
      </c>
      <c r="AW68" s="52">
        <v>34.3845729827881</v>
      </c>
      <c r="AX68" s="52">
        <v>50.2997150421143</v>
      </c>
      <c r="AY68" s="52">
        <v>46.954149246215799</v>
      </c>
      <c r="AZ68" s="52">
        <v>52.143997192382798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77.900001525878906</v>
      </c>
      <c r="U69" s="61">
        <f t="shared" si="49"/>
        <v>60.700000762939503</v>
      </c>
      <c r="V69" s="61">
        <f t="shared" si="49"/>
        <v>46.100000381469698</v>
      </c>
      <c r="W69" s="61">
        <f t="shared" si="49"/>
        <v>50.700000762939503</v>
      </c>
      <c r="X69" s="61">
        <f t="shared" si="49"/>
        <v>48.498723983764599</v>
      </c>
      <c r="Y69" s="61">
        <f t="shared" si="49"/>
        <v>56.0759601593018</v>
      </c>
      <c r="Z69" s="61">
        <f t="shared" si="49"/>
        <v>57.193151473999002</v>
      </c>
      <c r="AA69" s="61">
        <f t="shared" si="49"/>
        <v>59.2396049499512</v>
      </c>
      <c r="AB69" s="61">
        <f t="shared" si="49"/>
        <v>51.848743438720703</v>
      </c>
      <c r="AC69" s="61">
        <f t="shared" si="49"/>
        <v>59.4984035491943</v>
      </c>
      <c r="AD69" s="61">
        <f t="shared" si="49"/>
        <v>50.3016681671143</v>
      </c>
      <c r="AE69" s="61">
        <f t="shared" si="49"/>
        <v>56.374589920043903</v>
      </c>
      <c r="AF69" s="61">
        <f t="shared" si="49"/>
        <v>59.304338455200202</v>
      </c>
      <c r="AG69" s="61">
        <f t="shared" si="49"/>
        <v>60.249851226806598</v>
      </c>
      <c r="AH69" s="62">
        <f t="shared" si="49"/>
        <v>58.636745452880902</v>
      </c>
      <c r="AI69" s="71">
        <f t="shared" si="50"/>
        <v>-19.263256072998004</v>
      </c>
      <c r="AJ69" s="95"/>
      <c r="AK69" s="51" t="s">
        <v>117</v>
      </c>
      <c r="AL69" s="52">
        <v>38.299999237060497</v>
      </c>
      <c r="AM69" s="52">
        <v>48.149999618530302</v>
      </c>
      <c r="AN69" s="52">
        <v>55.949998855590799</v>
      </c>
      <c r="AO69" s="52">
        <v>33</v>
      </c>
      <c r="AP69" s="52">
        <v>39.898216247558601</v>
      </c>
      <c r="AQ69" s="52">
        <v>46.418191909790004</v>
      </c>
      <c r="AR69" s="52">
        <v>39.020668029785199</v>
      </c>
      <c r="AS69" s="52">
        <v>37.407093048095703</v>
      </c>
      <c r="AT69" s="52">
        <v>48.869684219360401</v>
      </c>
      <c r="AU69" s="52">
        <v>45.592483520507798</v>
      </c>
      <c r="AV69" s="52">
        <v>40.839361190795898</v>
      </c>
      <c r="AW69" s="52">
        <v>46.789264678955099</v>
      </c>
      <c r="AX69" s="52">
        <v>34.442161560058601</v>
      </c>
      <c r="AY69" s="52">
        <v>49.856937408447301</v>
      </c>
      <c r="AZ69" s="52">
        <v>46.692630767822301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67.299999237060504</v>
      </c>
      <c r="U70" s="65">
        <f t="shared" si="49"/>
        <v>79.650001525878906</v>
      </c>
      <c r="V70" s="65">
        <f t="shared" si="49"/>
        <v>59.450000762939503</v>
      </c>
      <c r="W70" s="65">
        <f t="shared" si="49"/>
        <v>46.850000381469698</v>
      </c>
      <c r="X70" s="65">
        <f t="shared" si="49"/>
        <v>51.732650756835902</v>
      </c>
      <c r="Y70" s="65">
        <f t="shared" si="49"/>
        <v>49.712362289428697</v>
      </c>
      <c r="Z70" s="65">
        <f t="shared" si="49"/>
        <v>56.780553817749002</v>
      </c>
      <c r="AA70" s="65">
        <f t="shared" si="49"/>
        <v>57.974840164184599</v>
      </c>
      <c r="AB70" s="65">
        <f t="shared" si="49"/>
        <v>59.998703002929702</v>
      </c>
      <c r="AC70" s="65">
        <f t="shared" si="49"/>
        <v>53.011646270752003</v>
      </c>
      <c r="AD70" s="65">
        <f t="shared" si="49"/>
        <v>60.445503234863303</v>
      </c>
      <c r="AE70" s="65">
        <f t="shared" si="49"/>
        <v>51.8364448547363</v>
      </c>
      <c r="AF70" s="65">
        <f t="shared" si="49"/>
        <v>57.5482692718506</v>
      </c>
      <c r="AG70" s="65">
        <f t="shared" si="49"/>
        <v>60.333118438720703</v>
      </c>
      <c r="AH70" s="68">
        <f t="shared" si="49"/>
        <v>61.345516204833999</v>
      </c>
      <c r="AI70" s="72">
        <f t="shared" si="50"/>
        <v>-5.9544830322265057</v>
      </c>
      <c r="AJ70" s="95"/>
      <c r="AK70" s="51" t="s">
        <v>118</v>
      </c>
      <c r="AL70" s="52">
        <v>53.199998855590799</v>
      </c>
      <c r="AM70" s="52">
        <v>37.549999237060497</v>
      </c>
      <c r="AN70" s="52">
        <v>48.149999618530302</v>
      </c>
      <c r="AO70" s="52">
        <v>53.199998855590799</v>
      </c>
      <c r="AP70" s="52">
        <v>32.9000597000122</v>
      </c>
      <c r="AQ70" s="52">
        <v>39.6196613311768</v>
      </c>
      <c r="AR70" s="52">
        <v>45.782253265380902</v>
      </c>
      <c r="AS70" s="52">
        <v>38.844770431518597</v>
      </c>
      <c r="AT70" s="52">
        <v>37.349012374877901</v>
      </c>
      <c r="AU70" s="52">
        <v>48.486034393310497</v>
      </c>
      <c r="AV70" s="52">
        <v>45.284381866455099</v>
      </c>
      <c r="AW70" s="52">
        <v>40.653490066528299</v>
      </c>
      <c r="AX70" s="52">
        <v>46.369344711303697</v>
      </c>
      <c r="AY70" s="52">
        <v>34.512287139892599</v>
      </c>
      <c r="AZ70" s="52">
        <v>49.491649627685497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57.099998474121101</v>
      </c>
      <c r="U71" s="61">
        <f t="shared" si="49"/>
        <v>68.299999237060504</v>
      </c>
      <c r="V71" s="61">
        <f t="shared" si="49"/>
        <v>79.900001525878906</v>
      </c>
      <c r="W71" s="61">
        <f t="shared" si="49"/>
        <v>64.300001144409194</v>
      </c>
      <c r="X71" s="61">
        <f t="shared" si="49"/>
        <v>48.043544769287102</v>
      </c>
      <c r="Y71" s="61">
        <f t="shared" si="49"/>
        <v>52.505453109741197</v>
      </c>
      <c r="Z71" s="61">
        <f t="shared" si="49"/>
        <v>50.790731430053697</v>
      </c>
      <c r="AA71" s="61">
        <f t="shared" si="49"/>
        <v>57.261243820190401</v>
      </c>
      <c r="AB71" s="61">
        <f t="shared" si="49"/>
        <v>58.525161743164098</v>
      </c>
      <c r="AC71" s="61">
        <f t="shared" si="49"/>
        <v>60.4785671234131</v>
      </c>
      <c r="AD71" s="61">
        <f t="shared" si="49"/>
        <v>53.8993530273438</v>
      </c>
      <c r="AE71" s="61">
        <f t="shared" si="49"/>
        <v>61.110076904296903</v>
      </c>
      <c r="AF71" s="61">
        <f t="shared" si="49"/>
        <v>53.037841796875</v>
      </c>
      <c r="AG71" s="61">
        <f t="shared" si="49"/>
        <v>58.411401748657198</v>
      </c>
      <c r="AH71" s="62">
        <f t="shared" si="49"/>
        <v>61.071735382080099</v>
      </c>
      <c r="AI71" s="71">
        <f t="shared" si="50"/>
        <v>3.9717369079589986</v>
      </c>
      <c r="AJ71" s="95"/>
      <c r="AK71" s="51" t="s">
        <v>119</v>
      </c>
      <c r="AL71" s="52">
        <v>46.599998474121101</v>
      </c>
      <c r="AM71" s="52">
        <v>54.299999237060497</v>
      </c>
      <c r="AN71" s="52">
        <v>37.549999237060497</v>
      </c>
      <c r="AO71" s="52">
        <v>47.649999618530302</v>
      </c>
      <c r="AP71" s="52">
        <v>52.245283126831097</v>
      </c>
      <c r="AQ71" s="52">
        <v>32.768703460693402</v>
      </c>
      <c r="AR71" s="52">
        <v>39.337528228759801</v>
      </c>
      <c r="AS71" s="52">
        <v>45.141901016235401</v>
      </c>
      <c r="AT71" s="52">
        <v>38.632287979125998</v>
      </c>
      <c r="AU71" s="52">
        <v>37.248649597167997</v>
      </c>
      <c r="AV71" s="52">
        <v>48.059650421142599</v>
      </c>
      <c r="AW71" s="52">
        <v>44.926038742065401</v>
      </c>
      <c r="AX71" s="52">
        <v>40.443881988525398</v>
      </c>
      <c r="AY71" s="52">
        <v>45.931821823120103</v>
      </c>
      <c r="AZ71" s="52">
        <v>34.535373687744098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63.399999618530302</v>
      </c>
      <c r="U72" s="65">
        <f t="shared" si="49"/>
        <v>56.949998855590799</v>
      </c>
      <c r="V72" s="65">
        <f t="shared" si="49"/>
        <v>68.799999237060504</v>
      </c>
      <c r="W72" s="65">
        <f t="shared" si="49"/>
        <v>78.650001525878906</v>
      </c>
      <c r="X72" s="65">
        <f t="shared" si="49"/>
        <v>63.954889297485401</v>
      </c>
      <c r="Y72" s="65">
        <f t="shared" si="49"/>
        <v>49.059576034545898</v>
      </c>
      <c r="Z72" s="65">
        <f t="shared" si="49"/>
        <v>53.238775253295898</v>
      </c>
      <c r="AA72" s="65">
        <f t="shared" si="49"/>
        <v>51.668096542358398</v>
      </c>
      <c r="AB72" s="65">
        <f t="shared" si="49"/>
        <v>57.592134475708001</v>
      </c>
      <c r="AC72" s="65">
        <f t="shared" si="49"/>
        <v>58.898866653442397</v>
      </c>
      <c r="AD72" s="65">
        <f t="shared" si="49"/>
        <v>60.779350280761697</v>
      </c>
      <c r="AE72" s="65">
        <f t="shared" si="49"/>
        <v>54.582178115844698</v>
      </c>
      <c r="AF72" s="65">
        <f t="shared" si="49"/>
        <v>61.569038391113303</v>
      </c>
      <c r="AG72" s="65">
        <f t="shared" si="49"/>
        <v>54.000217437744098</v>
      </c>
      <c r="AH72" s="68">
        <f t="shared" si="49"/>
        <v>59.053024291992202</v>
      </c>
      <c r="AI72" s="72">
        <f t="shared" si="50"/>
        <v>-4.3469753265381001</v>
      </c>
      <c r="AJ72" s="95"/>
      <c r="AK72" s="51" t="s">
        <v>120</v>
      </c>
      <c r="AL72" s="52">
        <v>43.899999618530302</v>
      </c>
      <c r="AM72" s="52">
        <v>45.849998474121101</v>
      </c>
      <c r="AN72" s="52">
        <v>52.299999237060497</v>
      </c>
      <c r="AO72" s="52">
        <v>36.549999237060497</v>
      </c>
      <c r="AP72" s="52">
        <v>46.626672744750998</v>
      </c>
      <c r="AQ72" s="52">
        <v>51.337966918945298</v>
      </c>
      <c r="AR72" s="52">
        <v>32.672164916992202</v>
      </c>
      <c r="AS72" s="52">
        <v>39.062788009643597</v>
      </c>
      <c r="AT72" s="52">
        <v>44.537187576293903</v>
      </c>
      <c r="AU72" s="52">
        <v>38.429143905639599</v>
      </c>
      <c r="AV72" s="52">
        <v>37.147701263427699</v>
      </c>
      <c r="AW72" s="52">
        <v>47.641870498657198</v>
      </c>
      <c r="AX72" s="52">
        <v>44.571941375732401</v>
      </c>
      <c r="AY72" s="52">
        <v>40.249494552612298</v>
      </c>
      <c r="AZ72" s="52">
        <v>45.525199890136697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59.200000762939503</v>
      </c>
      <c r="U73" s="61">
        <f t="shared" si="49"/>
        <v>62.899999618530302</v>
      </c>
      <c r="V73" s="61">
        <f t="shared" si="49"/>
        <v>57.299999237060497</v>
      </c>
      <c r="W73" s="61">
        <f t="shared" si="49"/>
        <v>67.799999237060504</v>
      </c>
      <c r="X73" s="61">
        <f t="shared" si="49"/>
        <v>76.659877777099595</v>
      </c>
      <c r="Y73" s="61">
        <f t="shared" si="49"/>
        <v>63.205736160278299</v>
      </c>
      <c r="Z73" s="61">
        <f t="shared" si="49"/>
        <v>49.714450836181598</v>
      </c>
      <c r="AA73" s="61">
        <f t="shared" si="49"/>
        <v>53.446144104003899</v>
      </c>
      <c r="AB73" s="61">
        <f t="shared" si="49"/>
        <v>52.027976989746101</v>
      </c>
      <c r="AC73" s="61">
        <f t="shared" si="49"/>
        <v>57.394111633300803</v>
      </c>
      <c r="AD73" s="61">
        <f t="shared" si="49"/>
        <v>58.7678546905518</v>
      </c>
      <c r="AE73" s="61">
        <f t="shared" si="49"/>
        <v>60.555000305175803</v>
      </c>
      <c r="AF73" s="61">
        <f t="shared" si="49"/>
        <v>54.730440139770501</v>
      </c>
      <c r="AG73" s="61">
        <f t="shared" si="49"/>
        <v>61.486463546752901</v>
      </c>
      <c r="AH73" s="62">
        <f t="shared" si="49"/>
        <v>54.395933151245103</v>
      </c>
      <c r="AI73" s="71">
        <f t="shared" si="50"/>
        <v>-4.8040676116943999</v>
      </c>
      <c r="AJ73" s="95"/>
      <c r="AK73" s="51" t="s">
        <v>121</v>
      </c>
      <c r="AL73" s="52">
        <v>49.25</v>
      </c>
      <c r="AM73" s="52">
        <v>45.649999618530302</v>
      </c>
      <c r="AN73" s="52">
        <v>45.099998474121101</v>
      </c>
      <c r="AO73" s="52">
        <v>52.299999237060497</v>
      </c>
      <c r="AP73" s="52">
        <v>36.2112073898315</v>
      </c>
      <c r="AQ73" s="52">
        <v>45.609378814697301</v>
      </c>
      <c r="AR73" s="52">
        <v>50.443962097167997</v>
      </c>
      <c r="AS73" s="52">
        <v>32.5173788070679</v>
      </c>
      <c r="AT73" s="52">
        <v>38.764850616455099</v>
      </c>
      <c r="AU73" s="52">
        <v>43.910888671875</v>
      </c>
      <c r="AV73" s="52">
        <v>38.190345764160199</v>
      </c>
      <c r="AW73" s="52">
        <v>37.0116996765137</v>
      </c>
      <c r="AX73" s="52">
        <v>47.184169769287102</v>
      </c>
      <c r="AY73" s="52">
        <v>44.178028106689503</v>
      </c>
      <c r="AZ73" s="52">
        <v>40.017753601074197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67.499998092651396</v>
      </c>
      <c r="U74" s="65">
        <f t="shared" si="49"/>
        <v>56.200000762939503</v>
      </c>
      <c r="V74" s="65">
        <f t="shared" si="49"/>
        <v>65.149999618530302</v>
      </c>
      <c r="W74" s="65">
        <f t="shared" si="49"/>
        <v>57.799999237060497</v>
      </c>
      <c r="X74" s="65">
        <f t="shared" si="49"/>
        <v>67.074420928955107</v>
      </c>
      <c r="Y74" s="65">
        <f t="shared" si="49"/>
        <v>74.887962341308594</v>
      </c>
      <c r="Z74" s="65">
        <f t="shared" si="49"/>
        <v>62.618589401245103</v>
      </c>
      <c r="AA74" s="65">
        <f t="shared" si="49"/>
        <v>50.259281158447301</v>
      </c>
      <c r="AB74" s="65">
        <f t="shared" si="49"/>
        <v>53.566133499145501</v>
      </c>
      <c r="AC74" s="65">
        <f t="shared" si="49"/>
        <v>52.3049831390381</v>
      </c>
      <c r="AD74" s="65">
        <f t="shared" si="49"/>
        <v>57.185905456542997</v>
      </c>
      <c r="AE74" s="65">
        <f t="shared" si="49"/>
        <v>58.629989624023402</v>
      </c>
      <c r="AF74" s="65">
        <f t="shared" si="49"/>
        <v>60.2979640960693</v>
      </c>
      <c r="AG74" s="65">
        <f t="shared" si="49"/>
        <v>54.8368949890137</v>
      </c>
      <c r="AH74" s="68">
        <f t="shared" si="49"/>
        <v>61.375930786132798</v>
      </c>
      <c r="AI74" s="72">
        <f t="shared" si="50"/>
        <v>-6.1240673065185973</v>
      </c>
      <c r="AJ74" s="95"/>
      <c r="AK74" s="51" t="s">
        <v>122</v>
      </c>
      <c r="AL74" s="52">
        <v>42.949999809265101</v>
      </c>
      <c r="AM74" s="52">
        <v>47.25</v>
      </c>
      <c r="AN74" s="52">
        <v>45.899999618530302</v>
      </c>
      <c r="AO74" s="52">
        <v>41.349998474121101</v>
      </c>
      <c r="AP74" s="52">
        <v>51.2276706695557</v>
      </c>
      <c r="AQ74" s="52">
        <v>35.795090675353997</v>
      </c>
      <c r="AR74" s="52">
        <v>44.58154296875</v>
      </c>
      <c r="AS74" s="52">
        <v>49.497056961059599</v>
      </c>
      <c r="AT74" s="52">
        <v>32.272511482238798</v>
      </c>
      <c r="AU74" s="52">
        <v>38.391231536865199</v>
      </c>
      <c r="AV74" s="52">
        <v>43.217704772949197</v>
      </c>
      <c r="AW74" s="52">
        <v>37.867647171020501</v>
      </c>
      <c r="AX74" s="52">
        <v>36.787319183349602</v>
      </c>
      <c r="AY74" s="52">
        <v>46.654636383056598</v>
      </c>
      <c r="AZ74" s="52">
        <v>43.717121124267599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51.549999237060497</v>
      </c>
      <c r="U75" s="61">
        <f t="shared" si="49"/>
        <v>64.999998092651396</v>
      </c>
      <c r="V75" s="61">
        <f t="shared" si="49"/>
        <v>57.200000762939503</v>
      </c>
      <c r="W75" s="61">
        <f t="shared" si="49"/>
        <v>66.149999618530302</v>
      </c>
      <c r="X75" s="61">
        <f t="shared" si="49"/>
        <v>57.378379821777301</v>
      </c>
      <c r="Y75" s="61">
        <f t="shared" si="49"/>
        <v>66.559158325195298</v>
      </c>
      <c r="Z75" s="61">
        <f t="shared" si="49"/>
        <v>73.560272216796903</v>
      </c>
      <c r="AA75" s="61">
        <f t="shared" si="49"/>
        <v>62.198333740234403</v>
      </c>
      <c r="AB75" s="61">
        <f t="shared" si="49"/>
        <v>50.8357543945313</v>
      </c>
      <c r="AC75" s="61">
        <f t="shared" si="49"/>
        <v>53.7328586578369</v>
      </c>
      <c r="AD75" s="61">
        <f t="shared" si="49"/>
        <v>52.660150527954102</v>
      </c>
      <c r="AE75" s="61">
        <f t="shared" si="49"/>
        <v>57.1188640594482</v>
      </c>
      <c r="AF75" s="61">
        <f t="shared" si="49"/>
        <v>58.634050369262702</v>
      </c>
      <c r="AG75" s="61">
        <f t="shared" si="49"/>
        <v>60.175695419311502</v>
      </c>
      <c r="AH75" s="62">
        <f t="shared" si="49"/>
        <v>55.072334289550803</v>
      </c>
      <c r="AI75" s="71">
        <f t="shared" si="50"/>
        <v>3.5223350524903054</v>
      </c>
      <c r="AJ75" s="95"/>
      <c r="AK75" s="51" t="s">
        <v>123</v>
      </c>
      <c r="AL75" s="52">
        <v>46.25</v>
      </c>
      <c r="AM75" s="52">
        <v>42.949999809265101</v>
      </c>
      <c r="AN75" s="52">
        <v>47</v>
      </c>
      <c r="AO75" s="52">
        <v>43.25</v>
      </c>
      <c r="AP75" s="52">
        <v>40.514305114746101</v>
      </c>
      <c r="AQ75" s="52">
        <v>50.069198608398402</v>
      </c>
      <c r="AR75" s="52">
        <v>35.2837076187134</v>
      </c>
      <c r="AS75" s="52">
        <v>43.468194961547901</v>
      </c>
      <c r="AT75" s="52">
        <v>48.442239761352504</v>
      </c>
      <c r="AU75" s="52">
        <v>31.902124404907202</v>
      </c>
      <c r="AV75" s="52">
        <v>37.896173477172901</v>
      </c>
      <c r="AW75" s="52">
        <v>42.4178657531738</v>
      </c>
      <c r="AX75" s="52">
        <v>37.420040130615199</v>
      </c>
      <c r="AY75" s="52">
        <v>36.441936492919901</v>
      </c>
      <c r="AZ75" s="52">
        <v>46.000823974609403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40.049999237060497</v>
      </c>
      <c r="U76" s="65">
        <f t="shared" si="49"/>
        <v>49.549999237060497</v>
      </c>
      <c r="V76" s="65">
        <f t="shared" si="49"/>
        <v>64.799999237060504</v>
      </c>
      <c r="W76" s="65">
        <f t="shared" si="49"/>
        <v>60.200000762939503</v>
      </c>
      <c r="X76" s="65">
        <f t="shared" si="49"/>
        <v>65.404237747192397</v>
      </c>
      <c r="Y76" s="65">
        <f t="shared" si="49"/>
        <v>57.075302124023402</v>
      </c>
      <c r="Z76" s="65">
        <f t="shared" si="49"/>
        <v>66.235015869140597</v>
      </c>
      <c r="AA76" s="65">
        <f t="shared" si="49"/>
        <v>72.408767700195298</v>
      </c>
      <c r="AB76" s="65">
        <f t="shared" si="49"/>
        <v>61.863704681396499</v>
      </c>
      <c r="AC76" s="65">
        <f t="shared" si="49"/>
        <v>51.3835353851318</v>
      </c>
      <c r="AD76" s="65">
        <f t="shared" si="49"/>
        <v>53.928596496582003</v>
      </c>
      <c r="AE76" s="65">
        <f t="shared" si="49"/>
        <v>53.024290084838903</v>
      </c>
      <c r="AF76" s="65">
        <f t="shared" si="49"/>
        <v>57.107322692871101</v>
      </c>
      <c r="AG76" s="65">
        <f t="shared" si="49"/>
        <v>58.688196182250998</v>
      </c>
      <c r="AH76" s="68">
        <f t="shared" si="49"/>
        <v>60.118444442749002</v>
      </c>
      <c r="AI76" s="72">
        <f t="shared" si="50"/>
        <v>20.068445205688505</v>
      </c>
      <c r="AJ76" s="95"/>
      <c r="AK76" s="51" t="s">
        <v>124</v>
      </c>
      <c r="AL76" s="52">
        <v>36.5</v>
      </c>
      <c r="AM76" s="52">
        <v>45.5</v>
      </c>
      <c r="AN76" s="52">
        <v>41.949999809265101</v>
      </c>
      <c r="AO76" s="52">
        <v>47.249999046325698</v>
      </c>
      <c r="AP76" s="52">
        <v>42.356697082519503</v>
      </c>
      <c r="AQ76" s="52">
        <v>39.623989105224602</v>
      </c>
      <c r="AR76" s="52">
        <v>48.904729843139599</v>
      </c>
      <c r="AS76" s="52">
        <v>34.709408760070801</v>
      </c>
      <c r="AT76" s="52">
        <v>42.3519191741943</v>
      </c>
      <c r="AU76" s="52">
        <v>47.355081558227504</v>
      </c>
      <c r="AV76" s="52">
        <v>31.4734449386597</v>
      </c>
      <c r="AW76" s="52">
        <v>37.332374572753899</v>
      </c>
      <c r="AX76" s="52">
        <v>41.575395584106403</v>
      </c>
      <c r="AY76" s="52">
        <v>36.905277252197301</v>
      </c>
      <c r="AZ76" s="52">
        <v>36.024688720703097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58.75</v>
      </c>
      <c r="U77" s="63">
        <f t="shared" si="49"/>
        <v>41.200000762939503</v>
      </c>
      <c r="V77" s="63">
        <f t="shared" si="49"/>
        <v>50.049999237060497</v>
      </c>
      <c r="W77" s="63">
        <f t="shared" si="49"/>
        <v>66.049999237060504</v>
      </c>
      <c r="X77" s="63">
        <f t="shared" si="49"/>
        <v>59.650201797485401</v>
      </c>
      <c r="Y77" s="63">
        <f t="shared" si="49"/>
        <v>64.515565872192397</v>
      </c>
      <c r="Z77" s="63">
        <f t="shared" si="49"/>
        <v>56.734931945800803</v>
      </c>
      <c r="AA77" s="63">
        <f t="shared" si="49"/>
        <v>65.667612075805707</v>
      </c>
      <c r="AB77" s="63">
        <f t="shared" si="49"/>
        <v>71.155941009521499</v>
      </c>
      <c r="AC77" s="63">
        <f t="shared" si="49"/>
        <v>61.3539848327637</v>
      </c>
      <c r="AD77" s="63">
        <f t="shared" si="49"/>
        <v>51.6778240203857</v>
      </c>
      <c r="AE77" s="63">
        <f t="shared" si="49"/>
        <v>53.946348190307603</v>
      </c>
      <c r="AF77" s="63">
        <f t="shared" si="49"/>
        <v>53.166244506835902</v>
      </c>
      <c r="AG77" s="63">
        <f t="shared" si="49"/>
        <v>56.927116394042997</v>
      </c>
      <c r="AH77" s="64">
        <f t="shared" si="49"/>
        <v>58.540599822997997</v>
      </c>
      <c r="AI77" s="93">
        <f t="shared" si="50"/>
        <v>-0.20940017700200286</v>
      </c>
      <c r="AJ77" s="95"/>
      <c r="AK77" s="51" t="s">
        <v>125</v>
      </c>
      <c r="AL77" s="52">
        <v>28.949998855590799</v>
      </c>
      <c r="AM77" s="52">
        <v>34.75</v>
      </c>
      <c r="AN77" s="52">
        <v>44.5</v>
      </c>
      <c r="AO77" s="52">
        <v>42.949999809265101</v>
      </c>
      <c r="AP77" s="52">
        <v>45.973965644836397</v>
      </c>
      <c r="AQ77" s="52">
        <v>41.423648834228501</v>
      </c>
      <c r="AR77" s="52">
        <v>38.7334880828857</v>
      </c>
      <c r="AS77" s="52">
        <v>47.687793731689503</v>
      </c>
      <c r="AT77" s="52">
        <v>34.078588485717802</v>
      </c>
      <c r="AU77" s="52">
        <v>41.240768432617202</v>
      </c>
      <c r="AV77" s="52">
        <v>46.211616516113303</v>
      </c>
      <c r="AW77" s="52">
        <v>31.001796722412099</v>
      </c>
      <c r="AX77" s="52">
        <v>36.7183647155762</v>
      </c>
      <c r="AY77" s="52">
        <v>40.7034816741943</v>
      </c>
      <c r="AZ77" s="52">
        <v>36.342370986938498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601.69999504089355</v>
      </c>
      <c r="U78" s="61">
        <f t="shared" ref="U78:AI78" si="52">SUM(U68:U77)</f>
        <v>585.29999923706066</v>
      </c>
      <c r="V78" s="61">
        <f t="shared" si="52"/>
        <v>601.60000038146961</v>
      </c>
      <c r="W78" s="61">
        <f t="shared" si="52"/>
        <v>605.70000076293934</v>
      </c>
      <c r="X78" s="61">
        <f t="shared" si="52"/>
        <v>593.98178672790527</v>
      </c>
      <c r="Y78" s="61">
        <f t="shared" si="52"/>
        <v>590.03127670288086</v>
      </c>
      <c r="Z78" s="61">
        <f t="shared" si="52"/>
        <v>585.26443290710438</v>
      </c>
      <c r="AA78" s="61">
        <f t="shared" si="52"/>
        <v>580.70390129089367</v>
      </c>
      <c r="AB78" s="61">
        <f t="shared" si="52"/>
        <v>575.94505310058605</v>
      </c>
      <c r="AC78" s="61">
        <f t="shared" si="52"/>
        <v>556.7070255279541</v>
      </c>
      <c r="AD78" s="61">
        <f t="shared" si="52"/>
        <v>554.77012062072765</v>
      </c>
      <c r="AE78" s="61">
        <f t="shared" si="52"/>
        <v>565.38278388977039</v>
      </c>
      <c r="AF78" s="61">
        <f t="shared" si="52"/>
        <v>574.49267768859863</v>
      </c>
      <c r="AG78" s="61">
        <f t="shared" si="52"/>
        <v>582.4994659423827</v>
      </c>
      <c r="AH78" s="61">
        <f t="shared" si="52"/>
        <v>588.15774726867687</v>
      </c>
      <c r="AI78" s="61">
        <f t="shared" si="52"/>
        <v>-13.542247772216697</v>
      </c>
      <c r="AJ78" s="100"/>
      <c r="AK78" s="51" t="s">
        <v>126</v>
      </c>
      <c r="AL78" s="52">
        <v>17.299999237060501</v>
      </c>
      <c r="AM78" s="52">
        <v>30.199998855590799</v>
      </c>
      <c r="AN78" s="52">
        <v>31.75</v>
      </c>
      <c r="AO78" s="52">
        <v>44.100000381469698</v>
      </c>
      <c r="AP78" s="52">
        <v>41.757714271545403</v>
      </c>
      <c r="AQ78" s="52">
        <v>44.639043807983398</v>
      </c>
      <c r="AR78" s="52">
        <v>40.414558410644503</v>
      </c>
      <c r="AS78" s="52">
        <v>37.759689331054702</v>
      </c>
      <c r="AT78" s="52">
        <v>46.374940872192397</v>
      </c>
      <c r="AU78" s="52">
        <v>33.361715316772496</v>
      </c>
      <c r="AV78" s="52">
        <v>40.081670761108398</v>
      </c>
      <c r="AW78" s="52">
        <v>44.991241455078097</v>
      </c>
      <c r="AX78" s="52">
        <v>30.4448547363281</v>
      </c>
      <c r="AY78" s="52">
        <v>36.019647598266602</v>
      </c>
      <c r="AZ78" s="52">
        <v>39.758171081542997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66.549999237060504</v>
      </c>
      <c r="U79" s="77">
        <f t="shared" ref="U79:AH88" si="53">AM54</f>
        <v>58.25</v>
      </c>
      <c r="V79" s="77">
        <f t="shared" si="53"/>
        <v>38.450000762939503</v>
      </c>
      <c r="W79" s="77">
        <f t="shared" si="53"/>
        <v>52.299999237060497</v>
      </c>
      <c r="X79" s="77">
        <f t="shared" si="53"/>
        <v>64.753395080566406</v>
      </c>
      <c r="Y79" s="77">
        <f t="shared" si="53"/>
        <v>58.736213684082003</v>
      </c>
      <c r="Z79" s="77">
        <f t="shared" si="53"/>
        <v>63.435523986816399</v>
      </c>
      <c r="AA79" s="77">
        <f t="shared" si="53"/>
        <v>56.094619750976598</v>
      </c>
      <c r="AB79" s="77">
        <f t="shared" si="53"/>
        <v>64.722648620605497</v>
      </c>
      <c r="AC79" s="77">
        <f t="shared" si="53"/>
        <v>69.645130157470703</v>
      </c>
      <c r="AD79" s="77">
        <f t="shared" si="53"/>
        <v>60.537464141845703</v>
      </c>
      <c r="AE79" s="77">
        <f t="shared" si="53"/>
        <v>51.571596145629897</v>
      </c>
      <c r="AF79" s="77">
        <f t="shared" si="53"/>
        <v>53.641374588012702</v>
      </c>
      <c r="AG79" s="77">
        <f t="shared" si="53"/>
        <v>52.932901382446303</v>
      </c>
      <c r="AH79" s="78">
        <f t="shared" si="53"/>
        <v>56.416299819946303</v>
      </c>
      <c r="AI79" s="92">
        <f t="shared" ref="AI79:AI88" si="54">AH79-T79</f>
        <v>-10.133699417114201</v>
      </c>
      <c r="AJ79" s="95"/>
      <c r="AK79" s="51" t="s">
        <v>127</v>
      </c>
      <c r="AL79" s="52">
        <v>19.550000190734899</v>
      </c>
      <c r="AM79" s="52">
        <v>17.299999237060501</v>
      </c>
      <c r="AN79" s="52">
        <v>29.199998855590799</v>
      </c>
      <c r="AO79" s="52">
        <v>30.75</v>
      </c>
      <c r="AP79" s="52">
        <v>42.567276000976598</v>
      </c>
      <c r="AQ79" s="52">
        <v>40.416709899902301</v>
      </c>
      <c r="AR79" s="52">
        <v>43.235511779785199</v>
      </c>
      <c r="AS79" s="52">
        <v>39.271926879882798</v>
      </c>
      <c r="AT79" s="52">
        <v>36.678689956665004</v>
      </c>
      <c r="AU79" s="52">
        <v>44.931543350219698</v>
      </c>
      <c r="AV79" s="52">
        <v>32.5158176422119</v>
      </c>
      <c r="AW79" s="52">
        <v>38.828041076660199</v>
      </c>
      <c r="AX79" s="52">
        <v>43.628993988037102</v>
      </c>
      <c r="AY79" s="52">
        <v>29.774337768554702</v>
      </c>
      <c r="AZ79" s="52">
        <v>35.186998367309599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51.049999237060497</v>
      </c>
      <c r="U80" s="61">
        <f t="shared" si="53"/>
        <v>60.549999237060497</v>
      </c>
      <c r="V80" s="61">
        <f t="shared" si="53"/>
        <v>52.5</v>
      </c>
      <c r="W80" s="61">
        <f t="shared" si="53"/>
        <v>34.450000762939503</v>
      </c>
      <c r="X80" s="61">
        <f t="shared" si="53"/>
        <v>51.5775241851807</v>
      </c>
      <c r="Y80" s="61">
        <f t="shared" si="53"/>
        <v>63.194480895996101</v>
      </c>
      <c r="Z80" s="61">
        <f t="shared" si="53"/>
        <v>57.593208312988303</v>
      </c>
      <c r="AA80" s="61">
        <f t="shared" si="53"/>
        <v>62.048534393310497</v>
      </c>
      <c r="AB80" s="61">
        <f t="shared" si="53"/>
        <v>55.124780654907198</v>
      </c>
      <c r="AC80" s="61">
        <f t="shared" si="53"/>
        <v>63.411064147949197</v>
      </c>
      <c r="AD80" s="61">
        <f t="shared" si="53"/>
        <v>67.865711212158203</v>
      </c>
      <c r="AE80" s="61">
        <f t="shared" si="53"/>
        <v>59.386154174804702</v>
      </c>
      <c r="AF80" s="61">
        <f t="shared" si="53"/>
        <v>51.069690704345703</v>
      </c>
      <c r="AG80" s="61">
        <f t="shared" si="53"/>
        <v>52.967403411865199</v>
      </c>
      <c r="AH80" s="62">
        <f t="shared" si="53"/>
        <v>52.319261550903299</v>
      </c>
      <c r="AI80" s="71">
        <f t="shared" si="54"/>
        <v>1.2692623138428019</v>
      </c>
      <c r="AJ80" s="95"/>
      <c r="AK80" s="51" t="s">
        <v>128</v>
      </c>
      <c r="AL80" s="52">
        <v>16.149999618530298</v>
      </c>
      <c r="AM80" s="52">
        <v>16.300000190734899</v>
      </c>
      <c r="AN80" s="52">
        <v>15.300000190734901</v>
      </c>
      <c r="AO80" s="52">
        <v>29.949999809265101</v>
      </c>
      <c r="AP80" s="52">
        <v>29.818413734436</v>
      </c>
      <c r="AQ80" s="52">
        <v>41.045833587646499</v>
      </c>
      <c r="AR80" s="52">
        <v>39.177836418151898</v>
      </c>
      <c r="AS80" s="52">
        <v>41.7839870452881</v>
      </c>
      <c r="AT80" s="52">
        <v>38.140130996704102</v>
      </c>
      <c r="AU80" s="52">
        <v>35.602657318115199</v>
      </c>
      <c r="AV80" s="52">
        <v>43.538528442382798</v>
      </c>
      <c r="AW80" s="52">
        <v>31.701455116272001</v>
      </c>
      <c r="AX80" s="52">
        <v>37.600801467895501</v>
      </c>
      <c r="AY80" s="52">
        <v>42.343849182128899</v>
      </c>
      <c r="AZ80" s="52">
        <v>29.1052808761597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51.399999618530302</v>
      </c>
      <c r="U81" s="65">
        <f t="shared" si="53"/>
        <v>51.299999237060497</v>
      </c>
      <c r="V81" s="65">
        <f t="shared" si="53"/>
        <v>59.799999237060497</v>
      </c>
      <c r="W81" s="65">
        <f t="shared" si="53"/>
        <v>55.5</v>
      </c>
      <c r="X81" s="65">
        <f t="shared" si="53"/>
        <v>34.883096694946303</v>
      </c>
      <c r="Y81" s="65">
        <f t="shared" si="53"/>
        <v>50.990804672241197</v>
      </c>
      <c r="Z81" s="65">
        <f t="shared" si="53"/>
        <v>61.967796325683601</v>
      </c>
      <c r="AA81" s="65">
        <f t="shared" si="53"/>
        <v>56.640377044677699</v>
      </c>
      <c r="AB81" s="65">
        <f t="shared" si="53"/>
        <v>60.8850994110107</v>
      </c>
      <c r="AC81" s="65">
        <f t="shared" si="53"/>
        <v>54.296113967895501</v>
      </c>
      <c r="AD81" s="65">
        <f t="shared" si="53"/>
        <v>62.3076782226563</v>
      </c>
      <c r="AE81" s="65">
        <f t="shared" si="53"/>
        <v>66.363697052001996</v>
      </c>
      <c r="AF81" s="65">
        <f t="shared" si="53"/>
        <v>58.415615081787102</v>
      </c>
      <c r="AG81" s="65">
        <f t="shared" si="53"/>
        <v>50.651811599731403</v>
      </c>
      <c r="AH81" s="68">
        <f t="shared" si="53"/>
        <v>52.394321441650398</v>
      </c>
      <c r="AI81" s="72">
        <f t="shared" si="54"/>
        <v>0.99432182312009587</v>
      </c>
      <c r="AJ81" s="95"/>
      <c r="AK81" s="51" t="s">
        <v>129</v>
      </c>
      <c r="AL81" s="52">
        <v>26.699998855590799</v>
      </c>
      <c r="AM81" s="52">
        <v>16.149999618530298</v>
      </c>
      <c r="AN81" s="52">
        <v>16.300000190734899</v>
      </c>
      <c r="AO81" s="52">
        <v>14.300000190734901</v>
      </c>
      <c r="AP81" s="52">
        <v>29.059633255004901</v>
      </c>
      <c r="AQ81" s="52">
        <v>29.0287265777588</v>
      </c>
      <c r="AR81" s="52">
        <v>39.6866550445557</v>
      </c>
      <c r="AS81" s="52">
        <v>38.100975990295403</v>
      </c>
      <c r="AT81" s="52">
        <v>40.461667060852101</v>
      </c>
      <c r="AU81" s="52">
        <v>37.1460857391357</v>
      </c>
      <c r="AV81" s="52">
        <v>34.661064147949197</v>
      </c>
      <c r="AW81" s="52">
        <v>42.316287994384801</v>
      </c>
      <c r="AX81" s="52">
        <v>31.0142965316772</v>
      </c>
      <c r="AY81" s="52">
        <v>36.523271560668903</v>
      </c>
      <c r="AZ81" s="52">
        <v>41.233648300170898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32</v>
      </c>
      <c r="U82" s="61">
        <f t="shared" si="53"/>
        <v>52.649999618530302</v>
      </c>
      <c r="V82" s="61">
        <f t="shared" si="53"/>
        <v>49.549999237060497</v>
      </c>
      <c r="W82" s="61">
        <f t="shared" si="53"/>
        <v>58.799999237060497</v>
      </c>
      <c r="X82" s="61">
        <f t="shared" si="53"/>
        <v>54.342119216918903</v>
      </c>
      <c r="Y82" s="61">
        <f t="shared" si="53"/>
        <v>35.159839630127003</v>
      </c>
      <c r="Z82" s="61">
        <f t="shared" si="53"/>
        <v>50.399734497070298</v>
      </c>
      <c r="AA82" s="61">
        <f t="shared" si="53"/>
        <v>60.674764633178697</v>
      </c>
      <c r="AB82" s="61">
        <f t="shared" si="53"/>
        <v>55.6648273468018</v>
      </c>
      <c r="AC82" s="61">
        <f t="shared" si="53"/>
        <v>59.6433200836182</v>
      </c>
      <c r="AD82" s="61">
        <f t="shared" si="53"/>
        <v>53.355363845825202</v>
      </c>
      <c r="AE82" s="61">
        <f t="shared" si="53"/>
        <v>61.1358642578125</v>
      </c>
      <c r="AF82" s="61">
        <f t="shared" si="53"/>
        <v>64.795284271240206</v>
      </c>
      <c r="AG82" s="61">
        <f t="shared" si="53"/>
        <v>57.338382720947301</v>
      </c>
      <c r="AH82" s="62">
        <f t="shared" si="53"/>
        <v>50.120042800903299</v>
      </c>
      <c r="AI82" s="71">
        <f t="shared" si="54"/>
        <v>18.120042800903299</v>
      </c>
      <c r="AJ82" s="95"/>
      <c r="AK82" s="51" t="s">
        <v>130</v>
      </c>
      <c r="AL82" s="52">
        <v>19.5</v>
      </c>
      <c r="AM82" s="52">
        <v>25.699998855590799</v>
      </c>
      <c r="AN82" s="52">
        <v>16.149999618530298</v>
      </c>
      <c r="AO82" s="52">
        <v>14.300000190734901</v>
      </c>
      <c r="AP82" s="52">
        <v>14.138735294342</v>
      </c>
      <c r="AQ82" s="52">
        <v>28.260928153991699</v>
      </c>
      <c r="AR82" s="52">
        <v>28.3653917312622</v>
      </c>
      <c r="AS82" s="52">
        <v>38.430736541747997</v>
      </c>
      <c r="AT82" s="52">
        <v>37.154153823852504</v>
      </c>
      <c r="AU82" s="52">
        <v>39.2389621734619</v>
      </c>
      <c r="AV82" s="52">
        <v>36.2628173828125</v>
      </c>
      <c r="AW82" s="52">
        <v>33.8270969390869</v>
      </c>
      <c r="AX82" s="52">
        <v>41.2047214508057</v>
      </c>
      <c r="AY82" s="52">
        <v>30.439372062683098</v>
      </c>
      <c r="AZ82" s="52">
        <v>35.550437927246101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47.149999618530302</v>
      </c>
      <c r="U83" s="65">
        <f t="shared" si="53"/>
        <v>31.75</v>
      </c>
      <c r="V83" s="65">
        <f t="shared" si="53"/>
        <v>51.899999618530302</v>
      </c>
      <c r="W83" s="65">
        <f t="shared" si="53"/>
        <v>46.549999237060497</v>
      </c>
      <c r="X83" s="65">
        <f t="shared" si="53"/>
        <v>57.461927413940401</v>
      </c>
      <c r="Y83" s="65">
        <f t="shared" si="53"/>
        <v>53.506849288940401</v>
      </c>
      <c r="Z83" s="65">
        <f t="shared" si="53"/>
        <v>35.664520263671903</v>
      </c>
      <c r="AA83" s="65">
        <f t="shared" si="53"/>
        <v>50.062644958496101</v>
      </c>
      <c r="AB83" s="65">
        <f t="shared" si="53"/>
        <v>59.688135147094698</v>
      </c>
      <c r="AC83" s="65">
        <f t="shared" si="53"/>
        <v>54.964986801147496</v>
      </c>
      <c r="AD83" s="65">
        <f t="shared" si="53"/>
        <v>58.7216892242432</v>
      </c>
      <c r="AE83" s="65">
        <f t="shared" si="53"/>
        <v>52.724428176879897</v>
      </c>
      <c r="AF83" s="65">
        <f t="shared" si="53"/>
        <v>60.2791843414307</v>
      </c>
      <c r="AG83" s="65">
        <f t="shared" si="53"/>
        <v>63.605474472045898</v>
      </c>
      <c r="AH83" s="68">
        <f t="shared" si="53"/>
        <v>56.599290847778299</v>
      </c>
      <c r="AI83" s="72">
        <f t="shared" si="54"/>
        <v>9.4492912292479971</v>
      </c>
      <c r="AJ83" s="95"/>
      <c r="AK83" s="51" t="s">
        <v>131</v>
      </c>
      <c r="AL83" s="52">
        <v>13.1500000953674</v>
      </c>
      <c r="AM83" s="52">
        <v>19.25</v>
      </c>
      <c r="AN83" s="52">
        <v>25.699998855590799</v>
      </c>
      <c r="AO83" s="52">
        <v>16.899999618530298</v>
      </c>
      <c r="AP83" s="52">
        <v>14.138989448547401</v>
      </c>
      <c r="AQ83" s="52">
        <v>13.931638717651399</v>
      </c>
      <c r="AR83" s="52">
        <v>27.423541069030801</v>
      </c>
      <c r="AS83" s="52">
        <v>27.6140251159668</v>
      </c>
      <c r="AT83" s="52">
        <v>37.132989883422901</v>
      </c>
      <c r="AU83" s="52">
        <v>36.1131782531738</v>
      </c>
      <c r="AV83" s="52">
        <v>37.9934854507446</v>
      </c>
      <c r="AW83" s="52">
        <v>35.320947647094698</v>
      </c>
      <c r="AX83" s="52">
        <v>32.939601898193402</v>
      </c>
      <c r="AY83" s="52">
        <v>40.028129577636697</v>
      </c>
      <c r="AZ83" s="52">
        <v>29.799612998962399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44.600000381469698</v>
      </c>
      <c r="U84" s="61">
        <f t="shared" si="53"/>
        <v>46.399999618530302</v>
      </c>
      <c r="V84" s="61">
        <f t="shared" si="53"/>
        <v>33.5</v>
      </c>
      <c r="W84" s="61">
        <f t="shared" si="53"/>
        <v>52.299999237060497</v>
      </c>
      <c r="X84" s="61">
        <f t="shared" si="53"/>
        <v>46.240900039672901</v>
      </c>
      <c r="Y84" s="61">
        <f t="shared" si="53"/>
        <v>56.245094299316399</v>
      </c>
      <c r="Z84" s="61">
        <f t="shared" si="53"/>
        <v>52.8231201171875</v>
      </c>
      <c r="AA84" s="61">
        <f t="shared" si="53"/>
        <v>36.1644802093506</v>
      </c>
      <c r="AB84" s="61">
        <f t="shared" si="53"/>
        <v>49.765743255615199</v>
      </c>
      <c r="AC84" s="61">
        <f t="shared" si="53"/>
        <v>58.755109786987298</v>
      </c>
      <c r="AD84" s="61">
        <f t="shared" si="53"/>
        <v>54.323143005371101</v>
      </c>
      <c r="AE84" s="61">
        <f t="shared" si="53"/>
        <v>57.8609008789063</v>
      </c>
      <c r="AF84" s="61">
        <f t="shared" si="53"/>
        <v>52.171533584594698</v>
      </c>
      <c r="AG84" s="61">
        <f t="shared" si="53"/>
        <v>59.486200332641602</v>
      </c>
      <c r="AH84" s="62">
        <f t="shared" si="53"/>
        <v>62.509752273559599</v>
      </c>
      <c r="AI84" s="71">
        <f t="shared" si="54"/>
        <v>17.909751892089901</v>
      </c>
      <c r="AJ84" s="95"/>
      <c r="AK84" s="51" t="s">
        <v>132</v>
      </c>
      <c r="AL84" s="52">
        <v>18.899999618530298</v>
      </c>
      <c r="AM84" s="52">
        <v>13.75</v>
      </c>
      <c r="AN84" s="52">
        <v>18.25</v>
      </c>
      <c r="AO84" s="52">
        <v>25.699998855590799</v>
      </c>
      <c r="AP84" s="52">
        <v>16.374355316162099</v>
      </c>
      <c r="AQ84" s="52">
        <v>13.873724937439</v>
      </c>
      <c r="AR84" s="52">
        <v>13.622546195983899</v>
      </c>
      <c r="AS84" s="52">
        <v>26.448863029479998</v>
      </c>
      <c r="AT84" s="52">
        <v>26.704588890075701</v>
      </c>
      <c r="AU84" s="52">
        <v>35.701121330261202</v>
      </c>
      <c r="AV84" s="52">
        <v>34.902705192565897</v>
      </c>
      <c r="AW84" s="52">
        <v>36.631586074829102</v>
      </c>
      <c r="AX84" s="52">
        <v>34.225883483886697</v>
      </c>
      <c r="AY84" s="52">
        <v>31.917791366577099</v>
      </c>
      <c r="AZ84" s="52">
        <v>38.6871662139893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40.649999618530302</v>
      </c>
      <c r="U85" s="65">
        <f t="shared" si="53"/>
        <v>41.100000381469698</v>
      </c>
      <c r="V85" s="65">
        <f t="shared" si="53"/>
        <v>49.899999618530302</v>
      </c>
      <c r="W85" s="65">
        <f t="shared" si="53"/>
        <v>30.5</v>
      </c>
      <c r="X85" s="65">
        <f t="shared" si="53"/>
        <v>51.993854522705099</v>
      </c>
      <c r="Y85" s="65">
        <f t="shared" si="53"/>
        <v>46.333105087280302</v>
      </c>
      <c r="Z85" s="65">
        <f t="shared" si="53"/>
        <v>55.691572189331097</v>
      </c>
      <c r="AA85" s="65">
        <f t="shared" si="53"/>
        <v>52.6024684906006</v>
      </c>
      <c r="AB85" s="65">
        <f t="shared" si="53"/>
        <v>36.964206695556598</v>
      </c>
      <c r="AC85" s="65">
        <f t="shared" si="53"/>
        <v>49.869035720825202</v>
      </c>
      <c r="AD85" s="65">
        <f t="shared" si="53"/>
        <v>58.330160140991197</v>
      </c>
      <c r="AE85" s="65">
        <f t="shared" si="53"/>
        <v>54.124919891357401</v>
      </c>
      <c r="AF85" s="65">
        <f t="shared" si="53"/>
        <v>57.501539230346701</v>
      </c>
      <c r="AG85" s="65">
        <f t="shared" si="53"/>
        <v>52.113195419311502</v>
      </c>
      <c r="AH85" s="68">
        <f t="shared" si="53"/>
        <v>59.195631027221701</v>
      </c>
      <c r="AI85" s="72">
        <f t="shared" si="54"/>
        <v>18.545631408691399</v>
      </c>
      <c r="AJ85" s="95"/>
      <c r="AK85" s="51" t="s">
        <v>133</v>
      </c>
      <c r="AL85" s="52">
        <v>12.8500003814697</v>
      </c>
      <c r="AM85" s="52">
        <v>17.399999618530298</v>
      </c>
      <c r="AN85" s="52">
        <v>11.75</v>
      </c>
      <c r="AO85" s="52">
        <v>18.25</v>
      </c>
      <c r="AP85" s="52">
        <v>24.328907012939499</v>
      </c>
      <c r="AQ85" s="52">
        <v>15.6849250793457</v>
      </c>
      <c r="AR85" s="52">
        <v>13.4666290283203</v>
      </c>
      <c r="AS85" s="52">
        <v>13.166475296020501</v>
      </c>
      <c r="AT85" s="52">
        <v>25.253283500671401</v>
      </c>
      <c r="AU85" s="52">
        <v>25.566123008727999</v>
      </c>
      <c r="AV85" s="52">
        <v>34.022152900695801</v>
      </c>
      <c r="AW85" s="52">
        <v>33.414697647094698</v>
      </c>
      <c r="AX85" s="52">
        <v>34.9984674453735</v>
      </c>
      <c r="AY85" s="52">
        <v>32.867710113525398</v>
      </c>
      <c r="AZ85" s="52">
        <v>30.6482400894165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54.75</v>
      </c>
      <c r="U86" s="61">
        <f t="shared" si="53"/>
        <v>45.149999618530302</v>
      </c>
      <c r="V86" s="61">
        <f t="shared" si="53"/>
        <v>42.600000381469698</v>
      </c>
      <c r="W86" s="61">
        <f t="shared" si="53"/>
        <v>49.649999618530302</v>
      </c>
      <c r="X86" s="61">
        <f t="shared" si="53"/>
        <v>31.380872726440401</v>
      </c>
      <c r="Y86" s="61">
        <f t="shared" si="53"/>
        <v>52.023904800415004</v>
      </c>
      <c r="Z86" s="61">
        <f t="shared" si="53"/>
        <v>46.780584335327099</v>
      </c>
      <c r="AA86" s="61">
        <f t="shared" si="53"/>
        <v>55.537929534912102</v>
      </c>
      <c r="AB86" s="61">
        <f t="shared" si="53"/>
        <v>52.7075519561768</v>
      </c>
      <c r="AC86" s="61">
        <f t="shared" si="53"/>
        <v>37.953197479247997</v>
      </c>
      <c r="AD86" s="61">
        <f t="shared" si="53"/>
        <v>50.253179550170898</v>
      </c>
      <c r="AE86" s="61">
        <f t="shared" si="53"/>
        <v>58.2751274108887</v>
      </c>
      <c r="AF86" s="61">
        <f t="shared" si="53"/>
        <v>54.252721786499002</v>
      </c>
      <c r="AG86" s="61">
        <f t="shared" si="53"/>
        <v>57.507946014404297</v>
      </c>
      <c r="AH86" s="62">
        <f t="shared" si="53"/>
        <v>52.3962497711182</v>
      </c>
      <c r="AI86" s="71">
        <f t="shared" si="54"/>
        <v>-2.3537502288818004</v>
      </c>
      <c r="AJ86" s="95"/>
      <c r="AK86" s="51" t="s">
        <v>134</v>
      </c>
      <c r="AL86" s="52">
        <v>16.799999713897702</v>
      </c>
      <c r="AM86" s="52">
        <v>12.4500002861023</v>
      </c>
      <c r="AN86" s="52">
        <v>15.1499996185303</v>
      </c>
      <c r="AO86" s="52">
        <v>10.5</v>
      </c>
      <c r="AP86" s="52">
        <v>17.184132099151601</v>
      </c>
      <c r="AQ86" s="52">
        <v>22.8887796401978</v>
      </c>
      <c r="AR86" s="52">
        <v>14.934422016143801</v>
      </c>
      <c r="AS86" s="52">
        <v>12.980154991149901</v>
      </c>
      <c r="AT86" s="52">
        <v>12.639358997344999</v>
      </c>
      <c r="AU86" s="52">
        <v>23.968401908874501</v>
      </c>
      <c r="AV86" s="52">
        <v>24.3384561538696</v>
      </c>
      <c r="AW86" s="52">
        <v>32.222786903381298</v>
      </c>
      <c r="AX86" s="52">
        <v>31.808066368102999</v>
      </c>
      <c r="AY86" s="52">
        <v>33.243623733520501</v>
      </c>
      <c r="AZ86" s="52">
        <v>31.3866577148438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38.899999618530302</v>
      </c>
      <c r="U87" s="65">
        <f t="shared" si="53"/>
        <v>54.5</v>
      </c>
      <c r="V87" s="65">
        <f t="shared" si="53"/>
        <v>47.149999618530302</v>
      </c>
      <c r="W87" s="65">
        <f t="shared" si="53"/>
        <v>41.600000381469698</v>
      </c>
      <c r="X87" s="65">
        <f t="shared" si="53"/>
        <v>49.399591445922901</v>
      </c>
      <c r="Y87" s="65">
        <f t="shared" si="53"/>
        <v>32.098069190978997</v>
      </c>
      <c r="Z87" s="65">
        <f t="shared" si="53"/>
        <v>51.942674636840799</v>
      </c>
      <c r="AA87" s="65">
        <f t="shared" si="53"/>
        <v>47.040042877197301</v>
      </c>
      <c r="AB87" s="65">
        <f t="shared" si="53"/>
        <v>55.173437118530302</v>
      </c>
      <c r="AC87" s="65">
        <f t="shared" si="53"/>
        <v>52.623979568481403</v>
      </c>
      <c r="AD87" s="65">
        <f t="shared" si="53"/>
        <v>38.739259719848597</v>
      </c>
      <c r="AE87" s="65">
        <f t="shared" si="53"/>
        <v>50.442064285278299</v>
      </c>
      <c r="AF87" s="65">
        <f t="shared" si="53"/>
        <v>58.029380798339801</v>
      </c>
      <c r="AG87" s="65">
        <f t="shared" si="53"/>
        <v>54.213697433471701</v>
      </c>
      <c r="AH87" s="68">
        <f t="shared" si="53"/>
        <v>57.316978454589801</v>
      </c>
      <c r="AI87" s="72">
        <f t="shared" si="54"/>
        <v>18.416978836059499</v>
      </c>
      <c r="AJ87" s="95"/>
      <c r="AK87" s="51" t="s">
        <v>135</v>
      </c>
      <c r="AL87" s="52">
        <v>15.1500000953674</v>
      </c>
      <c r="AM87" s="52">
        <v>15.1500000953674</v>
      </c>
      <c r="AN87" s="52">
        <v>10.2000002861023</v>
      </c>
      <c r="AO87" s="52">
        <v>13.8999996185303</v>
      </c>
      <c r="AP87" s="52">
        <v>10.165405750274701</v>
      </c>
      <c r="AQ87" s="52">
        <v>16.1834154129028</v>
      </c>
      <c r="AR87" s="52">
        <v>21.490846157073999</v>
      </c>
      <c r="AS87" s="52">
        <v>14.2332983016968</v>
      </c>
      <c r="AT87" s="52">
        <v>12.5187091827393</v>
      </c>
      <c r="AU87" s="52">
        <v>12.1479291915894</v>
      </c>
      <c r="AV87" s="52">
        <v>22.698000907897899</v>
      </c>
      <c r="AW87" s="52">
        <v>23.094918251037601</v>
      </c>
      <c r="AX87" s="52">
        <v>30.418753623962399</v>
      </c>
      <c r="AY87" s="52">
        <v>30.156090736389199</v>
      </c>
      <c r="AZ87" s="52">
        <v>31.4932317733765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42.100000381469698</v>
      </c>
      <c r="U88" s="63">
        <f t="shared" si="53"/>
        <v>40.050000190734899</v>
      </c>
      <c r="V88" s="63">
        <f t="shared" si="53"/>
        <v>52.850000381469698</v>
      </c>
      <c r="W88" s="63">
        <f t="shared" si="53"/>
        <v>47.649999618530302</v>
      </c>
      <c r="X88" s="63">
        <f t="shared" si="53"/>
        <v>41.617567062377901</v>
      </c>
      <c r="Y88" s="63">
        <f t="shared" si="53"/>
        <v>49.106346130371101</v>
      </c>
      <c r="Z88" s="63">
        <f t="shared" si="53"/>
        <v>32.764274597167997</v>
      </c>
      <c r="AA88" s="63">
        <f t="shared" si="53"/>
        <v>51.789915084838903</v>
      </c>
      <c r="AB88" s="63">
        <f t="shared" si="53"/>
        <v>47.2117919921875</v>
      </c>
      <c r="AC88" s="63">
        <f t="shared" si="53"/>
        <v>54.731010437011697</v>
      </c>
      <c r="AD88" s="63">
        <f t="shared" si="53"/>
        <v>52.464990615844698</v>
      </c>
      <c r="AE88" s="63">
        <f t="shared" si="53"/>
        <v>39.388805389404297</v>
      </c>
      <c r="AF88" s="63">
        <f t="shared" si="53"/>
        <v>50.546966552734403</v>
      </c>
      <c r="AG88" s="63">
        <f t="shared" si="53"/>
        <v>57.724508285522496</v>
      </c>
      <c r="AH88" s="64">
        <f t="shared" si="53"/>
        <v>54.109874725341797</v>
      </c>
      <c r="AI88" s="93">
        <f t="shared" si="54"/>
        <v>12.009874343872099</v>
      </c>
      <c r="AJ88" s="95"/>
      <c r="AK88" s="51" t="s">
        <v>136</v>
      </c>
      <c r="AL88" s="52">
        <v>11</v>
      </c>
      <c r="AM88" s="52">
        <v>16.1500000953674</v>
      </c>
      <c r="AN88" s="52">
        <v>15.4000000953674</v>
      </c>
      <c r="AO88" s="52">
        <v>7.5500000715255702</v>
      </c>
      <c r="AP88" s="52">
        <v>13.1028909683228</v>
      </c>
      <c r="AQ88" s="52">
        <v>9.8228836059570295</v>
      </c>
      <c r="AR88" s="52">
        <v>15.239768981933601</v>
      </c>
      <c r="AS88" s="52">
        <v>20.131654739379901</v>
      </c>
      <c r="AT88" s="52">
        <v>13.580496788024901</v>
      </c>
      <c r="AU88" s="52">
        <v>12.062906742095899</v>
      </c>
      <c r="AV88" s="52">
        <v>11.641075134277299</v>
      </c>
      <c r="AW88" s="52">
        <v>21.4555854797363</v>
      </c>
      <c r="AX88" s="52">
        <v>21.8543539047241</v>
      </c>
      <c r="AY88" s="52">
        <v>28.639410018920898</v>
      </c>
      <c r="AZ88" s="52">
        <v>28.524030685424801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469.14999771118164</v>
      </c>
      <c r="U89" s="61">
        <f t="shared" ref="U89:AI89" si="56">SUM(U79:U88)</f>
        <v>481.69999790191645</v>
      </c>
      <c r="V89" s="61">
        <f t="shared" si="56"/>
        <v>478.19999885559082</v>
      </c>
      <c r="W89" s="61">
        <f t="shared" si="56"/>
        <v>469.2999973297118</v>
      </c>
      <c r="X89" s="61">
        <f t="shared" si="56"/>
        <v>483.65084838867188</v>
      </c>
      <c r="Y89" s="61">
        <f t="shared" si="56"/>
        <v>497.39470767974848</v>
      </c>
      <c r="Z89" s="61">
        <f t="shared" si="56"/>
        <v>509.06300926208496</v>
      </c>
      <c r="AA89" s="61">
        <f t="shared" si="56"/>
        <v>528.65577697753906</v>
      </c>
      <c r="AB89" s="61">
        <f t="shared" si="56"/>
        <v>537.90822219848633</v>
      </c>
      <c r="AC89" s="61">
        <f t="shared" si="56"/>
        <v>555.89294815063465</v>
      </c>
      <c r="AD89" s="61">
        <f t="shared" si="56"/>
        <v>556.89863967895508</v>
      </c>
      <c r="AE89" s="61">
        <f t="shared" si="56"/>
        <v>551.27355766296398</v>
      </c>
      <c r="AF89" s="61">
        <f t="shared" si="56"/>
        <v>560.70329093933105</v>
      </c>
      <c r="AG89" s="61">
        <f t="shared" si="56"/>
        <v>558.5415210723877</v>
      </c>
      <c r="AH89" s="61">
        <f t="shared" si="56"/>
        <v>553.3777027130127</v>
      </c>
      <c r="AI89" s="61">
        <f t="shared" si="56"/>
        <v>84.227705001831083</v>
      </c>
      <c r="AJ89" s="100"/>
      <c r="AK89" s="51" t="s">
        <v>137</v>
      </c>
      <c r="AL89" s="52">
        <v>8.9500002861022896</v>
      </c>
      <c r="AM89" s="52">
        <v>13</v>
      </c>
      <c r="AN89" s="52">
        <v>14.1500000953674</v>
      </c>
      <c r="AO89" s="52">
        <v>13.1500000953674</v>
      </c>
      <c r="AP89" s="52">
        <v>7.2829389572143599</v>
      </c>
      <c r="AQ89" s="52">
        <v>12.1913638114929</v>
      </c>
      <c r="AR89" s="52">
        <v>9.3775606155395508</v>
      </c>
      <c r="AS89" s="52">
        <v>14.160772800445599</v>
      </c>
      <c r="AT89" s="52">
        <v>18.594149589538599</v>
      </c>
      <c r="AU89" s="52">
        <v>12.813628673553501</v>
      </c>
      <c r="AV89" s="52">
        <v>11.4805674552917</v>
      </c>
      <c r="AW89" s="52">
        <v>11.018045902252201</v>
      </c>
      <c r="AX89" s="52">
        <v>19.995810508727999</v>
      </c>
      <c r="AY89" s="52">
        <v>20.390484809875499</v>
      </c>
      <c r="AZ89" s="52">
        <v>26.595326423645002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50.099998474121101</v>
      </c>
      <c r="U90" s="77">
        <f t="shared" ref="U90:AH99" si="57">AM64</f>
        <v>38.850000381469698</v>
      </c>
      <c r="V90" s="77">
        <f t="shared" si="57"/>
        <v>38.399999618530302</v>
      </c>
      <c r="W90" s="77">
        <f t="shared" si="57"/>
        <v>50.850000381469698</v>
      </c>
      <c r="X90" s="77">
        <f t="shared" si="57"/>
        <v>47.182968139648402</v>
      </c>
      <c r="Y90" s="77">
        <f t="shared" si="57"/>
        <v>41.455060958862298</v>
      </c>
      <c r="Z90" s="77">
        <f t="shared" si="57"/>
        <v>48.700834274291999</v>
      </c>
      <c r="AA90" s="77">
        <f t="shared" si="57"/>
        <v>33.189743041992202</v>
      </c>
      <c r="AB90" s="77">
        <f t="shared" si="57"/>
        <v>51.452306747436502</v>
      </c>
      <c r="AC90" s="77">
        <f t="shared" si="57"/>
        <v>47.181146621704102</v>
      </c>
      <c r="AD90" s="77">
        <f t="shared" si="57"/>
        <v>54.093955993652301</v>
      </c>
      <c r="AE90" s="77">
        <f t="shared" si="57"/>
        <v>52.1109523773193</v>
      </c>
      <c r="AF90" s="77">
        <f t="shared" si="57"/>
        <v>39.807144165039098</v>
      </c>
      <c r="AG90" s="77">
        <f t="shared" si="57"/>
        <v>50.453435897827099</v>
      </c>
      <c r="AH90" s="78">
        <f t="shared" si="57"/>
        <v>57.238206863403299</v>
      </c>
      <c r="AI90" s="92">
        <f t="shared" ref="AI90:AI99" si="58">AH90-T90</f>
        <v>7.1382083892821981</v>
      </c>
      <c r="AJ90" s="95"/>
      <c r="AK90" s="51" t="s">
        <v>138</v>
      </c>
      <c r="AL90" s="52">
        <v>8.6500000953674299</v>
      </c>
      <c r="AM90" s="52">
        <v>7.7000002861022896</v>
      </c>
      <c r="AN90" s="52">
        <v>9</v>
      </c>
      <c r="AO90" s="52">
        <v>12.1500000953674</v>
      </c>
      <c r="AP90" s="52">
        <v>11.8075094223022</v>
      </c>
      <c r="AQ90" s="52">
        <v>6.8702015876770002</v>
      </c>
      <c r="AR90" s="52">
        <v>11.126577854156499</v>
      </c>
      <c r="AS90" s="52">
        <v>8.7729396820068395</v>
      </c>
      <c r="AT90" s="52">
        <v>12.8966264724731</v>
      </c>
      <c r="AU90" s="52">
        <v>16.892313957214402</v>
      </c>
      <c r="AV90" s="52">
        <v>11.8665409088135</v>
      </c>
      <c r="AW90" s="52">
        <v>10.7203497886658</v>
      </c>
      <c r="AX90" s="52">
        <v>10.201036453247101</v>
      </c>
      <c r="AY90" s="52">
        <v>18.346620559692401</v>
      </c>
      <c r="AZ90" s="52">
        <v>18.752615451812702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42.600000381469698</v>
      </c>
      <c r="U91" s="61">
        <f t="shared" si="57"/>
        <v>50.099998474121101</v>
      </c>
      <c r="V91" s="61">
        <f t="shared" si="57"/>
        <v>38.600000381469698</v>
      </c>
      <c r="W91" s="61">
        <f t="shared" si="57"/>
        <v>37.149999618530302</v>
      </c>
      <c r="X91" s="61">
        <f t="shared" si="57"/>
        <v>50.643777847290004</v>
      </c>
      <c r="Y91" s="61">
        <f t="shared" si="57"/>
        <v>47.009960174560497</v>
      </c>
      <c r="Z91" s="61">
        <f t="shared" si="57"/>
        <v>41.543603897094698</v>
      </c>
      <c r="AA91" s="61">
        <f t="shared" si="57"/>
        <v>48.524070739746101</v>
      </c>
      <c r="AB91" s="61">
        <f t="shared" si="57"/>
        <v>33.7085285186768</v>
      </c>
      <c r="AC91" s="61">
        <f t="shared" si="57"/>
        <v>51.3726196289063</v>
      </c>
      <c r="AD91" s="61">
        <f t="shared" si="57"/>
        <v>47.359920501708999</v>
      </c>
      <c r="AE91" s="61">
        <f t="shared" si="57"/>
        <v>53.7780666351318</v>
      </c>
      <c r="AF91" s="61">
        <f t="shared" si="57"/>
        <v>52.004213333129897</v>
      </c>
      <c r="AG91" s="61">
        <f t="shared" si="57"/>
        <v>40.3680229187012</v>
      </c>
      <c r="AH91" s="62">
        <f t="shared" si="57"/>
        <v>50.591747283935497</v>
      </c>
      <c r="AI91" s="71">
        <f t="shared" si="58"/>
        <v>7.991746902465799</v>
      </c>
      <c r="AJ91" s="95"/>
      <c r="AK91" s="51" t="s">
        <v>139</v>
      </c>
      <c r="AL91" s="52">
        <v>6.25</v>
      </c>
      <c r="AM91" s="52">
        <v>7.6500000953674299</v>
      </c>
      <c r="AN91" s="52">
        <v>7.7000002861022896</v>
      </c>
      <c r="AO91" s="52">
        <v>9</v>
      </c>
      <c r="AP91" s="52">
        <v>10.7449760437012</v>
      </c>
      <c r="AQ91" s="52">
        <v>10.4879970550537</v>
      </c>
      <c r="AR91" s="52">
        <v>6.4210512638091997</v>
      </c>
      <c r="AS91" s="52">
        <v>10.032226085662799</v>
      </c>
      <c r="AT91" s="52">
        <v>8.1216809749603307</v>
      </c>
      <c r="AU91" s="52">
        <v>11.610434532165501</v>
      </c>
      <c r="AV91" s="52">
        <v>15.1782732009888</v>
      </c>
      <c r="AW91" s="52">
        <v>10.870484828948999</v>
      </c>
      <c r="AX91" s="52">
        <v>9.8977880477905291</v>
      </c>
      <c r="AY91" s="52">
        <v>9.3559536933898908</v>
      </c>
      <c r="AZ91" s="52">
        <v>16.664377689361601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34.25</v>
      </c>
      <c r="U92" s="65">
        <f t="shared" si="57"/>
        <v>40.600000381469698</v>
      </c>
      <c r="V92" s="65">
        <f t="shared" si="57"/>
        <v>49.599998474121101</v>
      </c>
      <c r="W92" s="65">
        <f t="shared" si="57"/>
        <v>39.600000381469698</v>
      </c>
      <c r="X92" s="65">
        <f t="shared" si="57"/>
        <v>37.3939046859741</v>
      </c>
      <c r="Y92" s="65">
        <f t="shared" si="57"/>
        <v>50.3145427703857</v>
      </c>
      <c r="Z92" s="65">
        <f t="shared" si="57"/>
        <v>46.791952133178697</v>
      </c>
      <c r="AA92" s="65">
        <f t="shared" si="57"/>
        <v>41.518634796142599</v>
      </c>
      <c r="AB92" s="65">
        <f t="shared" si="57"/>
        <v>48.228542327880902</v>
      </c>
      <c r="AC92" s="65">
        <f t="shared" si="57"/>
        <v>34.080259323120103</v>
      </c>
      <c r="AD92" s="65">
        <f t="shared" si="57"/>
        <v>51.1617527008057</v>
      </c>
      <c r="AE92" s="65">
        <f t="shared" si="57"/>
        <v>47.388442993164098</v>
      </c>
      <c r="AF92" s="65">
        <f t="shared" si="57"/>
        <v>53.343654632568402</v>
      </c>
      <c r="AG92" s="65">
        <f t="shared" si="57"/>
        <v>51.768243789672901</v>
      </c>
      <c r="AH92" s="68">
        <f t="shared" si="57"/>
        <v>40.774021148681598</v>
      </c>
      <c r="AI92" s="72">
        <f t="shared" si="58"/>
        <v>6.524021148681598</v>
      </c>
      <c r="AJ92" s="95"/>
      <c r="AK92" s="51" t="s">
        <v>140</v>
      </c>
      <c r="AL92" s="52">
        <v>4.5</v>
      </c>
      <c r="AM92" s="52">
        <v>3.25</v>
      </c>
      <c r="AN92" s="52">
        <v>6.6500000953674299</v>
      </c>
      <c r="AO92" s="52">
        <v>6.7000000476837203</v>
      </c>
      <c r="AP92" s="52">
        <v>7.9475188255310103</v>
      </c>
      <c r="AQ92" s="52">
        <v>9.2926187515258807</v>
      </c>
      <c r="AR92" s="52">
        <v>9.1003313064575195</v>
      </c>
      <c r="AS92" s="52">
        <v>5.8761754035949698</v>
      </c>
      <c r="AT92" s="52">
        <v>8.8420412540435809</v>
      </c>
      <c r="AU92" s="52">
        <v>7.3595912456512496</v>
      </c>
      <c r="AV92" s="52">
        <v>10.22474193573</v>
      </c>
      <c r="AW92" s="52">
        <v>13.3678340911865</v>
      </c>
      <c r="AX92" s="52">
        <v>9.7389459609985405</v>
      </c>
      <c r="AY92" s="52">
        <v>8.9450573921203596</v>
      </c>
      <c r="AZ92" s="52">
        <v>8.3986687660217303</v>
      </c>
    </row>
    <row r="93" spans="14:52" x14ac:dyDescent="0.25">
      <c r="S93" s="30" t="s">
        <v>115</v>
      </c>
      <c r="T93" s="61">
        <f t="shared" si="59"/>
        <v>54.349998474121101</v>
      </c>
      <c r="U93" s="61">
        <f t="shared" si="57"/>
        <v>35.75</v>
      </c>
      <c r="V93" s="61">
        <f t="shared" si="57"/>
        <v>41.199998855590799</v>
      </c>
      <c r="W93" s="61">
        <f t="shared" si="57"/>
        <v>48.099998474121101</v>
      </c>
      <c r="X93" s="61">
        <f t="shared" si="57"/>
        <v>39.455123901367202</v>
      </c>
      <c r="Y93" s="61">
        <f t="shared" si="57"/>
        <v>37.467521667480497</v>
      </c>
      <c r="Z93" s="61">
        <f t="shared" si="57"/>
        <v>49.862907409667997</v>
      </c>
      <c r="AA93" s="61">
        <f t="shared" si="57"/>
        <v>46.414463043212898</v>
      </c>
      <c r="AB93" s="61">
        <f t="shared" si="57"/>
        <v>41.347230911254897</v>
      </c>
      <c r="AC93" s="61">
        <f t="shared" si="57"/>
        <v>47.784519195556598</v>
      </c>
      <c r="AD93" s="61">
        <f t="shared" si="57"/>
        <v>34.292875289916999</v>
      </c>
      <c r="AE93" s="61">
        <f t="shared" si="57"/>
        <v>50.774724960327099</v>
      </c>
      <c r="AF93" s="61">
        <f t="shared" si="57"/>
        <v>47.224847793579102</v>
      </c>
      <c r="AG93" s="61">
        <f t="shared" si="57"/>
        <v>52.7623901367188</v>
      </c>
      <c r="AH93" s="62">
        <f t="shared" si="57"/>
        <v>51.374006271362298</v>
      </c>
      <c r="AI93" s="71">
        <f t="shared" si="58"/>
        <v>-2.9759922027588033</v>
      </c>
      <c r="AJ93" s="95"/>
      <c r="AK93" s="51" t="s">
        <v>141</v>
      </c>
      <c r="AL93" s="52">
        <v>6.4000000953674299</v>
      </c>
      <c r="AM93" s="52">
        <v>4.5</v>
      </c>
      <c r="AN93" s="52">
        <v>2.25</v>
      </c>
      <c r="AO93" s="52">
        <v>6.25</v>
      </c>
      <c r="AP93" s="52">
        <v>5.8468766212463397</v>
      </c>
      <c r="AQ93" s="52">
        <v>6.9231100082397496</v>
      </c>
      <c r="AR93" s="52">
        <v>7.93941354751587</v>
      </c>
      <c r="AS93" s="52">
        <v>7.7725563049316397</v>
      </c>
      <c r="AT93" s="52">
        <v>5.3071855306625402</v>
      </c>
      <c r="AU93" s="52">
        <v>7.6930952072143599</v>
      </c>
      <c r="AV93" s="52">
        <v>6.5688521862030003</v>
      </c>
      <c r="AW93" s="52">
        <v>8.8733239173889196</v>
      </c>
      <c r="AX93" s="52">
        <v>11.597272157669099</v>
      </c>
      <c r="AY93" s="52">
        <v>8.6012392044067401</v>
      </c>
      <c r="AZ93" s="52">
        <v>7.9707922935485804</v>
      </c>
    </row>
    <row r="94" spans="14:52" x14ac:dyDescent="0.25">
      <c r="S94" s="67" t="s">
        <v>116</v>
      </c>
      <c r="T94" s="65">
        <f t="shared" si="59"/>
        <v>48.549999237060497</v>
      </c>
      <c r="U94" s="65">
        <f t="shared" si="57"/>
        <v>55.599998474121101</v>
      </c>
      <c r="V94" s="65">
        <f t="shared" si="57"/>
        <v>32.5</v>
      </c>
      <c r="W94" s="65">
        <f t="shared" si="57"/>
        <v>40.199998855590799</v>
      </c>
      <c r="X94" s="65">
        <f t="shared" si="57"/>
        <v>47.210657119750998</v>
      </c>
      <c r="Y94" s="65">
        <f t="shared" si="57"/>
        <v>39.221115112304702</v>
      </c>
      <c r="Z94" s="65">
        <f t="shared" si="57"/>
        <v>37.463206291198702</v>
      </c>
      <c r="AA94" s="65">
        <f t="shared" si="57"/>
        <v>49.339561462402301</v>
      </c>
      <c r="AB94" s="65">
        <f t="shared" si="57"/>
        <v>45.979574203491197</v>
      </c>
      <c r="AC94" s="65">
        <f t="shared" si="57"/>
        <v>41.086261749267599</v>
      </c>
      <c r="AD94" s="65">
        <f t="shared" si="57"/>
        <v>47.272872924804702</v>
      </c>
      <c r="AE94" s="65">
        <f t="shared" si="57"/>
        <v>34.3845729827881</v>
      </c>
      <c r="AF94" s="65">
        <f t="shared" si="57"/>
        <v>50.2997150421143</v>
      </c>
      <c r="AG94" s="65">
        <f t="shared" si="57"/>
        <v>46.954149246215799</v>
      </c>
      <c r="AH94" s="68">
        <f t="shared" si="57"/>
        <v>52.143997192382798</v>
      </c>
      <c r="AI94" s="72">
        <f t="shared" si="58"/>
        <v>3.5939979553223012</v>
      </c>
      <c r="AJ94" s="95"/>
      <c r="AK94" s="51" t="s">
        <v>142</v>
      </c>
      <c r="AL94" s="52">
        <v>4.5</v>
      </c>
      <c r="AM94" s="52">
        <v>7.4000000953674299</v>
      </c>
      <c r="AN94" s="52">
        <v>4.25</v>
      </c>
      <c r="AO94" s="52">
        <v>1.25</v>
      </c>
      <c r="AP94" s="52">
        <v>5.38397926092148</v>
      </c>
      <c r="AQ94" s="52">
        <v>4.97076511383057</v>
      </c>
      <c r="AR94" s="52">
        <v>5.8867483139038104</v>
      </c>
      <c r="AS94" s="52">
        <v>6.6217453479766801</v>
      </c>
      <c r="AT94" s="52">
        <v>6.4742808341979998</v>
      </c>
      <c r="AU94" s="52">
        <v>4.6902269124984697</v>
      </c>
      <c r="AV94" s="52">
        <v>6.5387165546417201</v>
      </c>
      <c r="AW94" s="52">
        <v>5.71777367591858</v>
      </c>
      <c r="AX94" s="52">
        <v>7.5098769664764404</v>
      </c>
      <c r="AY94" s="52">
        <v>9.8408989906311</v>
      </c>
      <c r="AZ94" s="52">
        <v>7.4103362560272199</v>
      </c>
    </row>
    <row r="95" spans="14:52" x14ac:dyDescent="0.25">
      <c r="S95" s="30" t="s">
        <v>117</v>
      </c>
      <c r="T95" s="61">
        <f t="shared" si="59"/>
        <v>38.299999237060497</v>
      </c>
      <c r="U95" s="61">
        <f t="shared" si="57"/>
        <v>48.149999618530302</v>
      </c>
      <c r="V95" s="61">
        <f t="shared" si="57"/>
        <v>55.949998855590799</v>
      </c>
      <c r="W95" s="61">
        <f t="shared" si="57"/>
        <v>33</v>
      </c>
      <c r="X95" s="61">
        <f t="shared" si="57"/>
        <v>39.898216247558601</v>
      </c>
      <c r="Y95" s="61">
        <f t="shared" si="57"/>
        <v>46.418191909790004</v>
      </c>
      <c r="Z95" s="61">
        <f t="shared" si="57"/>
        <v>39.020668029785199</v>
      </c>
      <c r="AA95" s="61">
        <f t="shared" si="57"/>
        <v>37.407093048095703</v>
      </c>
      <c r="AB95" s="61">
        <f t="shared" si="57"/>
        <v>48.869684219360401</v>
      </c>
      <c r="AC95" s="61">
        <f t="shared" si="57"/>
        <v>45.592483520507798</v>
      </c>
      <c r="AD95" s="61">
        <f t="shared" si="57"/>
        <v>40.839361190795898</v>
      </c>
      <c r="AE95" s="61">
        <f t="shared" si="57"/>
        <v>46.789264678955099</v>
      </c>
      <c r="AF95" s="61">
        <f t="shared" si="57"/>
        <v>34.442161560058601</v>
      </c>
      <c r="AG95" s="61">
        <f t="shared" si="57"/>
        <v>49.856937408447301</v>
      </c>
      <c r="AH95" s="62">
        <f t="shared" si="57"/>
        <v>46.692630767822301</v>
      </c>
      <c r="AI95" s="71">
        <f t="shared" si="58"/>
        <v>8.392631530761804</v>
      </c>
      <c r="AJ95" s="95"/>
      <c r="AK95" s="51" t="s">
        <v>143</v>
      </c>
      <c r="AL95" s="52">
        <v>3.5</v>
      </c>
      <c r="AM95" s="52">
        <v>3.25</v>
      </c>
      <c r="AN95" s="52">
        <v>6.4000000953674299</v>
      </c>
      <c r="AO95" s="52">
        <v>2.25</v>
      </c>
      <c r="AP95" s="52">
        <v>1.29164185374975</v>
      </c>
      <c r="AQ95" s="52">
        <v>4.5863445997238204</v>
      </c>
      <c r="AR95" s="52">
        <v>4.1681776046752903</v>
      </c>
      <c r="AS95" s="52">
        <v>4.9299876689910898</v>
      </c>
      <c r="AT95" s="52">
        <v>5.4555214643478402</v>
      </c>
      <c r="AU95" s="52">
        <v>5.32542860507965</v>
      </c>
      <c r="AV95" s="52">
        <v>4.0894870162010202</v>
      </c>
      <c r="AW95" s="52">
        <v>5.4688439369201696</v>
      </c>
      <c r="AX95" s="52">
        <v>4.9019552469253496</v>
      </c>
      <c r="AY95" s="52">
        <v>6.2646174430847203</v>
      </c>
      <c r="AZ95" s="52">
        <v>8.2474546432495099</v>
      </c>
    </row>
    <row r="96" spans="14:52" x14ac:dyDescent="0.25">
      <c r="S96" s="67" t="s">
        <v>118</v>
      </c>
      <c r="T96" s="65">
        <f t="shared" si="59"/>
        <v>53.199998855590799</v>
      </c>
      <c r="U96" s="65">
        <f t="shared" si="57"/>
        <v>37.549999237060497</v>
      </c>
      <c r="V96" s="65">
        <f t="shared" si="57"/>
        <v>48.149999618530302</v>
      </c>
      <c r="W96" s="65">
        <f t="shared" si="57"/>
        <v>53.199998855590799</v>
      </c>
      <c r="X96" s="65">
        <f t="shared" si="57"/>
        <v>32.9000597000122</v>
      </c>
      <c r="Y96" s="65">
        <f t="shared" si="57"/>
        <v>39.6196613311768</v>
      </c>
      <c r="Z96" s="65">
        <f t="shared" si="57"/>
        <v>45.782253265380902</v>
      </c>
      <c r="AA96" s="65">
        <f t="shared" si="57"/>
        <v>38.844770431518597</v>
      </c>
      <c r="AB96" s="65">
        <f t="shared" si="57"/>
        <v>37.349012374877901</v>
      </c>
      <c r="AC96" s="65">
        <f t="shared" si="57"/>
        <v>48.486034393310497</v>
      </c>
      <c r="AD96" s="65">
        <f t="shared" si="57"/>
        <v>45.284381866455099</v>
      </c>
      <c r="AE96" s="65">
        <f t="shared" si="57"/>
        <v>40.653490066528299</v>
      </c>
      <c r="AF96" s="65">
        <f t="shared" si="57"/>
        <v>46.369344711303697</v>
      </c>
      <c r="AG96" s="65">
        <f t="shared" si="57"/>
        <v>34.512287139892599</v>
      </c>
      <c r="AH96" s="68">
        <f t="shared" si="57"/>
        <v>49.491649627685497</v>
      </c>
      <c r="AI96" s="72">
        <f t="shared" si="58"/>
        <v>-3.7083492279053019</v>
      </c>
      <c r="AJ96" s="95"/>
      <c r="AK96" s="51" t="s">
        <v>144</v>
      </c>
      <c r="AL96" s="52">
        <v>6</v>
      </c>
      <c r="AM96" s="52">
        <v>2.5</v>
      </c>
      <c r="AN96" s="52">
        <v>3.25</v>
      </c>
      <c r="AO96" s="52">
        <v>6.4000000953674299</v>
      </c>
      <c r="AP96" s="52">
        <v>2.0159234404563899</v>
      </c>
      <c r="AQ96" s="52">
        <v>1.3027332425117499</v>
      </c>
      <c r="AR96" s="52">
        <v>3.93454921245575</v>
      </c>
      <c r="AS96" s="52">
        <v>3.5163002014160201</v>
      </c>
      <c r="AT96" s="52">
        <v>4.1495723724365199</v>
      </c>
      <c r="AU96" s="52">
        <v>4.5194691419601396</v>
      </c>
      <c r="AV96" s="52">
        <v>4.4086644649505597</v>
      </c>
      <c r="AW96" s="52">
        <v>3.5730073451995898</v>
      </c>
      <c r="AX96" s="52">
        <v>4.5732259750366202</v>
      </c>
      <c r="AY96" s="52">
        <v>4.2068803310394296</v>
      </c>
      <c r="AZ96" s="52">
        <v>5.2319896221160898</v>
      </c>
    </row>
    <row r="97" spans="19:52" x14ac:dyDescent="0.25">
      <c r="S97" s="30" t="s">
        <v>119</v>
      </c>
      <c r="T97" s="61">
        <f t="shared" si="59"/>
        <v>46.599998474121101</v>
      </c>
      <c r="U97" s="61">
        <f t="shared" si="57"/>
        <v>54.299999237060497</v>
      </c>
      <c r="V97" s="61">
        <f t="shared" si="57"/>
        <v>37.549999237060497</v>
      </c>
      <c r="W97" s="61">
        <f t="shared" si="57"/>
        <v>47.649999618530302</v>
      </c>
      <c r="X97" s="61">
        <f t="shared" si="57"/>
        <v>52.245283126831097</v>
      </c>
      <c r="Y97" s="61">
        <f t="shared" si="57"/>
        <v>32.768703460693402</v>
      </c>
      <c r="Z97" s="61">
        <f t="shared" si="57"/>
        <v>39.337528228759801</v>
      </c>
      <c r="AA97" s="61">
        <f t="shared" si="57"/>
        <v>45.141901016235401</v>
      </c>
      <c r="AB97" s="61">
        <f t="shared" si="57"/>
        <v>38.632287979125998</v>
      </c>
      <c r="AC97" s="61">
        <f t="shared" si="57"/>
        <v>37.248649597167997</v>
      </c>
      <c r="AD97" s="61">
        <f t="shared" si="57"/>
        <v>48.059650421142599</v>
      </c>
      <c r="AE97" s="61">
        <f t="shared" si="57"/>
        <v>44.926038742065401</v>
      </c>
      <c r="AF97" s="61">
        <f t="shared" si="57"/>
        <v>40.443881988525398</v>
      </c>
      <c r="AG97" s="61">
        <f t="shared" si="57"/>
        <v>45.931821823120103</v>
      </c>
      <c r="AH97" s="62">
        <f t="shared" si="57"/>
        <v>34.535373687744098</v>
      </c>
      <c r="AI97" s="71">
        <f t="shared" si="58"/>
        <v>-12.064624786377003</v>
      </c>
      <c r="AJ97" s="95"/>
      <c r="AK97" s="51" t="s">
        <v>145</v>
      </c>
      <c r="AL97" s="52">
        <v>1</v>
      </c>
      <c r="AM97" s="52">
        <v>3</v>
      </c>
      <c r="AN97" s="52">
        <v>1.5</v>
      </c>
      <c r="AO97" s="52">
        <v>2.25</v>
      </c>
      <c r="AP97" s="52">
        <v>5.1055225133895901</v>
      </c>
      <c r="AQ97" s="52">
        <v>1.7889741063118001</v>
      </c>
      <c r="AR97" s="52">
        <v>1.2665676921606099</v>
      </c>
      <c r="AS97" s="52">
        <v>3.3426661491393999</v>
      </c>
      <c r="AT97" s="52">
        <v>2.9501968622207602</v>
      </c>
      <c r="AU97" s="52">
        <v>3.47340655326843</v>
      </c>
      <c r="AV97" s="52">
        <v>3.7238476276397701</v>
      </c>
      <c r="AW97" s="52">
        <v>3.6287459135055502</v>
      </c>
      <c r="AX97" s="52">
        <v>3.0896739959716801</v>
      </c>
      <c r="AY97" s="52">
        <v>3.7923880815505999</v>
      </c>
      <c r="AZ97" s="52">
        <v>3.5859546661377002</v>
      </c>
    </row>
    <row r="98" spans="19:52" x14ac:dyDescent="0.25">
      <c r="S98" s="67" t="s">
        <v>120</v>
      </c>
      <c r="T98" s="65">
        <f t="shared" si="59"/>
        <v>43.899999618530302</v>
      </c>
      <c r="U98" s="65">
        <f t="shared" si="57"/>
        <v>45.849998474121101</v>
      </c>
      <c r="V98" s="65">
        <f t="shared" si="57"/>
        <v>52.299999237060497</v>
      </c>
      <c r="W98" s="65">
        <f t="shared" si="57"/>
        <v>36.549999237060497</v>
      </c>
      <c r="X98" s="65">
        <f t="shared" si="57"/>
        <v>46.626672744750998</v>
      </c>
      <c r="Y98" s="65">
        <f t="shared" si="57"/>
        <v>51.337966918945298</v>
      </c>
      <c r="Z98" s="65">
        <f t="shared" si="57"/>
        <v>32.672164916992202</v>
      </c>
      <c r="AA98" s="65">
        <f t="shared" si="57"/>
        <v>39.062788009643597</v>
      </c>
      <c r="AB98" s="65">
        <f t="shared" si="57"/>
        <v>44.537187576293903</v>
      </c>
      <c r="AC98" s="65">
        <f t="shared" si="57"/>
        <v>38.429143905639599</v>
      </c>
      <c r="AD98" s="65">
        <f t="shared" si="57"/>
        <v>37.147701263427699</v>
      </c>
      <c r="AE98" s="65">
        <f t="shared" si="57"/>
        <v>47.641870498657198</v>
      </c>
      <c r="AF98" s="65">
        <f t="shared" si="57"/>
        <v>44.571941375732401</v>
      </c>
      <c r="AG98" s="65">
        <f t="shared" si="57"/>
        <v>40.249494552612298</v>
      </c>
      <c r="AH98" s="68">
        <f t="shared" si="57"/>
        <v>45.525199890136697</v>
      </c>
      <c r="AI98" s="72">
        <f t="shared" si="58"/>
        <v>1.6252002716063956</v>
      </c>
      <c r="AJ98" s="95"/>
      <c r="AK98" s="51" t="s">
        <v>146</v>
      </c>
      <c r="AL98" s="52">
        <v>6.25</v>
      </c>
      <c r="AM98" s="52">
        <v>0</v>
      </c>
      <c r="AN98" s="52">
        <v>2</v>
      </c>
      <c r="AO98" s="52">
        <v>1.25</v>
      </c>
      <c r="AP98" s="52">
        <v>1.76924180984497</v>
      </c>
      <c r="AQ98" s="52">
        <v>4.0543577671050999</v>
      </c>
      <c r="AR98" s="52">
        <v>1.5788311958312999</v>
      </c>
      <c r="AS98" s="52">
        <v>1.1882618665695199</v>
      </c>
      <c r="AT98" s="52">
        <v>2.8101016283035301</v>
      </c>
      <c r="AU98" s="52">
        <v>2.4625011682510398</v>
      </c>
      <c r="AV98" s="52">
        <v>2.8884386420249899</v>
      </c>
      <c r="AW98" s="52">
        <v>3.0561543703079201</v>
      </c>
      <c r="AX98" s="52">
        <v>2.9812391996383698</v>
      </c>
      <c r="AY98" s="52">
        <v>2.6433545351028398</v>
      </c>
      <c r="AZ98" s="52">
        <v>3.1273707151412999</v>
      </c>
    </row>
    <row r="99" spans="19:52" x14ac:dyDescent="0.25">
      <c r="S99" s="69" t="s">
        <v>121</v>
      </c>
      <c r="T99" s="63">
        <f t="shared" si="59"/>
        <v>49.25</v>
      </c>
      <c r="U99" s="63">
        <f t="shared" si="57"/>
        <v>45.649999618530302</v>
      </c>
      <c r="V99" s="63">
        <f t="shared" si="57"/>
        <v>45.099998474121101</v>
      </c>
      <c r="W99" s="63">
        <f t="shared" si="57"/>
        <v>52.299999237060497</v>
      </c>
      <c r="X99" s="63">
        <f t="shared" si="57"/>
        <v>36.2112073898315</v>
      </c>
      <c r="Y99" s="63">
        <f t="shared" si="57"/>
        <v>45.609378814697301</v>
      </c>
      <c r="Z99" s="63">
        <f t="shared" si="57"/>
        <v>50.443962097167997</v>
      </c>
      <c r="AA99" s="63">
        <f t="shared" si="57"/>
        <v>32.5173788070679</v>
      </c>
      <c r="AB99" s="63">
        <f t="shared" si="57"/>
        <v>38.764850616455099</v>
      </c>
      <c r="AC99" s="63">
        <f t="shared" si="57"/>
        <v>43.910888671875</v>
      </c>
      <c r="AD99" s="63">
        <f t="shared" si="57"/>
        <v>38.190345764160199</v>
      </c>
      <c r="AE99" s="63">
        <f t="shared" si="57"/>
        <v>37.0116996765137</v>
      </c>
      <c r="AF99" s="63">
        <f t="shared" si="57"/>
        <v>47.184169769287102</v>
      </c>
      <c r="AG99" s="63">
        <f t="shared" si="57"/>
        <v>44.178028106689503</v>
      </c>
      <c r="AH99" s="64">
        <f t="shared" si="57"/>
        <v>40.017753601074197</v>
      </c>
      <c r="AI99" s="93">
        <f t="shared" si="58"/>
        <v>-9.2322463989258026</v>
      </c>
      <c r="AJ99" s="95"/>
      <c r="AK99" s="51" t="s">
        <v>147</v>
      </c>
      <c r="AL99" s="52">
        <v>1.25</v>
      </c>
      <c r="AM99" s="52">
        <v>3.25</v>
      </c>
      <c r="AN99" s="52">
        <v>0</v>
      </c>
      <c r="AO99" s="52">
        <v>2</v>
      </c>
      <c r="AP99" s="52">
        <v>1.0694841146469101</v>
      </c>
      <c r="AQ99" s="52">
        <v>1.4411676526069599</v>
      </c>
      <c r="AR99" s="52">
        <v>3.1521882414817801</v>
      </c>
      <c r="AS99" s="52">
        <v>1.34816178679466</v>
      </c>
      <c r="AT99" s="52">
        <v>1.03040327131748</v>
      </c>
      <c r="AU99" s="52">
        <v>2.2828027009963998</v>
      </c>
      <c r="AV99" s="52">
        <v>1.9977663755416899</v>
      </c>
      <c r="AW99" s="52">
        <v>2.3387154340744001</v>
      </c>
      <c r="AX99" s="52">
        <v>2.44110852479935</v>
      </c>
      <c r="AY99" s="52">
        <v>2.38979440927505</v>
      </c>
      <c r="AZ99" s="52">
        <v>2.1824953258037598</v>
      </c>
    </row>
    <row r="100" spans="19:52" x14ac:dyDescent="0.25">
      <c r="S100" s="3" t="s">
        <v>9</v>
      </c>
      <c r="T100" s="61">
        <f>SUM(T90:T99)</f>
        <v>461.09999275207508</v>
      </c>
      <c r="U100" s="61">
        <f t="shared" ref="U100:AI100" si="60">SUM(U90:U99)</f>
        <v>452.39999389648426</v>
      </c>
      <c r="V100" s="61">
        <f t="shared" si="60"/>
        <v>439.34999275207508</v>
      </c>
      <c r="W100" s="61">
        <f t="shared" si="60"/>
        <v>438.59999465942371</v>
      </c>
      <c r="X100" s="61">
        <f t="shared" si="60"/>
        <v>429.76787090301514</v>
      </c>
      <c r="Y100" s="61">
        <f t="shared" si="60"/>
        <v>431.22210311889654</v>
      </c>
      <c r="Z100" s="61">
        <f t="shared" si="60"/>
        <v>431.61908054351818</v>
      </c>
      <c r="AA100" s="61">
        <f t="shared" si="60"/>
        <v>411.96040439605736</v>
      </c>
      <c r="AB100" s="61">
        <f t="shared" si="60"/>
        <v>428.86920547485357</v>
      </c>
      <c r="AC100" s="61">
        <f t="shared" si="60"/>
        <v>435.17200660705561</v>
      </c>
      <c r="AD100" s="61">
        <f t="shared" si="60"/>
        <v>443.70281791687012</v>
      </c>
      <c r="AE100" s="61">
        <f t="shared" si="60"/>
        <v>455.45912361145008</v>
      </c>
      <c r="AF100" s="61">
        <f t="shared" si="60"/>
        <v>455.69107437133806</v>
      </c>
      <c r="AG100" s="61">
        <f t="shared" si="60"/>
        <v>457.03481101989763</v>
      </c>
      <c r="AH100" s="61">
        <f t="shared" si="60"/>
        <v>468.38458633422835</v>
      </c>
      <c r="AI100" s="61">
        <f t="shared" si="60"/>
        <v>7.2845935821531853</v>
      </c>
      <c r="AJ100" s="100"/>
      <c r="AK100" s="51" t="s">
        <v>148</v>
      </c>
      <c r="AL100" s="52">
        <v>1</v>
      </c>
      <c r="AM100" s="52">
        <v>1.25</v>
      </c>
      <c r="AN100" s="52">
        <v>3.5</v>
      </c>
      <c r="AO100" s="52">
        <v>0</v>
      </c>
      <c r="AP100" s="52">
        <v>1.5456780195236199</v>
      </c>
      <c r="AQ100" s="52">
        <v>0.89226338267326399</v>
      </c>
      <c r="AR100" s="52">
        <v>1.1816600263118699</v>
      </c>
      <c r="AS100" s="52">
        <v>2.4186238646507299</v>
      </c>
      <c r="AT100" s="52">
        <v>1.1288589239120499</v>
      </c>
      <c r="AU100" s="52">
        <v>0.884139284491539</v>
      </c>
      <c r="AV100" s="52">
        <v>1.82227003574371</v>
      </c>
      <c r="AW100" s="52">
        <v>1.6023818254470801</v>
      </c>
      <c r="AX100" s="52">
        <v>1.86357638239861</v>
      </c>
      <c r="AY100" s="52">
        <v>1.92940145730972</v>
      </c>
      <c r="AZ100" s="52">
        <v>1.89952328801155</v>
      </c>
    </row>
    <row r="101" spans="19:52" x14ac:dyDescent="0.25">
      <c r="S101" s="76" t="s">
        <v>122</v>
      </c>
      <c r="T101" s="77">
        <f>AL74</f>
        <v>42.949999809265101</v>
      </c>
      <c r="U101" s="77">
        <f t="shared" ref="U101:AH110" si="61">AM74</f>
        <v>47.25</v>
      </c>
      <c r="V101" s="77">
        <f t="shared" si="61"/>
        <v>45.899999618530302</v>
      </c>
      <c r="W101" s="77">
        <f t="shared" si="61"/>
        <v>41.349998474121101</v>
      </c>
      <c r="X101" s="77">
        <f t="shared" si="61"/>
        <v>51.2276706695557</v>
      </c>
      <c r="Y101" s="77">
        <f t="shared" si="61"/>
        <v>35.795090675353997</v>
      </c>
      <c r="Z101" s="77">
        <f t="shared" si="61"/>
        <v>44.58154296875</v>
      </c>
      <c r="AA101" s="77">
        <f t="shared" si="61"/>
        <v>49.497056961059599</v>
      </c>
      <c r="AB101" s="77">
        <f t="shared" si="61"/>
        <v>32.272511482238798</v>
      </c>
      <c r="AC101" s="77">
        <f t="shared" si="61"/>
        <v>38.391231536865199</v>
      </c>
      <c r="AD101" s="77">
        <f t="shared" si="61"/>
        <v>43.217704772949197</v>
      </c>
      <c r="AE101" s="77">
        <f t="shared" si="61"/>
        <v>37.867647171020501</v>
      </c>
      <c r="AF101" s="77">
        <f t="shared" si="61"/>
        <v>36.787319183349602</v>
      </c>
      <c r="AG101" s="77">
        <f t="shared" si="61"/>
        <v>46.654636383056598</v>
      </c>
      <c r="AH101" s="78">
        <f t="shared" si="61"/>
        <v>43.717121124267599</v>
      </c>
      <c r="AI101" s="92">
        <f t="shared" ref="AI101:AI110" si="62">AH101-T101</f>
        <v>0.76712131500249825</v>
      </c>
      <c r="AJ101" s="95"/>
      <c r="AK101" s="51" t="s">
        <v>149</v>
      </c>
      <c r="AL101" s="52">
        <v>1</v>
      </c>
      <c r="AM101" s="52">
        <v>1</v>
      </c>
      <c r="AN101" s="52">
        <v>1.25</v>
      </c>
      <c r="AO101" s="52">
        <v>3.5</v>
      </c>
      <c r="AP101" s="52">
        <v>0.13232758641243</v>
      </c>
      <c r="AQ101" s="52">
        <v>1.15936267375946</v>
      </c>
      <c r="AR101" s="52">
        <v>0.73733034729957603</v>
      </c>
      <c r="AS101" s="52">
        <v>0.95001137256622303</v>
      </c>
      <c r="AT101" s="52">
        <v>1.80820021033287</v>
      </c>
      <c r="AU101" s="52">
        <v>0.92063271999359098</v>
      </c>
      <c r="AV101" s="52">
        <v>0.73584691435098604</v>
      </c>
      <c r="AW101" s="52">
        <v>1.4158210158348099</v>
      </c>
      <c r="AX101" s="52">
        <v>1.2542284131050101</v>
      </c>
      <c r="AY101" s="52">
        <v>1.4454936683177899</v>
      </c>
      <c r="AZ101" s="52">
        <v>1.4884980320930501</v>
      </c>
    </row>
    <row r="102" spans="19:52" x14ac:dyDescent="0.25">
      <c r="S102" s="30" t="s">
        <v>123</v>
      </c>
      <c r="T102" s="61">
        <f>AL75</f>
        <v>46.25</v>
      </c>
      <c r="U102" s="61">
        <f t="shared" si="61"/>
        <v>42.949999809265101</v>
      </c>
      <c r="V102" s="61">
        <f t="shared" si="61"/>
        <v>47</v>
      </c>
      <c r="W102" s="61">
        <f t="shared" si="61"/>
        <v>43.25</v>
      </c>
      <c r="X102" s="61">
        <f t="shared" si="61"/>
        <v>40.514305114746101</v>
      </c>
      <c r="Y102" s="61">
        <f t="shared" si="61"/>
        <v>50.069198608398402</v>
      </c>
      <c r="Z102" s="61">
        <f t="shared" si="61"/>
        <v>35.2837076187134</v>
      </c>
      <c r="AA102" s="61">
        <f t="shared" si="61"/>
        <v>43.468194961547901</v>
      </c>
      <c r="AB102" s="61">
        <f t="shared" si="61"/>
        <v>48.442239761352504</v>
      </c>
      <c r="AC102" s="61">
        <f t="shared" si="61"/>
        <v>31.902124404907202</v>
      </c>
      <c r="AD102" s="61">
        <f t="shared" si="61"/>
        <v>37.896173477172901</v>
      </c>
      <c r="AE102" s="61">
        <f t="shared" si="61"/>
        <v>42.4178657531738</v>
      </c>
      <c r="AF102" s="61">
        <f t="shared" si="61"/>
        <v>37.420040130615199</v>
      </c>
      <c r="AG102" s="61">
        <f t="shared" si="61"/>
        <v>36.441936492919901</v>
      </c>
      <c r="AH102" s="62">
        <f t="shared" si="61"/>
        <v>46.000823974609403</v>
      </c>
      <c r="AI102" s="71">
        <f t="shared" si="62"/>
        <v>-0.24917602539059658</v>
      </c>
      <c r="AJ102" s="95"/>
      <c r="AK102" s="51" t="s">
        <v>150</v>
      </c>
      <c r="AL102" s="52">
        <v>0</v>
      </c>
      <c r="AM102" s="52">
        <v>0</v>
      </c>
      <c r="AN102" s="52">
        <v>0</v>
      </c>
      <c r="AO102" s="52">
        <v>1.25</v>
      </c>
      <c r="AP102" s="52">
        <v>2.4512236118316699</v>
      </c>
      <c r="AQ102" s="52">
        <v>0.23138216137886</v>
      </c>
      <c r="AR102" s="52">
        <v>0.90582644939422596</v>
      </c>
      <c r="AS102" s="52">
        <v>0.63746124505996704</v>
      </c>
      <c r="AT102" s="52">
        <v>0.79299844056367896</v>
      </c>
      <c r="AU102" s="52">
        <v>1.3806957453489299</v>
      </c>
      <c r="AV102" s="52">
        <v>0.78024456650018703</v>
      </c>
      <c r="AW102" s="52">
        <v>0.646785479038954</v>
      </c>
      <c r="AX102" s="52">
        <v>1.1317096278071399</v>
      </c>
      <c r="AY102" s="52">
        <v>1.0144055485725401</v>
      </c>
      <c r="AZ102" s="52">
        <v>1.1538072228431699</v>
      </c>
    </row>
    <row r="103" spans="19:52" x14ac:dyDescent="0.25">
      <c r="S103" s="67" t="s">
        <v>124</v>
      </c>
      <c r="T103" s="65">
        <f t="shared" ref="T103:T110" si="63">AL76</f>
        <v>36.5</v>
      </c>
      <c r="U103" s="65">
        <f t="shared" si="61"/>
        <v>45.5</v>
      </c>
      <c r="V103" s="65">
        <f t="shared" si="61"/>
        <v>41.949999809265101</v>
      </c>
      <c r="W103" s="65">
        <f t="shared" si="61"/>
        <v>47.249999046325698</v>
      </c>
      <c r="X103" s="65">
        <f t="shared" si="61"/>
        <v>42.356697082519503</v>
      </c>
      <c r="Y103" s="65">
        <f t="shared" si="61"/>
        <v>39.623989105224602</v>
      </c>
      <c r="Z103" s="65">
        <f t="shared" si="61"/>
        <v>48.904729843139599</v>
      </c>
      <c r="AA103" s="65">
        <f t="shared" si="61"/>
        <v>34.709408760070801</v>
      </c>
      <c r="AB103" s="65">
        <f t="shared" si="61"/>
        <v>42.3519191741943</v>
      </c>
      <c r="AC103" s="65">
        <f t="shared" si="61"/>
        <v>47.355081558227504</v>
      </c>
      <c r="AD103" s="65">
        <f t="shared" si="61"/>
        <v>31.4734449386597</v>
      </c>
      <c r="AE103" s="65">
        <f t="shared" si="61"/>
        <v>37.332374572753899</v>
      </c>
      <c r="AF103" s="65">
        <f t="shared" si="61"/>
        <v>41.575395584106403</v>
      </c>
      <c r="AG103" s="65">
        <f t="shared" si="61"/>
        <v>36.905277252197301</v>
      </c>
      <c r="AH103" s="68">
        <f t="shared" si="61"/>
        <v>36.024688720703097</v>
      </c>
      <c r="AI103" s="72">
        <f t="shared" si="62"/>
        <v>-0.47531127929690342</v>
      </c>
      <c r="AJ103" s="95"/>
      <c r="AK103" s="51" t="s">
        <v>151</v>
      </c>
      <c r="AL103" s="52">
        <v>2</v>
      </c>
      <c r="AM103" s="52">
        <v>0</v>
      </c>
      <c r="AN103" s="52">
        <v>1</v>
      </c>
      <c r="AO103" s="52">
        <v>1</v>
      </c>
      <c r="AP103" s="52">
        <v>0.977100849151611</v>
      </c>
      <c r="AQ103" s="52">
        <v>1.7726483345031701</v>
      </c>
      <c r="AR103" s="52">
        <v>0.3092180788517</v>
      </c>
      <c r="AS103" s="52">
        <v>0.72107422351837203</v>
      </c>
      <c r="AT103" s="52">
        <v>0.58132532984018304</v>
      </c>
      <c r="AU103" s="52">
        <v>0.69501472264528297</v>
      </c>
      <c r="AV103" s="52">
        <v>1.0908382534980801</v>
      </c>
      <c r="AW103" s="52">
        <v>0.68983271718025196</v>
      </c>
      <c r="AX103" s="52">
        <v>0.587201837450266</v>
      </c>
      <c r="AY103" s="52">
        <v>0.93583002686500505</v>
      </c>
      <c r="AZ103" s="52">
        <v>0.85229061543941498</v>
      </c>
    </row>
    <row r="104" spans="19:52" x14ac:dyDescent="0.25">
      <c r="S104" s="30" t="s">
        <v>125</v>
      </c>
      <c r="T104" s="61">
        <f t="shared" si="63"/>
        <v>28.949998855590799</v>
      </c>
      <c r="U104" s="61">
        <f t="shared" si="61"/>
        <v>34.75</v>
      </c>
      <c r="V104" s="61">
        <f t="shared" si="61"/>
        <v>44.5</v>
      </c>
      <c r="W104" s="61">
        <f t="shared" si="61"/>
        <v>42.949999809265101</v>
      </c>
      <c r="X104" s="61">
        <f t="shared" si="61"/>
        <v>45.973965644836397</v>
      </c>
      <c r="Y104" s="61">
        <f t="shared" si="61"/>
        <v>41.423648834228501</v>
      </c>
      <c r="Z104" s="61">
        <f t="shared" si="61"/>
        <v>38.7334880828857</v>
      </c>
      <c r="AA104" s="61">
        <f t="shared" si="61"/>
        <v>47.687793731689503</v>
      </c>
      <c r="AB104" s="61">
        <f t="shared" si="61"/>
        <v>34.078588485717802</v>
      </c>
      <c r="AC104" s="61">
        <f t="shared" si="61"/>
        <v>41.240768432617202</v>
      </c>
      <c r="AD104" s="61">
        <f t="shared" si="61"/>
        <v>46.211616516113303</v>
      </c>
      <c r="AE104" s="61">
        <f t="shared" si="61"/>
        <v>31.001796722412099</v>
      </c>
      <c r="AF104" s="61">
        <f t="shared" si="61"/>
        <v>36.7183647155762</v>
      </c>
      <c r="AG104" s="61">
        <f t="shared" si="61"/>
        <v>40.7034816741943</v>
      </c>
      <c r="AH104" s="62">
        <f t="shared" si="61"/>
        <v>36.342370986938498</v>
      </c>
      <c r="AI104" s="71">
        <f t="shared" si="62"/>
        <v>7.3923721313476989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17.299999237060501</v>
      </c>
      <c r="U105" s="65">
        <f t="shared" si="61"/>
        <v>30.199998855590799</v>
      </c>
      <c r="V105" s="65">
        <f t="shared" si="61"/>
        <v>31.75</v>
      </c>
      <c r="W105" s="65">
        <f t="shared" si="61"/>
        <v>44.100000381469698</v>
      </c>
      <c r="X105" s="65">
        <f t="shared" si="61"/>
        <v>41.757714271545403</v>
      </c>
      <c r="Y105" s="65">
        <f t="shared" si="61"/>
        <v>44.639043807983398</v>
      </c>
      <c r="Z105" s="65">
        <f t="shared" si="61"/>
        <v>40.414558410644503</v>
      </c>
      <c r="AA105" s="65">
        <f t="shared" si="61"/>
        <v>37.759689331054702</v>
      </c>
      <c r="AB105" s="65">
        <f t="shared" si="61"/>
        <v>46.374940872192397</v>
      </c>
      <c r="AC105" s="65">
        <f t="shared" si="61"/>
        <v>33.361715316772496</v>
      </c>
      <c r="AD105" s="65">
        <f t="shared" si="61"/>
        <v>40.081670761108398</v>
      </c>
      <c r="AE105" s="65">
        <f t="shared" si="61"/>
        <v>44.991241455078097</v>
      </c>
      <c r="AF105" s="65">
        <f t="shared" si="61"/>
        <v>30.4448547363281</v>
      </c>
      <c r="AG105" s="65">
        <f t="shared" si="61"/>
        <v>36.019647598266602</v>
      </c>
      <c r="AH105" s="68">
        <f t="shared" si="61"/>
        <v>39.758171081542997</v>
      </c>
      <c r="AI105" s="72">
        <f t="shared" si="62"/>
        <v>22.458171844482496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19.550000190734899</v>
      </c>
      <c r="U106" s="61">
        <f t="shared" si="61"/>
        <v>17.299999237060501</v>
      </c>
      <c r="V106" s="61">
        <f t="shared" si="61"/>
        <v>29.199998855590799</v>
      </c>
      <c r="W106" s="61">
        <f t="shared" si="61"/>
        <v>30.75</v>
      </c>
      <c r="X106" s="61">
        <f t="shared" si="61"/>
        <v>42.567276000976598</v>
      </c>
      <c r="Y106" s="61">
        <f t="shared" si="61"/>
        <v>40.416709899902301</v>
      </c>
      <c r="Z106" s="61">
        <f t="shared" si="61"/>
        <v>43.235511779785199</v>
      </c>
      <c r="AA106" s="61">
        <f t="shared" si="61"/>
        <v>39.271926879882798</v>
      </c>
      <c r="AB106" s="61">
        <f t="shared" si="61"/>
        <v>36.678689956665004</v>
      </c>
      <c r="AC106" s="61">
        <f t="shared" si="61"/>
        <v>44.931543350219698</v>
      </c>
      <c r="AD106" s="61">
        <f t="shared" si="61"/>
        <v>32.5158176422119</v>
      </c>
      <c r="AE106" s="61">
        <f t="shared" si="61"/>
        <v>38.828041076660199</v>
      </c>
      <c r="AF106" s="61">
        <f t="shared" si="61"/>
        <v>43.628993988037102</v>
      </c>
      <c r="AG106" s="61">
        <f t="shared" si="61"/>
        <v>29.774337768554702</v>
      </c>
      <c r="AH106" s="62">
        <f t="shared" si="61"/>
        <v>35.186998367309599</v>
      </c>
      <c r="AI106" s="71">
        <f t="shared" si="62"/>
        <v>15.6369981765747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16.149999618530298</v>
      </c>
      <c r="U107" s="65">
        <f t="shared" si="61"/>
        <v>16.300000190734899</v>
      </c>
      <c r="V107" s="65">
        <f t="shared" si="61"/>
        <v>15.300000190734901</v>
      </c>
      <c r="W107" s="65">
        <f t="shared" si="61"/>
        <v>29.949999809265101</v>
      </c>
      <c r="X107" s="65">
        <f t="shared" si="61"/>
        <v>29.818413734436</v>
      </c>
      <c r="Y107" s="65">
        <f t="shared" si="61"/>
        <v>41.045833587646499</v>
      </c>
      <c r="Z107" s="65">
        <f t="shared" si="61"/>
        <v>39.177836418151898</v>
      </c>
      <c r="AA107" s="65">
        <f t="shared" si="61"/>
        <v>41.7839870452881</v>
      </c>
      <c r="AB107" s="65">
        <f t="shared" si="61"/>
        <v>38.140130996704102</v>
      </c>
      <c r="AC107" s="65">
        <f t="shared" si="61"/>
        <v>35.602657318115199</v>
      </c>
      <c r="AD107" s="65">
        <f t="shared" si="61"/>
        <v>43.538528442382798</v>
      </c>
      <c r="AE107" s="65">
        <f t="shared" si="61"/>
        <v>31.701455116272001</v>
      </c>
      <c r="AF107" s="65">
        <f t="shared" si="61"/>
        <v>37.600801467895501</v>
      </c>
      <c r="AG107" s="65">
        <f t="shared" si="61"/>
        <v>42.343849182128899</v>
      </c>
      <c r="AH107" s="68">
        <f t="shared" si="61"/>
        <v>29.1052808761597</v>
      </c>
      <c r="AI107" s="72">
        <f t="shared" si="62"/>
        <v>12.955281257629402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26.699998855590799</v>
      </c>
      <c r="U108" s="61">
        <f t="shared" si="61"/>
        <v>16.149999618530298</v>
      </c>
      <c r="V108" s="61">
        <f t="shared" si="61"/>
        <v>16.300000190734899</v>
      </c>
      <c r="W108" s="61">
        <f t="shared" si="61"/>
        <v>14.300000190734901</v>
      </c>
      <c r="X108" s="61">
        <f t="shared" si="61"/>
        <v>29.059633255004901</v>
      </c>
      <c r="Y108" s="61">
        <f t="shared" si="61"/>
        <v>29.0287265777588</v>
      </c>
      <c r="Z108" s="61">
        <f t="shared" si="61"/>
        <v>39.6866550445557</v>
      </c>
      <c r="AA108" s="61">
        <f t="shared" si="61"/>
        <v>38.100975990295403</v>
      </c>
      <c r="AB108" s="61">
        <f t="shared" si="61"/>
        <v>40.461667060852101</v>
      </c>
      <c r="AC108" s="61">
        <f t="shared" si="61"/>
        <v>37.1460857391357</v>
      </c>
      <c r="AD108" s="61">
        <f t="shared" si="61"/>
        <v>34.661064147949197</v>
      </c>
      <c r="AE108" s="61">
        <f t="shared" si="61"/>
        <v>42.316287994384801</v>
      </c>
      <c r="AF108" s="61">
        <f t="shared" si="61"/>
        <v>31.0142965316772</v>
      </c>
      <c r="AG108" s="61">
        <f t="shared" si="61"/>
        <v>36.523271560668903</v>
      </c>
      <c r="AH108" s="62">
        <f t="shared" si="61"/>
        <v>41.233648300170898</v>
      </c>
      <c r="AI108" s="71">
        <f t="shared" si="62"/>
        <v>14.533649444580099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19.5</v>
      </c>
      <c r="U109" s="65">
        <f t="shared" si="61"/>
        <v>25.699998855590799</v>
      </c>
      <c r="V109" s="65">
        <f t="shared" si="61"/>
        <v>16.149999618530298</v>
      </c>
      <c r="W109" s="65">
        <f t="shared" si="61"/>
        <v>14.300000190734901</v>
      </c>
      <c r="X109" s="65">
        <f t="shared" si="61"/>
        <v>14.138735294342</v>
      </c>
      <c r="Y109" s="65">
        <f t="shared" si="61"/>
        <v>28.260928153991699</v>
      </c>
      <c r="Z109" s="65">
        <f t="shared" si="61"/>
        <v>28.3653917312622</v>
      </c>
      <c r="AA109" s="65">
        <f t="shared" si="61"/>
        <v>38.430736541747997</v>
      </c>
      <c r="AB109" s="65">
        <f t="shared" si="61"/>
        <v>37.154153823852504</v>
      </c>
      <c r="AC109" s="65">
        <f t="shared" si="61"/>
        <v>39.2389621734619</v>
      </c>
      <c r="AD109" s="65">
        <f t="shared" si="61"/>
        <v>36.2628173828125</v>
      </c>
      <c r="AE109" s="65">
        <f t="shared" si="61"/>
        <v>33.8270969390869</v>
      </c>
      <c r="AF109" s="65">
        <f t="shared" si="61"/>
        <v>41.2047214508057</v>
      </c>
      <c r="AG109" s="65">
        <f t="shared" si="61"/>
        <v>30.439372062683098</v>
      </c>
      <c r="AH109" s="68">
        <f t="shared" si="61"/>
        <v>35.550437927246101</v>
      </c>
      <c r="AI109" s="72">
        <f t="shared" si="62"/>
        <v>16.050437927246101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13.1500000953674</v>
      </c>
      <c r="U110" s="63">
        <f t="shared" si="61"/>
        <v>19.25</v>
      </c>
      <c r="V110" s="63">
        <f t="shared" si="61"/>
        <v>25.699998855590799</v>
      </c>
      <c r="W110" s="63">
        <f t="shared" si="61"/>
        <v>16.899999618530298</v>
      </c>
      <c r="X110" s="63">
        <f t="shared" si="61"/>
        <v>14.138989448547401</v>
      </c>
      <c r="Y110" s="63">
        <f t="shared" si="61"/>
        <v>13.931638717651399</v>
      </c>
      <c r="Z110" s="63">
        <f t="shared" si="61"/>
        <v>27.423541069030801</v>
      </c>
      <c r="AA110" s="63">
        <f t="shared" si="61"/>
        <v>27.6140251159668</v>
      </c>
      <c r="AB110" s="63">
        <f t="shared" si="61"/>
        <v>37.132989883422901</v>
      </c>
      <c r="AC110" s="63">
        <f t="shared" si="61"/>
        <v>36.1131782531738</v>
      </c>
      <c r="AD110" s="63">
        <f t="shared" si="61"/>
        <v>37.9934854507446</v>
      </c>
      <c r="AE110" s="63">
        <f t="shared" si="61"/>
        <v>35.320947647094698</v>
      </c>
      <c r="AF110" s="63">
        <f t="shared" si="61"/>
        <v>32.939601898193402</v>
      </c>
      <c r="AG110" s="63">
        <f t="shared" si="61"/>
        <v>40.028129577636697</v>
      </c>
      <c r="AH110" s="64">
        <f t="shared" si="61"/>
        <v>29.799612998962399</v>
      </c>
      <c r="AI110" s="93">
        <f t="shared" si="62"/>
        <v>16.649612903594999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266.99999666213978</v>
      </c>
      <c r="U111" s="61">
        <f t="shared" ref="U111:AI111" si="64">SUM(U101:U110)</f>
        <v>295.3499965667724</v>
      </c>
      <c r="V111" s="61">
        <f t="shared" si="64"/>
        <v>313.74999713897711</v>
      </c>
      <c r="W111" s="61">
        <f t="shared" si="64"/>
        <v>325.09999752044678</v>
      </c>
      <c r="X111" s="61">
        <f t="shared" si="64"/>
        <v>351.55340051650995</v>
      </c>
      <c r="Y111" s="61">
        <f t="shared" si="64"/>
        <v>364.23480796813959</v>
      </c>
      <c r="Z111" s="61">
        <f t="shared" si="64"/>
        <v>385.80696296691906</v>
      </c>
      <c r="AA111" s="61">
        <f t="shared" si="64"/>
        <v>398.32379531860363</v>
      </c>
      <c r="AB111" s="61">
        <f t="shared" si="64"/>
        <v>393.08783149719244</v>
      </c>
      <c r="AC111" s="61">
        <f t="shared" si="64"/>
        <v>385.28334808349587</v>
      </c>
      <c r="AD111" s="61">
        <f t="shared" si="64"/>
        <v>383.85232353210449</v>
      </c>
      <c r="AE111" s="61">
        <f t="shared" si="64"/>
        <v>375.60475444793701</v>
      </c>
      <c r="AF111" s="61">
        <f t="shared" si="64"/>
        <v>369.33438968658442</v>
      </c>
      <c r="AG111" s="61">
        <f t="shared" si="64"/>
        <v>375.83393955230702</v>
      </c>
      <c r="AH111" s="61">
        <f t="shared" si="64"/>
        <v>372.71915435791033</v>
      </c>
      <c r="AI111" s="61">
        <f t="shared" si="64"/>
        <v>105.71915769577049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18.899999618530298</v>
      </c>
      <c r="U112" s="77">
        <f t="shared" ref="U112:AH121" si="65">AM84</f>
        <v>13.75</v>
      </c>
      <c r="V112" s="77">
        <f t="shared" si="65"/>
        <v>18.25</v>
      </c>
      <c r="W112" s="77">
        <f t="shared" si="65"/>
        <v>25.699998855590799</v>
      </c>
      <c r="X112" s="77">
        <f t="shared" si="65"/>
        <v>16.374355316162099</v>
      </c>
      <c r="Y112" s="77">
        <f t="shared" si="65"/>
        <v>13.873724937439</v>
      </c>
      <c r="Z112" s="77">
        <f t="shared" si="65"/>
        <v>13.622546195983899</v>
      </c>
      <c r="AA112" s="77">
        <f t="shared" si="65"/>
        <v>26.448863029479998</v>
      </c>
      <c r="AB112" s="77">
        <f t="shared" si="65"/>
        <v>26.704588890075701</v>
      </c>
      <c r="AC112" s="77">
        <f t="shared" si="65"/>
        <v>35.701121330261202</v>
      </c>
      <c r="AD112" s="77">
        <f t="shared" si="65"/>
        <v>34.902705192565897</v>
      </c>
      <c r="AE112" s="77">
        <f t="shared" si="65"/>
        <v>36.631586074829102</v>
      </c>
      <c r="AF112" s="77">
        <f t="shared" si="65"/>
        <v>34.225883483886697</v>
      </c>
      <c r="AG112" s="77">
        <f t="shared" si="65"/>
        <v>31.917791366577099</v>
      </c>
      <c r="AH112" s="78">
        <f t="shared" si="65"/>
        <v>38.6871662139893</v>
      </c>
      <c r="AI112" s="82">
        <f t="shared" ref="AI112:AI121" si="66">AH112-T112</f>
        <v>19.787166595459002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12.8500003814697</v>
      </c>
      <c r="U113" s="61">
        <f t="shared" si="65"/>
        <v>17.399999618530298</v>
      </c>
      <c r="V113" s="61">
        <f t="shared" si="65"/>
        <v>11.75</v>
      </c>
      <c r="W113" s="61">
        <f t="shared" si="65"/>
        <v>18.25</v>
      </c>
      <c r="X113" s="61">
        <f t="shared" si="65"/>
        <v>24.328907012939499</v>
      </c>
      <c r="Y113" s="61">
        <f t="shared" si="65"/>
        <v>15.6849250793457</v>
      </c>
      <c r="Z113" s="61">
        <f t="shared" si="65"/>
        <v>13.4666290283203</v>
      </c>
      <c r="AA113" s="61">
        <f t="shared" si="65"/>
        <v>13.166475296020501</v>
      </c>
      <c r="AB113" s="61">
        <f t="shared" si="65"/>
        <v>25.253283500671401</v>
      </c>
      <c r="AC113" s="61">
        <f t="shared" si="65"/>
        <v>25.566123008727999</v>
      </c>
      <c r="AD113" s="61">
        <f t="shared" si="65"/>
        <v>34.022152900695801</v>
      </c>
      <c r="AE113" s="61">
        <f t="shared" si="65"/>
        <v>33.414697647094698</v>
      </c>
      <c r="AF113" s="61">
        <f t="shared" si="65"/>
        <v>34.9984674453735</v>
      </c>
      <c r="AG113" s="61">
        <f t="shared" si="65"/>
        <v>32.867710113525398</v>
      </c>
      <c r="AH113" s="62">
        <f t="shared" si="65"/>
        <v>30.6482400894165</v>
      </c>
      <c r="AI113" s="71">
        <f t="shared" si="66"/>
        <v>17.798239707946799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16.799999713897702</v>
      </c>
      <c r="U114" s="65">
        <f t="shared" si="65"/>
        <v>12.4500002861023</v>
      </c>
      <c r="V114" s="65">
        <f t="shared" si="65"/>
        <v>15.1499996185303</v>
      </c>
      <c r="W114" s="65">
        <f t="shared" si="65"/>
        <v>10.5</v>
      </c>
      <c r="X114" s="65">
        <f t="shared" si="65"/>
        <v>17.184132099151601</v>
      </c>
      <c r="Y114" s="65">
        <f t="shared" si="65"/>
        <v>22.8887796401978</v>
      </c>
      <c r="Z114" s="65">
        <f t="shared" si="65"/>
        <v>14.934422016143801</v>
      </c>
      <c r="AA114" s="65">
        <f t="shared" si="65"/>
        <v>12.980154991149901</v>
      </c>
      <c r="AB114" s="65">
        <f t="shared" si="65"/>
        <v>12.639358997344999</v>
      </c>
      <c r="AC114" s="65">
        <f t="shared" si="65"/>
        <v>23.968401908874501</v>
      </c>
      <c r="AD114" s="65">
        <f t="shared" si="65"/>
        <v>24.3384561538696</v>
      </c>
      <c r="AE114" s="65">
        <f t="shared" si="65"/>
        <v>32.222786903381298</v>
      </c>
      <c r="AF114" s="65">
        <f t="shared" si="65"/>
        <v>31.808066368102999</v>
      </c>
      <c r="AG114" s="65">
        <f t="shared" si="65"/>
        <v>33.243623733520501</v>
      </c>
      <c r="AH114" s="68">
        <f t="shared" si="65"/>
        <v>31.3866577148438</v>
      </c>
      <c r="AI114" s="72">
        <f t="shared" si="66"/>
        <v>14.586658000946098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15.1500000953674</v>
      </c>
      <c r="U115" s="61">
        <f t="shared" si="65"/>
        <v>15.1500000953674</v>
      </c>
      <c r="V115" s="61">
        <f t="shared" si="65"/>
        <v>10.2000002861023</v>
      </c>
      <c r="W115" s="61">
        <f t="shared" si="65"/>
        <v>13.8999996185303</v>
      </c>
      <c r="X115" s="61">
        <f t="shared" si="65"/>
        <v>10.165405750274701</v>
      </c>
      <c r="Y115" s="61">
        <f t="shared" si="65"/>
        <v>16.1834154129028</v>
      </c>
      <c r="Z115" s="61">
        <f t="shared" si="65"/>
        <v>21.490846157073999</v>
      </c>
      <c r="AA115" s="61">
        <f t="shared" si="65"/>
        <v>14.2332983016968</v>
      </c>
      <c r="AB115" s="61">
        <f t="shared" si="65"/>
        <v>12.5187091827393</v>
      </c>
      <c r="AC115" s="61">
        <f t="shared" si="65"/>
        <v>12.1479291915894</v>
      </c>
      <c r="AD115" s="61">
        <f t="shared" si="65"/>
        <v>22.698000907897899</v>
      </c>
      <c r="AE115" s="61">
        <f t="shared" si="65"/>
        <v>23.094918251037601</v>
      </c>
      <c r="AF115" s="61">
        <f t="shared" si="65"/>
        <v>30.418753623962399</v>
      </c>
      <c r="AG115" s="61">
        <f t="shared" si="65"/>
        <v>30.156090736389199</v>
      </c>
      <c r="AH115" s="62">
        <f t="shared" si="65"/>
        <v>31.4932317733765</v>
      </c>
      <c r="AI115" s="71">
        <f t="shared" si="66"/>
        <v>16.343231678009101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11</v>
      </c>
      <c r="U116" s="65">
        <f t="shared" si="65"/>
        <v>16.1500000953674</v>
      </c>
      <c r="V116" s="65">
        <f t="shared" si="65"/>
        <v>15.4000000953674</v>
      </c>
      <c r="W116" s="65">
        <f t="shared" si="65"/>
        <v>7.5500000715255702</v>
      </c>
      <c r="X116" s="65">
        <f t="shared" si="65"/>
        <v>13.1028909683228</v>
      </c>
      <c r="Y116" s="65">
        <f t="shared" si="65"/>
        <v>9.8228836059570295</v>
      </c>
      <c r="Z116" s="65">
        <f t="shared" si="65"/>
        <v>15.239768981933601</v>
      </c>
      <c r="AA116" s="65">
        <f t="shared" si="65"/>
        <v>20.131654739379901</v>
      </c>
      <c r="AB116" s="65">
        <f t="shared" si="65"/>
        <v>13.580496788024901</v>
      </c>
      <c r="AC116" s="65">
        <f t="shared" si="65"/>
        <v>12.062906742095899</v>
      </c>
      <c r="AD116" s="65">
        <f t="shared" si="65"/>
        <v>11.641075134277299</v>
      </c>
      <c r="AE116" s="65">
        <f t="shared" si="65"/>
        <v>21.4555854797363</v>
      </c>
      <c r="AF116" s="65">
        <f t="shared" si="65"/>
        <v>21.8543539047241</v>
      </c>
      <c r="AG116" s="65">
        <f t="shared" si="65"/>
        <v>28.639410018920898</v>
      </c>
      <c r="AH116" s="68">
        <f t="shared" si="65"/>
        <v>28.524030685424801</v>
      </c>
      <c r="AI116" s="72">
        <f t="shared" si="66"/>
        <v>17.524030685424801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8.9500002861022896</v>
      </c>
      <c r="U117" s="61">
        <f t="shared" si="65"/>
        <v>13</v>
      </c>
      <c r="V117" s="61">
        <f t="shared" si="65"/>
        <v>14.1500000953674</v>
      </c>
      <c r="W117" s="61">
        <f t="shared" si="65"/>
        <v>13.1500000953674</v>
      </c>
      <c r="X117" s="61">
        <f t="shared" si="65"/>
        <v>7.2829389572143599</v>
      </c>
      <c r="Y117" s="61">
        <f t="shared" si="65"/>
        <v>12.1913638114929</v>
      </c>
      <c r="Z117" s="61">
        <f t="shared" si="65"/>
        <v>9.3775606155395508</v>
      </c>
      <c r="AA117" s="61">
        <f t="shared" si="65"/>
        <v>14.160772800445599</v>
      </c>
      <c r="AB117" s="61">
        <f t="shared" si="65"/>
        <v>18.594149589538599</v>
      </c>
      <c r="AC117" s="61">
        <f t="shared" si="65"/>
        <v>12.813628673553501</v>
      </c>
      <c r="AD117" s="61">
        <f t="shared" si="65"/>
        <v>11.4805674552917</v>
      </c>
      <c r="AE117" s="61">
        <f t="shared" si="65"/>
        <v>11.018045902252201</v>
      </c>
      <c r="AF117" s="61">
        <f t="shared" si="65"/>
        <v>19.995810508727999</v>
      </c>
      <c r="AG117" s="61">
        <f t="shared" si="65"/>
        <v>20.390484809875499</v>
      </c>
      <c r="AH117" s="62">
        <f t="shared" si="65"/>
        <v>26.595326423645002</v>
      </c>
      <c r="AI117" s="71">
        <f t="shared" si="66"/>
        <v>17.64532613754271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8.6500000953674299</v>
      </c>
      <c r="U118" s="65">
        <f t="shared" si="65"/>
        <v>7.7000002861022896</v>
      </c>
      <c r="V118" s="65">
        <f t="shared" si="65"/>
        <v>9</v>
      </c>
      <c r="W118" s="65">
        <f t="shared" si="65"/>
        <v>12.1500000953674</v>
      </c>
      <c r="X118" s="65">
        <f t="shared" si="65"/>
        <v>11.8075094223022</v>
      </c>
      <c r="Y118" s="65">
        <f t="shared" si="65"/>
        <v>6.8702015876770002</v>
      </c>
      <c r="Z118" s="65">
        <f t="shared" si="65"/>
        <v>11.126577854156499</v>
      </c>
      <c r="AA118" s="65">
        <f t="shared" si="65"/>
        <v>8.7729396820068395</v>
      </c>
      <c r="AB118" s="65">
        <f t="shared" si="65"/>
        <v>12.8966264724731</v>
      </c>
      <c r="AC118" s="65">
        <f t="shared" si="65"/>
        <v>16.892313957214402</v>
      </c>
      <c r="AD118" s="65">
        <f t="shared" si="65"/>
        <v>11.8665409088135</v>
      </c>
      <c r="AE118" s="65">
        <f t="shared" si="65"/>
        <v>10.7203497886658</v>
      </c>
      <c r="AF118" s="65">
        <f t="shared" si="65"/>
        <v>10.201036453247101</v>
      </c>
      <c r="AG118" s="65">
        <f t="shared" si="65"/>
        <v>18.346620559692401</v>
      </c>
      <c r="AH118" s="68">
        <f t="shared" si="65"/>
        <v>18.752615451812702</v>
      </c>
      <c r="AI118" s="72">
        <f t="shared" si="66"/>
        <v>10.102615356445272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6.25</v>
      </c>
      <c r="U119" s="61">
        <f t="shared" si="65"/>
        <v>7.6500000953674299</v>
      </c>
      <c r="V119" s="61">
        <f t="shared" si="65"/>
        <v>7.7000002861022896</v>
      </c>
      <c r="W119" s="61">
        <f t="shared" si="65"/>
        <v>9</v>
      </c>
      <c r="X119" s="61">
        <f t="shared" si="65"/>
        <v>10.7449760437012</v>
      </c>
      <c r="Y119" s="61">
        <f t="shared" si="65"/>
        <v>10.4879970550537</v>
      </c>
      <c r="Z119" s="61">
        <f t="shared" si="65"/>
        <v>6.4210512638091997</v>
      </c>
      <c r="AA119" s="61">
        <f t="shared" si="65"/>
        <v>10.032226085662799</v>
      </c>
      <c r="AB119" s="61">
        <f t="shared" si="65"/>
        <v>8.1216809749603307</v>
      </c>
      <c r="AC119" s="61">
        <f t="shared" si="65"/>
        <v>11.610434532165501</v>
      </c>
      <c r="AD119" s="61">
        <f t="shared" si="65"/>
        <v>15.1782732009888</v>
      </c>
      <c r="AE119" s="61">
        <f t="shared" si="65"/>
        <v>10.870484828948999</v>
      </c>
      <c r="AF119" s="61">
        <f t="shared" si="65"/>
        <v>9.8977880477905291</v>
      </c>
      <c r="AG119" s="61">
        <f t="shared" si="65"/>
        <v>9.3559536933898908</v>
      </c>
      <c r="AH119" s="62">
        <f t="shared" si="65"/>
        <v>16.664377689361601</v>
      </c>
      <c r="AI119" s="71">
        <f t="shared" si="66"/>
        <v>10.414377689361601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4.5</v>
      </c>
      <c r="U120" s="65">
        <f t="shared" si="65"/>
        <v>3.25</v>
      </c>
      <c r="V120" s="65">
        <f t="shared" si="65"/>
        <v>6.6500000953674299</v>
      </c>
      <c r="W120" s="65">
        <f t="shared" si="65"/>
        <v>6.7000000476837203</v>
      </c>
      <c r="X120" s="65">
        <f t="shared" si="65"/>
        <v>7.9475188255310103</v>
      </c>
      <c r="Y120" s="65">
        <f t="shared" si="65"/>
        <v>9.2926187515258807</v>
      </c>
      <c r="Z120" s="65">
        <f t="shared" si="65"/>
        <v>9.1003313064575195</v>
      </c>
      <c r="AA120" s="65">
        <f t="shared" si="65"/>
        <v>5.8761754035949698</v>
      </c>
      <c r="AB120" s="65">
        <f t="shared" si="65"/>
        <v>8.8420412540435809</v>
      </c>
      <c r="AC120" s="65">
        <f t="shared" si="65"/>
        <v>7.3595912456512496</v>
      </c>
      <c r="AD120" s="65">
        <f t="shared" si="65"/>
        <v>10.22474193573</v>
      </c>
      <c r="AE120" s="65">
        <f t="shared" si="65"/>
        <v>13.3678340911865</v>
      </c>
      <c r="AF120" s="65">
        <f t="shared" si="65"/>
        <v>9.7389459609985405</v>
      </c>
      <c r="AG120" s="65">
        <f t="shared" si="65"/>
        <v>8.9450573921203596</v>
      </c>
      <c r="AH120" s="68">
        <f t="shared" si="65"/>
        <v>8.3986687660217303</v>
      </c>
      <c r="AI120" s="72">
        <f t="shared" si="66"/>
        <v>3.8986687660217303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6.4000000953674299</v>
      </c>
      <c r="U121" s="63">
        <f t="shared" si="65"/>
        <v>4.5</v>
      </c>
      <c r="V121" s="63">
        <f t="shared" si="65"/>
        <v>2.25</v>
      </c>
      <c r="W121" s="63">
        <f t="shared" si="65"/>
        <v>6.25</v>
      </c>
      <c r="X121" s="63">
        <f t="shared" si="65"/>
        <v>5.8468766212463397</v>
      </c>
      <c r="Y121" s="63">
        <f t="shared" si="65"/>
        <v>6.9231100082397496</v>
      </c>
      <c r="Z121" s="63">
        <f t="shared" si="65"/>
        <v>7.93941354751587</v>
      </c>
      <c r="AA121" s="63">
        <f t="shared" si="65"/>
        <v>7.7725563049316397</v>
      </c>
      <c r="AB121" s="63">
        <f t="shared" si="65"/>
        <v>5.3071855306625402</v>
      </c>
      <c r="AC121" s="63">
        <f t="shared" si="65"/>
        <v>7.6930952072143599</v>
      </c>
      <c r="AD121" s="63">
        <f t="shared" si="65"/>
        <v>6.5688521862030003</v>
      </c>
      <c r="AE121" s="63">
        <f t="shared" si="65"/>
        <v>8.8733239173889196</v>
      </c>
      <c r="AF121" s="63">
        <f t="shared" si="65"/>
        <v>11.597272157669099</v>
      </c>
      <c r="AG121" s="63">
        <f t="shared" si="65"/>
        <v>8.6012392044067401</v>
      </c>
      <c r="AH121" s="64">
        <f t="shared" si="65"/>
        <v>7.9707922935485804</v>
      </c>
      <c r="AI121" s="81">
        <f t="shared" si="66"/>
        <v>1.5707921981811506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109.45000028610227</v>
      </c>
      <c r="U122" s="9">
        <f t="shared" ref="U122:AI122" si="68">SUM(U112:U121)</f>
        <v>111.00000047683713</v>
      </c>
      <c r="V122" s="9">
        <f t="shared" si="68"/>
        <v>110.50000047683713</v>
      </c>
      <c r="W122" s="9">
        <f t="shared" si="68"/>
        <v>123.14999878406519</v>
      </c>
      <c r="X122" s="9">
        <f t="shared" si="68"/>
        <v>124.7855110168458</v>
      </c>
      <c r="Y122" s="9">
        <f t="shared" si="68"/>
        <v>124.21901988983156</v>
      </c>
      <c r="Z122" s="9">
        <f t="shared" si="68"/>
        <v>122.71914696693423</v>
      </c>
      <c r="AA122" s="9">
        <f t="shared" si="68"/>
        <v>133.57511663436895</v>
      </c>
      <c r="AB122" s="9">
        <f t="shared" si="68"/>
        <v>144.45812118053445</v>
      </c>
      <c r="AC122" s="9">
        <f t="shared" si="68"/>
        <v>165.81554579734799</v>
      </c>
      <c r="AD122" s="9">
        <f t="shared" si="68"/>
        <v>182.9213659763335</v>
      </c>
      <c r="AE122" s="9">
        <f t="shared" si="68"/>
        <v>201.6696128845214</v>
      </c>
      <c r="AF122" s="9">
        <f t="shared" si="68"/>
        <v>214.73637795448295</v>
      </c>
      <c r="AG122" s="9">
        <f t="shared" si="68"/>
        <v>222.46398162841797</v>
      </c>
      <c r="AH122" s="9">
        <f t="shared" si="68"/>
        <v>239.12110710144051</v>
      </c>
      <c r="AI122" s="9">
        <f t="shared" si="68"/>
        <v>129.67110681533828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4.5</v>
      </c>
      <c r="U123" s="77">
        <f t="shared" ref="U123:AH132" si="69">AM94</f>
        <v>7.4000000953674299</v>
      </c>
      <c r="V123" s="77">
        <f t="shared" si="69"/>
        <v>4.25</v>
      </c>
      <c r="W123" s="77">
        <f t="shared" si="69"/>
        <v>1.25</v>
      </c>
      <c r="X123" s="77">
        <f t="shared" si="69"/>
        <v>5.38397926092148</v>
      </c>
      <c r="Y123" s="77">
        <f t="shared" si="69"/>
        <v>4.97076511383057</v>
      </c>
      <c r="Z123" s="77">
        <f t="shared" si="69"/>
        <v>5.8867483139038104</v>
      </c>
      <c r="AA123" s="77">
        <f t="shared" si="69"/>
        <v>6.6217453479766801</v>
      </c>
      <c r="AB123" s="77">
        <f t="shared" si="69"/>
        <v>6.4742808341979998</v>
      </c>
      <c r="AC123" s="77">
        <f t="shared" si="69"/>
        <v>4.6902269124984697</v>
      </c>
      <c r="AD123" s="77">
        <f t="shared" si="69"/>
        <v>6.5387165546417201</v>
      </c>
      <c r="AE123" s="77">
        <f t="shared" si="69"/>
        <v>5.71777367591858</v>
      </c>
      <c r="AF123" s="77">
        <f t="shared" si="69"/>
        <v>7.5098769664764404</v>
      </c>
      <c r="AG123" s="77">
        <f t="shared" si="69"/>
        <v>9.8408989906311</v>
      </c>
      <c r="AH123" s="78">
        <f t="shared" si="69"/>
        <v>7.4103362560272199</v>
      </c>
      <c r="AI123" s="92">
        <f t="shared" ref="AI123:AI132" si="70">AH123-T123</f>
        <v>2.9103362560272199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3.5</v>
      </c>
      <c r="U124" s="61">
        <f t="shared" si="69"/>
        <v>3.25</v>
      </c>
      <c r="V124" s="61">
        <f t="shared" si="69"/>
        <v>6.4000000953674299</v>
      </c>
      <c r="W124" s="61">
        <f t="shared" si="69"/>
        <v>2.25</v>
      </c>
      <c r="X124" s="61">
        <f t="shared" si="69"/>
        <v>1.29164185374975</v>
      </c>
      <c r="Y124" s="61">
        <f t="shared" si="69"/>
        <v>4.5863445997238204</v>
      </c>
      <c r="Z124" s="61">
        <f t="shared" si="69"/>
        <v>4.1681776046752903</v>
      </c>
      <c r="AA124" s="61">
        <f t="shared" si="69"/>
        <v>4.9299876689910898</v>
      </c>
      <c r="AB124" s="61">
        <f t="shared" si="69"/>
        <v>5.4555214643478402</v>
      </c>
      <c r="AC124" s="61">
        <f t="shared" si="69"/>
        <v>5.32542860507965</v>
      </c>
      <c r="AD124" s="61">
        <f t="shared" si="69"/>
        <v>4.0894870162010202</v>
      </c>
      <c r="AE124" s="61">
        <f t="shared" si="69"/>
        <v>5.4688439369201696</v>
      </c>
      <c r="AF124" s="61">
        <f t="shared" si="69"/>
        <v>4.9019552469253496</v>
      </c>
      <c r="AG124" s="61">
        <f t="shared" si="69"/>
        <v>6.2646174430847203</v>
      </c>
      <c r="AH124" s="62">
        <f t="shared" si="69"/>
        <v>8.2474546432495099</v>
      </c>
      <c r="AI124" s="71">
        <f t="shared" si="70"/>
        <v>4.7474546432495099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6</v>
      </c>
      <c r="U125" s="65">
        <f t="shared" si="69"/>
        <v>2.5</v>
      </c>
      <c r="V125" s="65">
        <f t="shared" si="69"/>
        <v>3.25</v>
      </c>
      <c r="W125" s="65">
        <f t="shared" si="69"/>
        <v>6.4000000953674299</v>
      </c>
      <c r="X125" s="65">
        <f t="shared" si="69"/>
        <v>2.0159234404563899</v>
      </c>
      <c r="Y125" s="65">
        <f t="shared" si="69"/>
        <v>1.3027332425117499</v>
      </c>
      <c r="Z125" s="65">
        <f t="shared" si="69"/>
        <v>3.93454921245575</v>
      </c>
      <c r="AA125" s="65">
        <f t="shared" si="69"/>
        <v>3.5163002014160201</v>
      </c>
      <c r="AB125" s="65">
        <f t="shared" si="69"/>
        <v>4.1495723724365199</v>
      </c>
      <c r="AC125" s="65">
        <f t="shared" si="69"/>
        <v>4.5194691419601396</v>
      </c>
      <c r="AD125" s="65">
        <f t="shared" si="69"/>
        <v>4.4086644649505597</v>
      </c>
      <c r="AE125" s="65">
        <f t="shared" si="69"/>
        <v>3.5730073451995898</v>
      </c>
      <c r="AF125" s="65">
        <f t="shared" si="69"/>
        <v>4.5732259750366202</v>
      </c>
      <c r="AG125" s="65">
        <f t="shared" si="69"/>
        <v>4.2068803310394296</v>
      </c>
      <c r="AH125" s="68">
        <f t="shared" si="69"/>
        <v>5.2319896221160898</v>
      </c>
      <c r="AI125" s="72">
        <f t="shared" si="70"/>
        <v>-0.76801037788391024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1</v>
      </c>
      <c r="U126" s="61">
        <f t="shared" si="69"/>
        <v>3</v>
      </c>
      <c r="V126" s="61">
        <f t="shared" si="69"/>
        <v>1.5</v>
      </c>
      <c r="W126" s="61">
        <f t="shared" si="69"/>
        <v>2.25</v>
      </c>
      <c r="X126" s="61">
        <f t="shared" si="69"/>
        <v>5.1055225133895901</v>
      </c>
      <c r="Y126" s="61">
        <f t="shared" si="69"/>
        <v>1.7889741063118001</v>
      </c>
      <c r="Z126" s="61">
        <f t="shared" si="69"/>
        <v>1.2665676921606099</v>
      </c>
      <c r="AA126" s="61">
        <f t="shared" si="69"/>
        <v>3.3426661491393999</v>
      </c>
      <c r="AB126" s="61">
        <f t="shared" si="69"/>
        <v>2.9501968622207602</v>
      </c>
      <c r="AC126" s="61">
        <f t="shared" si="69"/>
        <v>3.47340655326843</v>
      </c>
      <c r="AD126" s="61">
        <f t="shared" si="69"/>
        <v>3.7238476276397701</v>
      </c>
      <c r="AE126" s="61">
        <f t="shared" si="69"/>
        <v>3.6287459135055502</v>
      </c>
      <c r="AF126" s="61">
        <f t="shared" si="69"/>
        <v>3.0896739959716801</v>
      </c>
      <c r="AG126" s="61">
        <f t="shared" si="69"/>
        <v>3.7923880815505999</v>
      </c>
      <c r="AH126" s="62">
        <f t="shared" si="69"/>
        <v>3.5859546661377002</v>
      </c>
      <c r="AI126" s="71">
        <f t="shared" si="70"/>
        <v>2.5859546661377002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6.25</v>
      </c>
      <c r="U127" s="65">
        <f t="shared" si="69"/>
        <v>0</v>
      </c>
      <c r="V127" s="65">
        <f t="shared" si="69"/>
        <v>2</v>
      </c>
      <c r="W127" s="65">
        <f t="shared" si="69"/>
        <v>1.25</v>
      </c>
      <c r="X127" s="65">
        <f t="shared" si="69"/>
        <v>1.76924180984497</v>
      </c>
      <c r="Y127" s="65">
        <f t="shared" si="69"/>
        <v>4.0543577671050999</v>
      </c>
      <c r="Z127" s="65">
        <f t="shared" si="69"/>
        <v>1.5788311958312999</v>
      </c>
      <c r="AA127" s="65">
        <f t="shared" si="69"/>
        <v>1.1882618665695199</v>
      </c>
      <c r="AB127" s="65">
        <f t="shared" si="69"/>
        <v>2.8101016283035301</v>
      </c>
      <c r="AC127" s="65">
        <f t="shared" si="69"/>
        <v>2.4625011682510398</v>
      </c>
      <c r="AD127" s="65">
        <f t="shared" si="69"/>
        <v>2.8884386420249899</v>
      </c>
      <c r="AE127" s="65">
        <f t="shared" si="69"/>
        <v>3.0561543703079201</v>
      </c>
      <c r="AF127" s="65">
        <f t="shared" si="69"/>
        <v>2.9812391996383698</v>
      </c>
      <c r="AG127" s="65">
        <f t="shared" si="69"/>
        <v>2.6433545351028398</v>
      </c>
      <c r="AH127" s="68">
        <f t="shared" si="69"/>
        <v>3.1273707151412999</v>
      </c>
      <c r="AI127" s="72">
        <f t="shared" si="70"/>
        <v>-3.1226292848587001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1.25</v>
      </c>
      <c r="U128" s="61">
        <f t="shared" si="69"/>
        <v>3.25</v>
      </c>
      <c r="V128" s="61">
        <f t="shared" si="69"/>
        <v>0</v>
      </c>
      <c r="W128" s="61">
        <f t="shared" si="69"/>
        <v>2</v>
      </c>
      <c r="X128" s="61">
        <f t="shared" si="69"/>
        <v>1.0694841146469101</v>
      </c>
      <c r="Y128" s="61">
        <f t="shared" si="69"/>
        <v>1.4411676526069599</v>
      </c>
      <c r="Z128" s="61">
        <f t="shared" si="69"/>
        <v>3.1521882414817801</v>
      </c>
      <c r="AA128" s="61">
        <f t="shared" si="69"/>
        <v>1.34816178679466</v>
      </c>
      <c r="AB128" s="61">
        <f t="shared" si="69"/>
        <v>1.03040327131748</v>
      </c>
      <c r="AC128" s="61">
        <f t="shared" si="69"/>
        <v>2.2828027009963998</v>
      </c>
      <c r="AD128" s="61">
        <f t="shared" si="69"/>
        <v>1.9977663755416899</v>
      </c>
      <c r="AE128" s="61">
        <f t="shared" si="69"/>
        <v>2.3387154340744001</v>
      </c>
      <c r="AF128" s="61">
        <f t="shared" si="69"/>
        <v>2.44110852479935</v>
      </c>
      <c r="AG128" s="61">
        <f t="shared" si="69"/>
        <v>2.38979440927505</v>
      </c>
      <c r="AH128" s="62">
        <f t="shared" si="69"/>
        <v>2.1824953258037598</v>
      </c>
      <c r="AI128" s="71">
        <f t="shared" si="70"/>
        <v>0.93249532580375982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1</v>
      </c>
      <c r="U129" s="65">
        <f t="shared" si="69"/>
        <v>1.25</v>
      </c>
      <c r="V129" s="65">
        <f t="shared" si="69"/>
        <v>3.5</v>
      </c>
      <c r="W129" s="65">
        <f t="shared" si="69"/>
        <v>0</v>
      </c>
      <c r="X129" s="65">
        <f t="shared" si="69"/>
        <v>1.5456780195236199</v>
      </c>
      <c r="Y129" s="65">
        <f t="shared" si="69"/>
        <v>0.89226338267326399</v>
      </c>
      <c r="Z129" s="65">
        <f t="shared" si="69"/>
        <v>1.1816600263118699</v>
      </c>
      <c r="AA129" s="65">
        <f t="shared" si="69"/>
        <v>2.4186238646507299</v>
      </c>
      <c r="AB129" s="65">
        <f t="shared" si="69"/>
        <v>1.1288589239120499</v>
      </c>
      <c r="AC129" s="65">
        <f t="shared" si="69"/>
        <v>0.884139284491539</v>
      </c>
      <c r="AD129" s="65">
        <f t="shared" si="69"/>
        <v>1.82227003574371</v>
      </c>
      <c r="AE129" s="65">
        <f t="shared" si="69"/>
        <v>1.6023818254470801</v>
      </c>
      <c r="AF129" s="65">
        <f t="shared" si="69"/>
        <v>1.86357638239861</v>
      </c>
      <c r="AG129" s="65">
        <f t="shared" si="69"/>
        <v>1.92940145730972</v>
      </c>
      <c r="AH129" s="68">
        <f t="shared" si="69"/>
        <v>1.89952328801155</v>
      </c>
      <c r="AI129" s="72">
        <f t="shared" si="70"/>
        <v>0.89952328801155002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1</v>
      </c>
      <c r="U130" s="61">
        <f t="shared" si="69"/>
        <v>1</v>
      </c>
      <c r="V130" s="61">
        <f t="shared" si="69"/>
        <v>1.25</v>
      </c>
      <c r="W130" s="61">
        <f t="shared" si="69"/>
        <v>3.5</v>
      </c>
      <c r="X130" s="61">
        <f t="shared" si="69"/>
        <v>0.13232758641243</v>
      </c>
      <c r="Y130" s="61">
        <f t="shared" si="69"/>
        <v>1.15936267375946</v>
      </c>
      <c r="Z130" s="61">
        <f t="shared" si="69"/>
        <v>0.73733034729957603</v>
      </c>
      <c r="AA130" s="61">
        <f t="shared" si="69"/>
        <v>0.95001137256622303</v>
      </c>
      <c r="AB130" s="61">
        <f t="shared" si="69"/>
        <v>1.80820021033287</v>
      </c>
      <c r="AC130" s="61">
        <f t="shared" si="69"/>
        <v>0.92063271999359098</v>
      </c>
      <c r="AD130" s="61">
        <f t="shared" si="69"/>
        <v>0.73584691435098604</v>
      </c>
      <c r="AE130" s="61">
        <f t="shared" si="69"/>
        <v>1.4158210158348099</v>
      </c>
      <c r="AF130" s="61">
        <f t="shared" si="69"/>
        <v>1.2542284131050101</v>
      </c>
      <c r="AG130" s="61">
        <f t="shared" si="69"/>
        <v>1.4454936683177899</v>
      </c>
      <c r="AH130" s="62">
        <f t="shared" si="69"/>
        <v>1.4884980320930501</v>
      </c>
      <c r="AI130" s="71">
        <f t="shared" si="70"/>
        <v>0.48849803209305009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0</v>
      </c>
      <c r="U131" s="65">
        <f t="shared" si="69"/>
        <v>0</v>
      </c>
      <c r="V131" s="65">
        <f t="shared" si="69"/>
        <v>0</v>
      </c>
      <c r="W131" s="65">
        <f t="shared" si="69"/>
        <v>1.25</v>
      </c>
      <c r="X131" s="65">
        <f t="shared" si="69"/>
        <v>2.4512236118316699</v>
      </c>
      <c r="Y131" s="65">
        <f t="shared" si="69"/>
        <v>0.23138216137886</v>
      </c>
      <c r="Z131" s="65">
        <f t="shared" si="69"/>
        <v>0.90582644939422596</v>
      </c>
      <c r="AA131" s="65">
        <f t="shared" si="69"/>
        <v>0.63746124505996704</v>
      </c>
      <c r="AB131" s="65">
        <f t="shared" si="69"/>
        <v>0.79299844056367896</v>
      </c>
      <c r="AC131" s="65">
        <f t="shared" si="69"/>
        <v>1.3806957453489299</v>
      </c>
      <c r="AD131" s="65">
        <f t="shared" si="69"/>
        <v>0.78024456650018703</v>
      </c>
      <c r="AE131" s="65">
        <f t="shared" si="69"/>
        <v>0.646785479038954</v>
      </c>
      <c r="AF131" s="65">
        <f t="shared" si="69"/>
        <v>1.1317096278071399</v>
      </c>
      <c r="AG131" s="65">
        <f t="shared" si="69"/>
        <v>1.0144055485725401</v>
      </c>
      <c r="AH131" s="68">
        <f t="shared" si="69"/>
        <v>1.1538072228431699</v>
      </c>
      <c r="AI131" s="72">
        <f t="shared" si="70"/>
        <v>1.1538072228431699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2</v>
      </c>
      <c r="U132" s="63">
        <f t="shared" si="69"/>
        <v>0</v>
      </c>
      <c r="V132" s="63">
        <f t="shared" si="69"/>
        <v>1</v>
      </c>
      <c r="W132" s="63">
        <f t="shared" si="69"/>
        <v>1</v>
      </c>
      <c r="X132" s="63">
        <f t="shared" si="69"/>
        <v>0.977100849151611</v>
      </c>
      <c r="Y132" s="63">
        <f t="shared" si="69"/>
        <v>1.7726483345031701</v>
      </c>
      <c r="Z132" s="63">
        <f t="shared" si="69"/>
        <v>0.3092180788517</v>
      </c>
      <c r="AA132" s="63">
        <f t="shared" si="69"/>
        <v>0.72107422351837203</v>
      </c>
      <c r="AB132" s="63">
        <f t="shared" si="69"/>
        <v>0.58132532984018304</v>
      </c>
      <c r="AC132" s="63">
        <f t="shared" si="69"/>
        <v>0.69501472264528297</v>
      </c>
      <c r="AD132" s="63">
        <f t="shared" si="69"/>
        <v>1.0908382534980801</v>
      </c>
      <c r="AE132" s="63">
        <f t="shared" si="69"/>
        <v>0.68983271718025196</v>
      </c>
      <c r="AF132" s="63">
        <f t="shared" si="69"/>
        <v>0.587201837450266</v>
      </c>
      <c r="AG132" s="63">
        <f t="shared" si="69"/>
        <v>0.93583002686500505</v>
      </c>
      <c r="AH132" s="64">
        <f t="shared" si="69"/>
        <v>0.85229061543941498</v>
      </c>
      <c r="AI132" s="81">
        <f t="shared" si="70"/>
        <v>-1.147709384560585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26.5</v>
      </c>
      <c r="U133" s="9">
        <f t="shared" ref="U133:AI133" si="72">SUM(U123:U132)</f>
        <v>21.650000095367432</v>
      </c>
      <c r="V133" s="9">
        <f t="shared" si="72"/>
        <v>23.150000095367432</v>
      </c>
      <c r="W133" s="9">
        <f t="shared" si="72"/>
        <v>21.150000095367432</v>
      </c>
      <c r="X133" s="9">
        <f t="shared" si="72"/>
        <v>21.742123059928424</v>
      </c>
      <c r="Y133" s="9">
        <f t="shared" si="72"/>
        <v>22.199999034404755</v>
      </c>
      <c r="Z133" s="9">
        <f t="shared" si="72"/>
        <v>23.121097162365913</v>
      </c>
      <c r="AA133" s="9">
        <f t="shared" si="72"/>
        <v>25.674293726682659</v>
      </c>
      <c r="AB133" s="9">
        <f t="shared" si="72"/>
        <v>27.181459337472912</v>
      </c>
      <c r="AC133" s="9">
        <f t="shared" si="72"/>
        <v>26.634317554533471</v>
      </c>
      <c r="AD133" s="9">
        <f t="shared" si="72"/>
        <v>28.076120451092713</v>
      </c>
      <c r="AE133" s="9">
        <f t="shared" si="72"/>
        <v>28.138061713427302</v>
      </c>
      <c r="AF133" s="9">
        <f t="shared" si="72"/>
        <v>30.333796169608839</v>
      </c>
      <c r="AG133" s="9">
        <f t="shared" si="72"/>
        <v>34.463064491748796</v>
      </c>
      <c r="AH133" s="9">
        <f t="shared" si="72"/>
        <v>35.179720386862762</v>
      </c>
      <c r="AI133" s="6">
        <f t="shared" si="72"/>
        <v>8.6797203868627637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34"/>
  <sheetViews>
    <sheetView topLeftCell="G1" workbookViewId="0">
      <selection activeCell="P11" sqref="P11"/>
    </sheetView>
  </sheetViews>
  <sheetFormatPr baseColWidth="10" defaultColWidth="8.7109375" defaultRowHeight="15" x14ac:dyDescent="0.25"/>
  <cols>
    <col min="1" max="2" width="2.85546875" customWidth="1"/>
    <col min="3" max="3" width="15.85546875" customWidth="1"/>
    <col min="17" max="17" width="9.140625" customWidth="1"/>
    <col min="19" max="23" width="9.85546875" customWidth="1"/>
    <col min="27" max="27" width="12.28515625" bestFit="1" customWidth="1"/>
    <col min="28" max="28" width="16" bestFit="1" customWidth="1"/>
  </cols>
  <sheetData>
    <row r="1" spans="3:26" x14ac:dyDescent="0.25">
      <c r="C1" t="s">
        <v>41</v>
      </c>
    </row>
    <row r="2" spans="3:26" x14ac:dyDescent="0.25">
      <c r="C2" s="56"/>
      <c r="D2" s="56"/>
      <c r="E2" s="56"/>
      <c r="F2" s="56"/>
      <c r="G2" s="56"/>
      <c r="H2" s="56"/>
      <c r="I2" s="56"/>
    </row>
    <row r="3" spans="3:26" x14ac:dyDescent="0.25">
      <c r="C3" s="1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/>
      <c r="S3" s="109" t="s">
        <v>17</v>
      </c>
      <c r="T3" s="109"/>
      <c r="U3" s="109"/>
      <c r="V3" s="21"/>
      <c r="W3" s="1"/>
      <c r="X3" s="1"/>
      <c r="Y3" s="1"/>
      <c r="Z3" s="1"/>
    </row>
    <row r="4" spans="3:26" x14ac:dyDescent="0.25">
      <c r="C4" s="2" t="s">
        <v>0</v>
      </c>
      <c r="D4" s="3">
        <v>2019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2">
        <v>2025</v>
      </c>
      <c r="K4" s="2">
        <v>2026</v>
      </c>
      <c r="L4" s="2">
        <v>2027</v>
      </c>
      <c r="M4" s="2">
        <v>2028</v>
      </c>
      <c r="N4" s="2">
        <v>2029</v>
      </c>
      <c r="O4" s="1" t="s">
        <v>1</v>
      </c>
      <c r="Q4" s="2"/>
      <c r="R4" s="28"/>
      <c r="S4" s="1"/>
      <c r="T4" s="2">
        <v>2019</v>
      </c>
      <c r="U4" s="2">
        <v>2029</v>
      </c>
      <c r="V4" s="29"/>
      <c r="W4" s="2"/>
      <c r="X4" s="2"/>
      <c r="Y4" s="2"/>
    </row>
    <row r="5" spans="3:26" x14ac:dyDescent="0.25">
      <c r="C5" s="2" t="s">
        <v>2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4">
        <f t="shared" ref="O5:O11" si="0">SUM(D5:N5)</f>
        <v>44</v>
      </c>
      <c r="Q5" s="3"/>
      <c r="R5" s="30"/>
      <c r="S5" s="2" t="s">
        <v>2</v>
      </c>
      <c r="T5" s="3">
        <f t="shared" ref="T5:T12" si="1">D5</f>
        <v>4</v>
      </c>
      <c r="U5" s="3">
        <f t="shared" ref="U5:U12" si="2">N5</f>
        <v>4</v>
      </c>
      <c r="V5" s="31"/>
      <c r="W5" s="3"/>
      <c r="X5" s="3"/>
      <c r="Y5" s="3"/>
    </row>
    <row r="6" spans="3:26" x14ac:dyDescent="0.25">
      <c r="C6" s="2" t="s">
        <v>3</v>
      </c>
      <c r="D6" s="3">
        <v>25</v>
      </c>
      <c r="E6" s="3">
        <v>25</v>
      </c>
      <c r="F6" s="3">
        <v>25</v>
      </c>
      <c r="G6" s="3">
        <v>25</v>
      </c>
      <c r="H6" s="3">
        <v>25</v>
      </c>
      <c r="I6" s="3">
        <v>25</v>
      </c>
      <c r="J6" s="3">
        <v>25</v>
      </c>
      <c r="K6" s="3">
        <v>25</v>
      </c>
      <c r="L6" s="3">
        <v>25</v>
      </c>
      <c r="M6" s="3">
        <v>25</v>
      </c>
      <c r="N6" s="3">
        <v>25</v>
      </c>
      <c r="O6" s="4">
        <f t="shared" si="0"/>
        <v>275</v>
      </c>
      <c r="Q6" s="3"/>
      <c r="R6" s="30"/>
      <c r="S6" s="2" t="s">
        <v>3</v>
      </c>
      <c r="T6" s="3">
        <f t="shared" si="1"/>
        <v>25</v>
      </c>
      <c r="U6" s="3">
        <f t="shared" si="2"/>
        <v>25</v>
      </c>
      <c r="V6" s="31"/>
      <c r="W6" s="3"/>
      <c r="X6" s="3"/>
      <c r="Y6" s="3"/>
    </row>
    <row r="7" spans="3:26" x14ac:dyDescent="0.25">
      <c r="C7" s="2" t="s">
        <v>4</v>
      </c>
      <c r="D7" s="3">
        <v>80</v>
      </c>
      <c r="E7" s="3">
        <v>80</v>
      </c>
      <c r="F7" s="3">
        <v>80</v>
      </c>
      <c r="G7" s="3">
        <v>80</v>
      </c>
      <c r="H7" s="3">
        <v>80</v>
      </c>
      <c r="I7" s="3">
        <v>90</v>
      </c>
      <c r="J7" s="3">
        <v>90</v>
      </c>
      <c r="K7" s="3">
        <v>90</v>
      </c>
      <c r="L7" s="3">
        <v>95</v>
      </c>
      <c r="M7" s="3">
        <v>95</v>
      </c>
      <c r="N7" s="3">
        <v>95</v>
      </c>
      <c r="O7" s="4">
        <f t="shared" si="0"/>
        <v>955</v>
      </c>
      <c r="Q7" s="3"/>
      <c r="R7" s="30"/>
      <c r="S7" s="2" t="s">
        <v>4</v>
      </c>
      <c r="T7" s="3">
        <f t="shared" si="1"/>
        <v>80</v>
      </c>
      <c r="U7" s="3">
        <f t="shared" si="2"/>
        <v>95</v>
      </c>
      <c r="V7" s="31"/>
      <c r="W7" s="3"/>
      <c r="X7" s="3"/>
      <c r="Y7" s="3"/>
    </row>
    <row r="8" spans="3:26" x14ac:dyDescent="0.25">
      <c r="C8" s="2" t="s">
        <v>5</v>
      </c>
      <c r="D8" s="3">
        <v>12</v>
      </c>
      <c r="E8" s="3">
        <v>12</v>
      </c>
      <c r="F8" s="3">
        <v>12</v>
      </c>
      <c r="G8" s="3">
        <v>12</v>
      </c>
      <c r="H8" s="3">
        <v>12</v>
      </c>
      <c r="I8" s="3">
        <v>12</v>
      </c>
      <c r="J8" s="3">
        <v>12</v>
      </c>
      <c r="K8" s="3">
        <v>12</v>
      </c>
      <c r="L8" s="3">
        <v>12</v>
      </c>
      <c r="M8" s="3">
        <v>12</v>
      </c>
      <c r="N8" s="3">
        <v>12</v>
      </c>
      <c r="O8" s="4">
        <f t="shared" si="0"/>
        <v>132</v>
      </c>
      <c r="Q8" s="3"/>
      <c r="R8" s="30"/>
      <c r="S8" s="2" t="s">
        <v>5</v>
      </c>
      <c r="T8" s="3">
        <f t="shared" si="1"/>
        <v>12</v>
      </c>
      <c r="U8" s="3">
        <f t="shared" si="2"/>
        <v>12</v>
      </c>
      <c r="V8" s="31"/>
      <c r="W8" s="3"/>
      <c r="X8" s="3"/>
      <c r="Y8" s="3"/>
    </row>
    <row r="9" spans="3:26" x14ac:dyDescent="0.25">
      <c r="C9" s="2" t="s">
        <v>6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4">
        <f t="shared" si="0"/>
        <v>44</v>
      </c>
      <c r="Q9" s="3"/>
      <c r="R9" s="30"/>
      <c r="S9" s="2" t="s">
        <v>6</v>
      </c>
      <c r="T9" s="3">
        <f t="shared" si="1"/>
        <v>4</v>
      </c>
      <c r="U9" s="3">
        <f t="shared" si="2"/>
        <v>4</v>
      </c>
      <c r="V9" s="31"/>
      <c r="W9" s="3"/>
      <c r="X9" s="3"/>
      <c r="Y9" s="3"/>
    </row>
    <row r="10" spans="3:26" x14ac:dyDescent="0.25">
      <c r="C10" s="2" t="s">
        <v>7</v>
      </c>
      <c r="D10" s="3">
        <v>15</v>
      </c>
      <c r="E10" s="3">
        <v>15</v>
      </c>
      <c r="F10" s="3">
        <v>20</v>
      </c>
      <c r="G10" s="3">
        <v>20</v>
      </c>
      <c r="H10" s="3">
        <v>20</v>
      </c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4">
        <f t="shared" si="0"/>
        <v>210</v>
      </c>
      <c r="Q10" s="3"/>
      <c r="R10" s="30"/>
      <c r="S10" s="2" t="s">
        <v>7</v>
      </c>
      <c r="T10" s="3">
        <f t="shared" si="1"/>
        <v>15</v>
      </c>
      <c r="U10" s="3">
        <f t="shared" si="2"/>
        <v>20</v>
      </c>
      <c r="V10" s="31"/>
      <c r="W10" s="3"/>
      <c r="X10" s="3"/>
      <c r="Y10" s="3"/>
    </row>
    <row r="11" spans="3:26" x14ac:dyDescent="0.25">
      <c r="C11" s="2" t="s">
        <v>8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4">
        <f t="shared" si="0"/>
        <v>110</v>
      </c>
      <c r="Q11" s="3"/>
      <c r="R11" s="30"/>
      <c r="S11" s="2" t="s">
        <v>8</v>
      </c>
      <c r="T11" s="3">
        <f t="shared" si="1"/>
        <v>10</v>
      </c>
      <c r="U11" s="3">
        <f t="shared" si="2"/>
        <v>10</v>
      </c>
      <c r="V11" s="31"/>
      <c r="W11" s="3"/>
      <c r="X11" s="3"/>
      <c r="Y11" s="3"/>
    </row>
    <row r="12" spans="3:26" x14ac:dyDescent="0.25">
      <c r="C12" s="2" t="s">
        <v>9</v>
      </c>
      <c r="D12" s="3">
        <f t="shared" ref="D12:N12" si="3">SUM(D5:D11)</f>
        <v>150</v>
      </c>
      <c r="E12" s="3">
        <f t="shared" si="3"/>
        <v>150</v>
      </c>
      <c r="F12" s="3">
        <f t="shared" si="3"/>
        <v>155</v>
      </c>
      <c r="G12" s="3">
        <f t="shared" si="3"/>
        <v>155</v>
      </c>
      <c r="H12" s="3">
        <f t="shared" si="3"/>
        <v>155</v>
      </c>
      <c r="I12" s="3">
        <f t="shared" si="3"/>
        <v>165</v>
      </c>
      <c r="J12" s="3">
        <f t="shared" si="3"/>
        <v>165</v>
      </c>
      <c r="K12" s="3">
        <f t="shared" si="3"/>
        <v>165</v>
      </c>
      <c r="L12" s="3">
        <f t="shared" si="3"/>
        <v>170</v>
      </c>
      <c r="M12" s="3">
        <f t="shared" si="3"/>
        <v>170</v>
      </c>
      <c r="N12" s="3">
        <f t="shared" si="3"/>
        <v>170</v>
      </c>
      <c r="O12" s="4">
        <f>SUM(O5:O11)</f>
        <v>1770</v>
      </c>
      <c r="P12" s="3"/>
      <c r="Q12" s="3"/>
      <c r="R12" s="30"/>
      <c r="S12" s="2" t="s">
        <v>9</v>
      </c>
      <c r="T12" s="3">
        <f t="shared" si="1"/>
        <v>150</v>
      </c>
      <c r="U12" s="3">
        <f t="shared" si="2"/>
        <v>170</v>
      </c>
      <c r="V12" s="16"/>
      <c r="W12" s="3"/>
      <c r="X12" s="3"/>
      <c r="Y12" s="3"/>
    </row>
    <row r="13" spans="3:2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Q13" s="1"/>
      <c r="R13" s="26"/>
      <c r="S13" s="19"/>
      <c r="T13" s="19"/>
      <c r="U13" s="19"/>
      <c r="V13" s="20"/>
      <c r="W13" s="1"/>
      <c r="X13" s="1"/>
      <c r="Y13" s="1"/>
    </row>
    <row r="14" spans="3:26" x14ac:dyDescent="0.25"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"/>
      <c r="R14" s="11"/>
      <c r="S14" s="109" t="s">
        <v>16</v>
      </c>
      <c r="T14" s="109"/>
      <c r="U14" s="109"/>
      <c r="V14" s="12"/>
      <c r="W14" s="1"/>
      <c r="X14" s="1"/>
      <c r="Y14" s="1"/>
    </row>
    <row r="15" spans="3:26" x14ac:dyDescent="0.25">
      <c r="C15" s="1"/>
      <c r="D15" s="1">
        <v>2019</v>
      </c>
      <c r="E15" s="1">
        <v>2020</v>
      </c>
      <c r="F15" s="1">
        <v>2021</v>
      </c>
      <c r="G15" s="1">
        <v>2022</v>
      </c>
      <c r="H15" s="1">
        <v>2023</v>
      </c>
      <c r="I15" s="1">
        <v>2024</v>
      </c>
      <c r="J15" s="1">
        <v>2025</v>
      </c>
      <c r="K15" s="1">
        <v>2026</v>
      </c>
      <c r="L15" s="1">
        <v>2027</v>
      </c>
      <c r="M15" s="1">
        <v>2028</v>
      </c>
      <c r="N15" s="1">
        <v>2029</v>
      </c>
      <c r="O15" s="1" t="s">
        <v>1</v>
      </c>
      <c r="Q15" s="1"/>
      <c r="R15" s="13"/>
      <c r="S15" s="1"/>
      <c r="T15" s="6">
        <f>D15</f>
        <v>2019</v>
      </c>
      <c r="U15" s="6">
        <f>N15</f>
        <v>2029</v>
      </c>
      <c r="V15" s="14"/>
      <c r="W15" s="1"/>
      <c r="X15" s="1"/>
      <c r="Y15" s="1"/>
    </row>
    <row r="16" spans="3:26" x14ac:dyDescent="0.25">
      <c r="C16" s="1" t="s">
        <v>2</v>
      </c>
      <c r="D16" s="10">
        <v>2.4267959594726598</v>
      </c>
      <c r="E16" s="10">
        <v>2.4166612625122101</v>
      </c>
      <c r="F16" s="10">
        <v>2.40951299667358</v>
      </c>
      <c r="G16" s="10">
        <v>2.4038031101226802</v>
      </c>
      <c r="H16" s="10">
        <v>2.3993513584136998</v>
      </c>
      <c r="I16" s="10">
        <v>2.3956503868103001</v>
      </c>
      <c r="J16" s="10">
        <v>2.3933761119842498</v>
      </c>
      <c r="K16" s="10">
        <v>2.3921470642089799</v>
      </c>
      <c r="L16" s="10">
        <v>2.3913345336914098</v>
      </c>
      <c r="M16" s="10">
        <v>2.3911781311035201</v>
      </c>
      <c r="N16" s="10">
        <v>2.3918361663818399</v>
      </c>
      <c r="O16" s="5">
        <f>N16-D16</f>
        <v>-3.4959793090819868E-2</v>
      </c>
      <c r="Q16" s="4"/>
      <c r="R16" s="15"/>
      <c r="S16" s="1" t="s">
        <v>2</v>
      </c>
      <c r="T16" s="27">
        <f>D16</f>
        <v>2.4267959594726598</v>
      </c>
      <c r="U16" s="10">
        <f>N16</f>
        <v>2.3918361663818399</v>
      </c>
      <c r="V16" s="14"/>
      <c r="W16" s="4"/>
      <c r="X16" s="4"/>
      <c r="Y16" s="4"/>
    </row>
    <row r="17" spans="3:26" x14ac:dyDescent="0.25">
      <c r="C17" s="1" t="s">
        <v>5</v>
      </c>
      <c r="D17" s="10">
        <v>2.2243812084197998</v>
      </c>
      <c r="E17" s="10">
        <v>2.2479612827300999</v>
      </c>
      <c r="F17" s="10">
        <v>2.26680636405945</v>
      </c>
      <c r="G17" s="10">
        <v>2.2837479114532502</v>
      </c>
      <c r="H17" s="10">
        <v>2.2990128993988002</v>
      </c>
      <c r="I17" s="10">
        <v>2.3123364448547399</v>
      </c>
      <c r="J17" s="10">
        <v>2.3250796794891402</v>
      </c>
      <c r="K17" s="10">
        <v>2.3377592563629199</v>
      </c>
      <c r="L17" s="10">
        <v>2.3490362167358398</v>
      </c>
      <c r="M17" s="10">
        <v>2.3605663776397701</v>
      </c>
      <c r="N17" s="10">
        <v>2.3721036911010698</v>
      </c>
      <c r="O17" s="5">
        <f t="shared" ref="O17:O23" si="4">N17-D17</f>
        <v>0.14772248268126997</v>
      </c>
      <c r="Q17" s="4"/>
      <c r="R17" s="15"/>
      <c r="S17" s="1" t="s">
        <v>5</v>
      </c>
      <c r="T17" s="27">
        <f t="shared" ref="T17:T23" si="5">D17</f>
        <v>2.2243812084197998</v>
      </c>
      <c r="U17" s="10">
        <f t="shared" ref="U17:U23" si="6">N17</f>
        <v>2.3721036911010698</v>
      </c>
      <c r="V17" s="14"/>
      <c r="W17" s="4"/>
      <c r="X17" s="4"/>
      <c r="Y17" s="4"/>
    </row>
    <row r="18" spans="3:26" x14ac:dyDescent="0.25">
      <c r="C18" s="1" t="s">
        <v>3</v>
      </c>
      <c r="D18" s="10">
        <v>1.6944226026535001</v>
      </c>
      <c r="E18" s="10">
        <v>1.69954514503479</v>
      </c>
      <c r="F18" s="10">
        <v>1.70505630970001</v>
      </c>
      <c r="G18" s="10">
        <v>1.71067225933075</v>
      </c>
      <c r="H18" s="10">
        <v>1.71652030944824</v>
      </c>
      <c r="I18" s="10">
        <v>1.72176325321198</v>
      </c>
      <c r="J18" s="10">
        <v>1.7272317409515401</v>
      </c>
      <c r="K18" s="10">
        <v>1.7326478958129901</v>
      </c>
      <c r="L18" s="10">
        <v>1.7379113435745199</v>
      </c>
      <c r="M18" s="10">
        <v>1.7432719469070399</v>
      </c>
      <c r="N18" s="10">
        <v>1.74824559688568</v>
      </c>
      <c r="O18" s="5">
        <f t="shared" si="4"/>
        <v>5.3822994232179955E-2</v>
      </c>
      <c r="Q18" s="4"/>
      <c r="R18" s="15"/>
      <c r="S18" s="1" t="s">
        <v>3</v>
      </c>
      <c r="T18" s="27">
        <f t="shared" si="5"/>
        <v>1.6944226026535001</v>
      </c>
      <c r="U18" s="10">
        <f t="shared" si="6"/>
        <v>1.74824559688568</v>
      </c>
      <c r="V18" s="14"/>
      <c r="W18" s="4"/>
      <c r="X18" s="4"/>
      <c r="Y18" s="4"/>
    </row>
    <row r="19" spans="3:26" x14ac:dyDescent="0.25">
      <c r="C19" s="1" t="s">
        <v>4</v>
      </c>
      <c r="D19" s="10">
        <v>1.89893126487732</v>
      </c>
      <c r="E19" s="10">
        <v>1.92080438137054</v>
      </c>
      <c r="F19" s="10">
        <v>1.9379743337631199</v>
      </c>
      <c r="G19" s="10">
        <v>1.9514421224594101</v>
      </c>
      <c r="H19" s="10">
        <v>1.9624443054199201</v>
      </c>
      <c r="I19" s="10">
        <v>1.97475385665894</v>
      </c>
      <c r="J19" s="10">
        <v>1.9845232963562001</v>
      </c>
      <c r="K19" s="10">
        <v>1.9927214384078999</v>
      </c>
      <c r="L19" s="10">
        <v>2.0007750988006601</v>
      </c>
      <c r="M19" s="10">
        <v>2.0073316097259499</v>
      </c>
      <c r="N19" s="10">
        <v>2.0129117965698198</v>
      </c>
      <c r="O19" s="5">
        <f t="shared" si="4"/>
        <v>0.11398053169249978</v>
      </c>
      <c r="Q19" s="4"/>
      <c r="R19" s="15"/>
      <c r="S19" s="1" t="s">
        <v>4</v>
      </c>
      <c r="T19" s="27">
        <f t="shared" si="5"/>
        <v>1.89893126487732</v>
      </c>
      <c r="U19" s="10">
        <f t="shared" si="6"/>
        <v>2.0129117965698198</v>
      </c>
      <c r="V19" s="14"/>
      <c r="W19" s="4"/>
      <c r="X19" s="4"/>
      <c r="Y19" s="4"/>
    </row>
    <row r="20" spans="3:26" x14ac:dyDescent="0.25">
      <c r="C20" s="1" t="s">
        <v>8</v>
      </c>
      <c r="D20" s="10">
        <v>2.2599472999572798</v>
      </c>
      <c r="E20" s="10">
        <v>2.2639911174774201</v>
      </c>
      <c r="F20" s="10">
        <v>2.2691702842712398</v>
      </c>
      <c r="G20" s="10">
        <v>2.2756381034851101</v>
      </c>
      <c r="H20" s="10">
        <v>2.2824542522430402</v>
      </c>
      <c r="I20" s="10">
        <v>2.2889604568481401</v>
      </c>
      <c r="J20" s="10">
        <v>2.2950484752654998</v>
      </c>
      <c r="K20" s="10">
        <v>2.3007950782775901</v>
      </c>
      <c r="L20" s="10">
        <v>2.3056764602661102</v>
      </c>
      <c r="M20" s="10">
        <v>2.3100175857543901</v>
      </c>
      <c r="N20" s="10">
        <v>2.3143961429595898</v>
      </c>
      <c r="O20" s="5">
        <f t="shared" si="4"/>
        <v>5.444884300231001E-2</v>
      </c>
      <c r="Q20" s="4"/>
      <c r="R20" s="15"/>
      <c r="S20" s="1" t="s">
        <v>8</v>
      </c>
      <c r="T20" s="27">
        <f t="shared" si="5"/>
        <v>2.2599472999572798</v>
      </c>
      <c r="U20" s="10">
        <f t="shared" si="6"/>
        <v>2.3143961429595898</v>
      </c>
      <c r="V20" s="14"/>
      <c r="W20" s="4"/>
      <c r="X20" s="4"/>
      <c r="Y20" s="4"/>
    </row>
    <row r="21" spans="3:26" x14ac:dyDescent="0.25">
      <c r="C21" s="1" t="s">
        <v>6</v>
      </c>
      <c r="D21" s="10">
        <v>2.3856346607208301</v>
      </c>
      <c r="E21" s="10">
        <v>2.3836708068847701</v>
      </c>
      <c r="F21" s="10">
        <v>2.3839023113250701</v>
      </c>
      <c r="G21" s="10">
        <v>2.3863210678100599</v>
      </c>
      <c r="H21" s="10">
        <v>2.39037418365479</v>
      </c>
      <c r="I21" s="10">
        <v>2.3951761722564702</v>
      </c>
      <c r="J21" s="10">
        <v>2.40096831321716</v>
      </c>
      <c r="K21" s="10">
        <v>2.4072215557098402</v>
      </c>
      <c r="L21" s="10">
        <v>2.4144401550293</v>
      </c>
      <c r="M21" s="10">
        <v>2.4220664501190199</v>
      </c>
      <c r="N21" s="10">
        <v>2.4299395084381099</v>
      </c>
      <c r="O21" s="5">
        <f t="shared" si="4"/>
        <v>4.4304847717279827E-2</v>
      </c>
      <c r="Q21" s="4"/>
      <c r="R21" s="15"/>
      <c r="S21" s="1" t="s">
        <v>6</v>
      </c>
      <c r="T21" s="27">
        <f t="shared" si="5"/>
        <v>2.3856346607208301</v>
      </c>
      <c r="U21" s="10">
        <f t="shared" si="6"/>
        <v>2.4299395084381099</v>
      </c>
      <c r="V21" s="14"/>
      <c r="W21" s="4"/>
      <c r="X21" s="4"/>
      <c r="Y21" s="4"/>
    </row>
    <row r="22" spans="3:26" x14ac:dyDescent="0.25">
      <c r="C22" s="1" t="s">
        <v>7</v>
      </c>
      <c r="D22" s="10">
        <v>2.2822310924529998</v>
      </c>
      <c r="E22" s="10">
        <v>2.27878665924072</v>
      </c>
      <c r="F22" s="10">
        <v>2.2773590087890598</v>
      </c>
      <c r="G22" s="10">
        <v>2.2770421504974401</v>
      </c>
      <c r="H22" s="10">
        <v>2.2768785953521702</v>
      </c>
      <c r="I22" s="10">
        <v>2.2768244743347199</v>
      </c>
      <c r="J22" s="10">
        <v>2.2773344516754199</v>
      </c>
      <c r="K22" s="10">
        <v>2.2780997753143302</v>
      </c>
      <c r="L22" s="10">
        <v>2.2793052196502699</v>
      </c>
      <c r="M22" s="10">
        <v>2.2809183597564702</v>
      </c>
      <c r="N22" s="10">
        <v>2.2830457687377899</v>
      </c>
      <c r="O22" s="5">
        <f t="shared" si="4"/>
        <v>8.1467628479003906E-4</v>
      </c>
      <c r="Q22" s="4"/>
      <c r="R22" s="15"/>
      <c r="S22" s="1" t="s">
        <v>7</v>
      </c>
      <c r="T22" s="27">
        <f t="shared" si="5"/>
        <v>2.2822310924529998</v>
      </c>
      <c r="U22" s="10">
        <f t="shared" si="6"/>
        <v>2.2830457687377899</v>
      </c>
      <c r="V22" s="16"/>
      <c r="W22" s="4"/>
      <c r="X22" s="4"/>
      <c r="Y22" s="4"/>
    </row>
    <row r="23" spans="3:26" x14ac:dyDescent="0.25">
      <c r="C23" s="2" t="s">
        <v>10</v>
      </c>
      <c r="D23" s="4">
        <f t="shared" ref="D23:N23" si="7">AVERAGE(D16:D22)</f>
        <v>2.1674777269363412</v>
      </c>
      <c r="E23" s="4">
        <f t="shared" si="7"/>
        <v>2.1730600936072215</v>
      </c>
      <c r="F23" s="4">
        <f t="shared" si="7"/>
        <v>2.1785402297973611</v>
      </c>
      <c r="G23" s="4">
        <f t="shared" si="7"/>
        <v>2.1840952464512431</v>
      </c>
      <c r="H23" s="4">
        <f t="shared" si="7"/>
        <v>2.1895765577043802</v>
      </c>
      <c r="I23" s="4">
        <f t="shared" si="7"/>
        <v>2.1950664349964701</v>
      </c>
      <c r="J23" s="4">
        <f t="shared" si="7"/>
        <v>2.2005088669913158</v>
      </c>
      <c r="K23" s="4">
        <f t="shared" si="7"/>
        <v>2.2059131520135074</v>
      </c>
      <c r="L23" s="4">
        <f t="shared" si="7"/>
        <v>2.2112112896783014</v>
      </c>
      <c r="M23" s="4">
        <f t="shared" si="7"/>
        <v>2.2164786372865941</v>
      </c>
      <c r="N23" s="4">
        <f t="shared" si="7"/>
        <v>2.2217826672962713</v>
      </c>
      <c r="O23" s="5">
        <f t="shared" si="4"/>
        <v>5.4304940359930054E-2</v>
      </c>
      <c r="Q23" s="4"/>
      <c r="R23" s="15"/>
      <c r="S23" s="2" t="s">
        <v>10</v>
      </c>
      <c r="T23" s="27">
        <f t="shared" si="5"/>
        <v>2.1674777269363412</v>
      </c>
      <c r="U23" s="10">
        <f t="shared" si="6"/>
        <v>2.2217826672962713</v>
      </c>
      <c r="V23" s="16"/>
      <c r="W23" s="4"/>
      <c r="X23" s="4"/>
      <c r="Y23" s="4"/>
    </row>
    <row r="24" spans="3:26" x14ac:dyDescent="0.25">
      <c r="C24" s="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7"/>
      <c r="S24" s="18"/>
      <c r="T24" s="19"/>
      <c r="U24" s="19"/>
      <c r="V24" s="20"/>
      <c r="W24" s="5"/>
      <c r="X24" s="5"/>
      <c r="Y24" s="5"/>
    </row>
    <row r="25" spans="3:26" x14ac:dyDescent="0.25">
      <c r="C25" s="32" t="s">
        <v>15</v>
      </c>
      <c r="D25" s="3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1"/>
      <c r="S25" s="109" t="s">
        <v>15</v>
      </c>
      <c r="T25" s="109"/>
      <c r="U25" s="109"/>
      <c r="V25" s="21"/>
      <c r="W25" s="1"/>
      <c r="X25" s="1"/>
      <c r="Y25" s="1"/>
    </row>
    <row r="26" spans="3:26" x14ac:dyDescent="0.25">
      <c r="C26" s="1"/>
      <c r="D26" s="1">
        <v>2019</v>
      </c>
      <c r="E26" s="1">
        <v>2020</v>
      </c>
      <c r="F26" s="1">
        <v>2021</v>
      </c>
      <c r="G26" s="1">
        <v>2022</v>
      </c>
      <c r="H26" s="1">
        <v>2023</v>
      </c>
      <c r="I26" s="1">
        <v>2024</v>
      </c>
      <c r="J26" s="1">
        <v>2025</v>
      </c>
      <c r="K26" s="1">
        <v>2026</v>
      </c>
      <c r="L26" s="1">
        <v>2027</v>
      </c>
      <c r="M26" s="1">
        <v>2028</v>
      </c>
      <c r="N26" s="1">
        <v>2029</v>
      </c>
      <c r="O26" s="1" t="s">
        <v>1</v>
      </c>
      <c r="P26" t="s">
        <v>11</v>
      </c>
      <c r="Q26" s="1"/>
      <c r="R26" s="13"/>
      <c r="S26" s="1"/>
      <c r="T26" s="1">
        <v>2019</v>
      </c>
      <c r="U26" s="1">
        <v>2029</v>
      </c>
      <c r="V26" s="16"/>
      <c r="W26" s="1"/>
      <c r="X26" s="1"/>
      <c r="Y26" s="1"/>
    </row>
    <row r="27" spans="3:26" x14ac:dyDescent="0.25">
      <c r="C27" s="6"/>
      <c r="D27" s="9">
        <v>23555.5841343682</v>
      </c>
      <c r="E27" s="9">
        <v>23897.825669798502</v>
      </c>
      <c r="F27" s="9">
        <v>24251.912217893601</v>
      </c>
      <c r="G27" s="9">
        <v>24605.650607342399</v>
      </c>
      <c r="H27" s="9">
        <v>24959.038901420299</v>
      </c>
      <c r="I27" s="9">
        <v>25336.448066659701</v>
      </c>
      <c r="J27" s="9">
        <v>25713.4896487203</v>
      </c>
      <c r="K27" s="9">
        <v>26090.1497800951</v>
      </c>
      <c r="L27" s="9">
        <v>26478.631148345801</v>
      </c>
      <c r="M27" s="9">
        <v>26866.719206698199</v>
      </c>
      <c r="N27" s="9">
        <v>27254.4195831791</v>
      </c>
      <c r="O27" s="6">
        <f>N27-D27</f>
        <v>3698.8354488108998</v>
      </c>
      <c r="Q27" s="6"/>
      <c r="R27" s="22"/>
      <c r="S27" s="6" t="s">
        <v>14</v>
      </c>
      <c r="T27" s="6">
        <f>D27</f>
        <v>23555.5841343682</v>
      </c>
      <c r="U27" s="6">
        <f>N27</f>
        <v>27254.4195831791</v>
      </c>
      <c r="V27" s="23"/>
      <c r="W27" s="6"/>
      <c r="X27" s="6"/>
      <c r="Y27" s="6"/>
    </row>
    <row r="28" spans="3:26" x14ac:dyDescent="0.25">
      <c r="C28" s="6"/>
      <c r="D28" s="7"/>
      <c r="E28" s="7">
        <f t="shared" ref="E28:N28" si="8">(E27-D27)/D27</f>
        <v>1.4529104159678299E-2</v>
      </c>
      <c r="F28" s="7">
        <f t="shared" si="8"/>
        <v>1.4816684705445223E-2</v>
      </c>
      <c r="G28" s="7">
        <f t="shared" si="8"/>
        <v>1.4585999910877192E-2</v>
      </c>
      <c r="H28" s="7">
        <f t="shared" si="8"/>
        <v>1.4362078845923637E-2</v>
      </c>
      <c r="I28" s="7">
        <f t="shared" si="8"/>
        <v>1.5121141752694861E-2</v>
      </c>
      <c r="J28" s="7">
        <f t="shared" si="8"/>
        <v>1.4881390677517639E-2</v>
      </c>
      <c r="K28" s="7">
        <f t="shared" si="8"/>
        <v>1.4648347482993042E-2</v>
      </c>
      <c r="L28" s="7">
        <f t="shared" si="8"/>
        <v>1.4889963128808264E-2</v>
      </c>
      <c r="M28" s="7">
        <f t="shared" si="8"/>
        <v>1.4656651100207748E-2</v>
      </c>
      <c r="N28" s="7">
        <f t="shared" si="8"/>
        <v>1.4430506884675487E-2</v>
      </c>
      <c r="O28" s="7">
        <f>(N27-D27)/D27</f>
        <v>0.15702584269240025</v>
      </c>
      <c r="Q28" s="7"/>
      <c r="R28" s="24"/>
      <c r="S28" s="7" t="s">
        <v>39</v>
      </c>
      <c r="T28" s="7">
        <f>E28</f>
        <v>1.4529104159678299E-2</v>
      </c>
      <c r="U28" s="7">
        <f>N28</f>
        <v>1.4430506884675487E-2</v>
      </c>
      <c r="V28" s="25"/>
      <c r="W28" s="7"/>
      <c r="X28" s="7"/>
      <c r="Y28" s="7"/>
    </row>
    <row r="29" spans="3:2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8">
        <f>AVERAGE(D28:N28)</f>
        <v>1.4692186864882138E-2</v>
      </c>
      <c r="R29" s="26"/>
      <c r="S29" s="19"/>
      <c r="T29" s="19"/>
      <c r="U29" s="19"/>
      <c r="V29" s="20"/>
      <c r="X29" s="1"/>
      <c r="Y29" s="1"/>
      <c r="Z29" s="1"/>
    </row>
    <row r="30" spans="3:26" x14ac:dyDescent="0.25">
      <c r="R30" s="1"/>
      <c r="S30" s="1"/>
      <c r="T30" s="1"/>
      <c r="U30" s="1"/>
      <c r="V30" s="1"/>
      <c r="W30" s="1"/>
      <c r="X30" s="1"/>
    </row>
    <row r="31" spans="3:26" x14ac:dyDescent="0.25">
      <c r="H31" t="s">
        <v>0</v>
      </c>
    </row>
    <row r="34" spans="7:15" x14ac:dyDescent="0.25">
      <c r="G34" s="3"/>
      <c r="H34" s="3"/>
      <c r="I34" s="3"/>
      <c r="J34" s="3"/>
      <c r="K34" s="3"/>
      <c r="L34" s="3"/>
      <c r="M34" s="3"/>
      <c r="N34" s="3"/>
      <c r="O34" s="3"/>
    </row>
  </sheetData>
  <mergeCells count="3">
    <mergeCell ref="S25:U25"/>
    <mergeCell ref="S14:U14"/>
    <mergeCell ref="S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U15" sqref="U15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9.8554687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152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248.999998092651</v>
      </c>
      <c r="AM4" s="52">
        <v>246.000000953674</v>
      </c>
      <c r="AN4" s="52">
        <v>263</v>
      </c>
      <c r="AO4" s="52">
        <v>232.00000023841901</v>
      </c>
      <c r="AP4" s="52">
        <v>264.85700416564902</v>
      </c>
      <c r="AQ4" s="52">
        <v>269.67479372024502</v>
      </c>
      <c r="AR4" s="52">
        <v>274.52260684967001</v>
      </c>
      <c r="AS4" s="52">
        <v>279.25923585891701</v>
      </c>
      <c r="AT4" s="52">
        <v>283.81663608551003</v>
      </c>
      <c r="AU4" s="52">
        <v>288.46757221221901</v>
      </c>
      <c r="AV4" s="52">
        <v>293.25410270690901</v>
      </c>
      <c r="AW4" s="52">
        <v>297.85407829284702</v>
      </c>
      <c r="AX4" s="52">
        <v>302.491054534912</v>
      </c>
      <c r="AY4" s="52">
        <v>306.99362468719499</v>
      </c>
      <c r="AZ4" s="52">
        <v>311.39519596099899</v>
      </c>
    </row>
    <row r="5" spans="2:52" x14ac:dyDescent="0.25">
      <c r="B5" s="34" t="s">
        <v>48</v>
      </c>
      <c r="C5" s="9">
        <f>AL4</f>
        <v>248.999998092651</v>
      </c>
      <c r="D5" s="9">
        <f t="shared" ref="D5:Q5" si="0">AM4</f>
        <v>246.000000953674</v>
      </c>
      <c r="E5" s="9">
        <f t="shared" si="0"/>
        <v>263</v>
      </c>
      <c r="F5" s="9">
        <f t="shared" si="0"/>
        <v>232.00000023841901</v>
      </c>
      <c r="G5" s="9">
        <f t="shared" si="0"/>
        <v>264.85700416564902</v>
      </c>
      <c r="H5" s="9">
        <f t="shared" si="0"/>
        <v>269.67479372024502</v>
      </c>
      <c r="I5" s="9">
        <f t="shared" si="0"/>
        <v>274.52260684967001</v>
      </c>
      <c r="J5" s="9">
        <f t="shared" si="0"/>
        <v>279.25923585891701</v>
      </c>
      <c r="K5" s="9">
        <f t="shared" si="0"/>
        <v>283.81663608551003</v>
      </c>
      <c r="L5" s="9">
        <f t="shared" si="0"/>
        <v>288.46757221221901</v>
      </c>
      <c r="M5" s="9">
        <f t="shared" si="0"/>
        <v>293.25410270690901</v>
      </c>
      <c r="N5" s="9">
        <f t="shared" si="0"/>
        <v>297.85407829284702</v>
      </c>
      <c r="O5" s="9">
        <f t="shared" si="0"/>
        <v>302.491054534912</v>
      </c>
      <c r="P5" s="9">
        <f t="shared" si="0"/>
        <v>306.99362468719499</v>
      </c>
      <c r="Q5" s="9">
        <f t="shared" si="0"/>
        <v>311.39519596099899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98.795181862667832</v>
      </c>
      <c r="V5" s="49">
        <f t="shared" si="1"/>
        <v>105.62249076891146</v>
      </c>
      <c r="W5" s="49">
        <f t="shared" si="1"/>
        <v>93.172691572509009</v>
      </c>
      <c r="X5" s="49">
        <f t="shared" si="1"/>
        <v>106.36827558010573</v>
      </c>
      <c r="Y5" s="49">
        <f t="shared" si="1"/>
        <v>108.30313083773643</v>
      </c>
      <c r="Z5" s="49">
        <f t="shared" si="1"/>
        <v>110.25004375603338</v>
      </c>
      <c r="AA5" s="49">
        <f t="shared" si="1"/>
        <v>112.15230441688871</v>
      </c>
      <c r="AB5" s="49">
        <f t="shared" si="1"/>
        <v>113.98258564640793</v>
      </c>
      <c r="AC5" s="49">
        <f t="shared" si="1"/>
        <v>115.85043149473537</v>
      </c>
      <c r="AD5" s="49">
        <f t="shared" si="1"/>
        <v>117.77273291295023</v>
      </c>
      <c r="AE5" s="49">
        <f t="shared" si="1"/>
        <v>119.62011268048998</v>
      </c>
      <c r="AF5" s="49">
        <f t="shared" si="1"/>
        <v>121.48235214939938</v>
      </c>
      <c r="AG5" s="49">
        <f t="shared" si="1"/>
        <v>123.29061326858526</v>
      </c>
      <c r="AH5" s="49">
        <f>Q5/$C$5*100</f>
        <v>125.05831258887447</v>
      </c>
      <c r="AI5" s="49"/>
      <c r="AJ5" s="49"/>
      <c r="AK5" s="51" t="s">
        <v>53</v>
      </c>
      <c r="AL5" s="52">
        <v>262.99999713897699</v>
      </c>
      <c r="AM5" s="52">
        <v>250.99999833107</v>
      </c>
      <c r="AN5" s="52">
        <v>266.99999856948898</v>
      </c>
      <c r="AO5" s="52">
        <v>271.99999904632602</v>
      </c>
      <c r="AP5" s="52">
        <v>240.38500690460199</v>
      </c>
      <c r="AQ5" s="52">
        <v>271.79527854919399</v>
      </c>
      <c r="AR5" s="52">
        <v>276.83316040039102</v>
      </c>
      <c r="AS5" s="52">
        <v>281.65261411666899</v>
      </c>
      <c r="AT5" s="52">
        <v>286.393671035767</v>
      </c>
      <c r="AU5" s="52">
        <v>291.321248054504</v>
      </c>
      <c r="AV5" s="52">
        <v>296.01087188720697</v>
      </c>
      <c r="AW5" s="52">
        <v>300.822609901428</v>
      </c>
      <c r="AX5" s="52">
        <v>305.61017608642601</v>
      </c>
      <c r="AY5" s="52">
        <v>310.25374126434298</v>
      </c>
      <c r="AZ5" s="52">
        <v>314.81493091583297</v>
      </c>
    </row>
    <row r="6" spans="2:52" x14ac:dyDescent="0.25">
      <c r="B6" s="34" t="s">
        <v>49</v>
      </c>
      <c r="C6" s="9">
        <f>AL5+AL6+AL7+AL8+AL9</f>
        <v>1382.9999895095821</v>
      </c>
      <c r="D6" s="9">
        <f t="shared" ref="D6:Q6" si="2">AM5+AM6+AM7+AM8+AM9</f>
        <v>1376.9999964237222</v>
      </c>
      <c r="E6" s="9">
        <f t="shared" si="2"/>
        <v>1378.999989509583</v>
      </c>
      <c r="F6" s="9">
        <f t="shared" si="2"/>
        <v>1359.999985218049</v>
      </c>
      <c r="G6" s="9">
        <f t="shared" si="2"/>
        <v>1352.5262017250061</v>
      </c>
      <c r="H6" s="9">
        <f t="shared" si="2"/>
        <v>1369.9937725067139</v>
      </c>
      <c r="I6" s="9">
        <f t="shared" si="2"/>
        <v>1393.1166934967041</v>
      </c>
      <c r="J6" s="9">
        <f t="shared" si="2"/>
        <v>1418.6350293159489</v>
      </c>
      <c r="K6" s="9">
        <f t="shared" si="2"/>
        <v>1436.1052150726318</v>
      </c>
      <c r="L6" s="9">
        <f t="shared" si="2"/>
        <v>1483.8631539344781</v>
      </c>
      <c r="M6" s="9">
        <f t="shared" si="2"/>
        <v>1509.236461639405</v>
      </c>
      <c r="N6" s="9">
        <f t="shared" si="2"/>
        <v>1534.188325881958</v>
      </c>
      <c r="O6" s="9">
        <f t="shared" si="2"/>
        <v>1559.3673610687249</v>
      </c>
      <c r="P6" s="9">
        <f t="shared" si="2"/>
        <v>1583.877784729003</v>
      </c>
      <c r="Q6" s="9">
        <f t="shared" si="2"/>
        <v>1608.0045766830449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99.566161017254416</v>
      </c>
      <c r="V6" s="49">
        <f t="shared" si="4"/>
        <v>99.710773678211126</v>
      </c>
      <c r="W6" s="49">
        <f t="shared" si="4"/>
        <v>98.336948339407513</v>
      </c>
      <c r="X6" s="49">
        <f t="shared" si="4"/>
        <v>97.796544612022586</v>
      </c>
      <c r="Y6" s="49">
        <f t="shared" si="4"/>
        <v>99.059564923967912</v>
      </c>
      <c r="Z6" s="49">
        <f t="shared" si="4"/>
        <v>100.7315042707057</v>
      </c>
      <c r="AA6" s="49">
        <f t="shared" si="4"/>
        <v>102.57664787249949</v>
      </c>
      <c r="AB6" s="49">
        <f t="shared" si="4"/>
        <v>103.83985726434324</v>
      </c>
      <c r="AC6" s="49">
        <f t="shared" si="4"/>
        <v>107.29307051265144</v>
      </c>
      <c r="AD6" s="49">
        <f t="shared" si="4"/>
        <v>109.12772762743019</v>
      </c>
      <c r="AE6" s="49">
        <f t="shared" si="4"/>
        <v>110.93191160659286</v>
      </c>
      <c r="AF6" s="49">
        <f t="shared" si="4"/>
        <v>112.75252153990859</v>
      </c>
      <c r="AG6" s="49">
        <f t="shared" si="4"/>
        <v>114.52478646009629</v>
      </c>
      <c r="AH6" s="49">
        <f>Q6/$C$6*100</f>
        <v>116.26931228345494</v>
      </c>
      <c r="AI6" s="49"/>
      <c r="AJ6" s="49"/>
      <c r="AK6" s="51" t="s">
        <v>54</v>
      </c>
      <c r="AL6" s="52">
        <v>255.99999713897699</v>
      </c>
      <c r="AM6" s="52">
        <v>267.99999904632602</v>
      </c>
      <c r="AN6" s="52">
        <v>258.99999666214001</v>
      </c>
      <c r="AO6" s="52">
        <v>265.99999618530302</v>
      </c>
      <c r="AP6" s="52">
        <v>279.52434110641502</v>
      </c>
      <c r="AQ6" s="52">
        <v>250.08864641189601</v>
      </c>
      <c r="AR6" s="52">
        <v>280.29539299011202</v>
      </c>
      <c r="AS6" s="52">
        <v>285.31267166137701</v>
      </c>
      <c r="AT6" s="52">
        <v>290.15127706527699</v>
      </c>
      <c r="AU6" s="52">
        <v>295.314009189606</v>
      </c>
      <c r="AV6" s="52">
        <v>300.28714275360102</v>
      </c>
      <c r="AW6" s="52">
        <v>305.02841567993198</v>
      </c>
      <c r="AX6" s="52">
        <v>310.05575275421103</v>
      </c>
      <c r="AY6" s="52">
        <v>314.85940265655501</v>
      </c>
      <c r="AZ6" s="52">
        <v>319.57668113708502</v>
      </c>
    </row>
    <row r="7" spans="2:52" x14ac:dyDescent="0.25">
      <c r="B7" s="34" t="s">
        <v>50</v>
      </c>
      <c r="C7" s="9">
        <f>AL10+AL11+AL12+AL13+AL14+AL15+AL16</f>
        <v>2111.999997138978</v>
      </c>
      <c r="D7" s="9">
        <f t="shared" ref="D7:Q7" si="5">AM10+AM11+AM12+AM13+AM14+AM15+AM16</f>
        <v>2115.9999890327463</v>
      </c>
      <c r="E7" s="9">
        <f t="shared" si="5"/>
        <v>2105.9999961853027</v>
      </c>
      <c r="F7" s="9">
        <f t="shared" si="5"/>
        <v>2161.9999938011179</v>
      </c>
      <c r="G7" s="9">
        <f t="shared" si="5"/>
        <v>2150.4887948036189</v>
      </c>
      <c r="H7" s="9">
        <f t="shared" si="5"/>
        <v>2163.243941783905</v>
      </c>
      <c r="I7" s="9">
        <f t="shared" si="5"/>
        <v>2161.7956604957571</v>
      </c>
      <c r="J7" s="9">
        <f t="shared" si="5"/>
        <v>2136.1100616455078</v>
      </c>
      <c r="K7" s="9">
        <f t="shared" si="5"/>
        <v>2147.691632270813</v>
      </c>
      <c r="L7" s="9">
        <f t="shared" si="5"/>
        <v>2144.4034156799307</v>
      </c>
      <c r="M7" s="9">
        <f t="shared" si="5"/>
        <v>2132.5279846191406</v>
      </c>
      <c r="N7" s="9">
        <f t="shared" si="5"/>
        <v>2165.6352610588069</v>
      </c>
      <c r="O7" s="9">
        <f t="shared" si="5"/>
        <v>2196.3479228019728</v>
      </c>
      <c r="P7" s="9">
        <f t="shared" si="5"/>
        <v>2231.495139598846</v>
      </c>
      <c r="Q7" s="9">
        <f t="shared" si="5"/>
        <v>2268.8894376754761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100.18939355583272</v>
      </c>
      <c r="V7" s="49">
        <f t="shared" si="6"/>
        <v>99.715909045369173</v>
      </c>
      <c r="W7" s="49">
        <f t="shared" si="6"/>
        <v>102.36742408758866</v>
      </c>
      <c r="X7" s="49">
        <f t="shared" si="6"/>
        <v>101.82238625552935</v>
      </c>
      <c r="Y7" s="49">
        <f t="shared" si="6"/>
        <v>102.42632313988373</v>
      </c>
      <c r="Z7" s="49">
        <f t="shared" si="6"/>
        <v>102.35774921516263</v>
      </c>
      <c r="AA7" s="49">
        <f t="shared" si="6"/>
        <v>101.14157502552985</v>
      </c>
      <c r="AB7" s="49">
        <f t="shared" si="6"/>
        <v>101.68994484754663</v>
      </c>
      <c r="AC7" s="49">
        <f t="shared" si="6"/>
        <v>101.5342527739038</v>
      </c>
      <c r="AD7" s="49">
        <f t="shared" si="6"/>
        <v>100.97196910549104</v>
      </c>
      <c r="AE7" s="49">
        <f t="shared" si="6"/>
        <v>102.53954848449271</v>
      </c>
      <c r="AF7" s="49">
        <f t="shared" si="6"/>
        <v>103.99374648566557</v>
      </c>
      <c r="AG7" s="49">
        <f t="shared" si="6"/>
        <v>105.6579139498931</v>
      </c>
      <c r="AH7" s="49">
        <f>Q7/$C$7*100</f>
        <v>107.42847730819263</v>
      </c>
      <c r="AI7" s="49"/>
      <c r="AJ7" s="49"/>
      <c r="AK7" s="51" t="s">
        <v>55</v>
      </c>
      <c r="AL7" s="52">
        <v>305</v>
      </c>
      <c r="AM7" s="52">
        <v>266.99999904632602</v>
      </c>
      <c r="AN7" s="52">
        <v>270.99999809265103</v>
      </c>
      <c r="AO7" s="52">
        <v>270.99999761581398</v>
      </c>
      <c r="AP7" s="52">
        <v>273.20937061309797</v>
      </c>
      <c r="AQ7" s="52">
        <v>286.30278253555298</v>
      </c>
      <c r="AR7" s="52">
        <v>258.87651968002302</v>
      </c>
      <c r="AS7" s="52">
        <v>287.77344942092901</v>
      </c>
      <c r="AT7" s="52">
        <v>292.79134893417398</v>
      </c>
      <c r="AU7" s="52">
        <v>297.99408149719198</v>
      </c>
      <c r="AV7" s="52">
        <v>303.17927074432401</v>
      </c>
      <c r="AW7" s="52">
        <v>308.17768955230702</v>
      </c>
      <c r="AX7" s="52">
        <v>313.10733890533402</v>
      </c>
      <c r="AY7" s="52">
        <v>318.12955856323202</v>
      </c>
      <c r="AZ7" s="52">
        <v>322.98470115661598</v>
      </c>
    </row>
    <row r="8" spans="2:52" x14ac:dyDescent="0.25">
      <c r="B8" s="34" t="s">
        <v>51</v>
      </c>
      <c r="C8" s="9">
        <f>AL17+AL18+AL19</f>
        <v>891.99999713897694</v>
      </c>
      <c r="D8" s="9">
        <f t="shared" ref="D8:Q8" si="7">AM17+AM18+AM19</f>
        <v>896.99999999999989</v>
      </c>
      <c r="E8" s="9">
        <f t="shared" si="7"/>
        <v>933</v>
      </c>
      <c r="F8" s="9">
        <f t="shared" si="7"/>
        <v>946.99999618530205</v>
      </c>
      <c r="G8" s="9">
        <f t="shared" si="7"/>
        <v>949.63432264328003</v>
      </c>
      <c r="H8" s="9">
        <f t="shared" si="7"/>
        <v>932.760241508484</v>
      </c>
      <c r="I8" s="9">
        <f t="shared" si="7"/>
        <v>948.79439926147506</v>
      </c>
      <c r="J8" s="9">
        <f t="shared" si="7"/>
        <v>977.35356760025002</v>
      </c>
      <c r="K8" s="9">
        <f t="shared" si="7"/>
        <v>995.81580209732101</v>
      </c>
      <c r="L8" s="9">
        <f t="shared" si="7"/>
        <v>992.74526834487892</v>
      </c>
      <c r="M8" s="9">
        <f t="shared" si="7"/>
        <v>999.75971984863304</v>
      </c>
      <c r="N8" s="9">
        <f t="shared" si="7"/>
        <v>989.93804979324307</v>
      </c>
      <c r="O8" s="9">
        <f t="shared" si="7"/>
        <v>995.30796384811401</v>
      </c>
      <c r="P8" s="9">
        <f t="shared" si="7"/>
        <v>967.50155591964699</v>
      </c>
      <c r="Q8" s="9">
        <f t="shared" si="7"/>
        <v>979.78813123703003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100.56053843913229</v>
      </c>
      <c r="V8" s="49">
        <f t="shared" si="8"/>
        <v>104.59641289153896</v>
      </c>
      <c r="W8" s="49">
        <f t="shared" si="8"/>
        <v>106.1659191953737</v>
      </c>
      <c r="X8" s="49">
        <f t="shared" si="8"/>
        <v>106.4612472745696</v>
      </c>
      <c r="Y8" s="49">
        <f t="shared" si="8"/>
        <v>104.56953413679848</v>
      </c>
      <c r="Z8" s="49">
        <f t="shared" si="8"/>
        <v>106.36708546016389</v>
      </c>
      <c r="AA8" s="49">
        <f t="shared" si="8"/>
        <v>109.56878595684285</v>
      </c>
      <c r="AB8" s="49">
        <f t="shared" si="8"/>
        <v>111.63854319409478</v>
      </c>
      <c r="AC8" s="49">
        <f t="shared" si="8"/>
        <v>111.29431295168553</v>
      </c>
      <c r="AD8" s="49">
        <f t="shared" si="8"/>
        <v>112.0806864411757</v>
      </c>
      <c r="AE8" s="49">
        <f t="shared" si="8"/>
        <v>110.97960235071693</v>
      </c>
      <c r="AF8" s="49">
        <f t="shared" si="8"/>
        <v>111.58161065476342</v>
      </c>
      <c r="AG8" s="49">
        <f t="shared" si="8"/>
        <v>108.46430033888292</v>
      </c>
      <c r="AH8" s="49">
        <f>Q8/$C$8*100</f>
        <v>109.84171910085503</v>
      </c>
      <c r="AI8" s="49"/>
      <c r="AJ8" s="49"/>
      <c r="AK8" s="51" t="s">
        <v>56</v>
      </c>
      <c r="AL8" s="52">
        <v>275.99999523162802</v>
      </c>
      <c r="AM8" s="52">
        <v>310.00000286102301</v>
      </c>
      <c r="AN8" s="52">
        <v>265.99999904632602</v>
      </c>
      <c r="AO8" s="52">
        <v>276.99999618530302</v>
      </c>
      <c r="AP8" s="52">
        <v>277.15317201614403</v>
      </c>
      <c r="AQ8" s="52">
        <v>279.37734842300398</v>
      </c>
      <c r="AR8" s="52">
        <v>292.35784673690802</v>
      </c>
      <c r="AS8" s="52">
        <v>266.344297885895</v>
      </c>
      <c r="AT8" s="52">
        <v>294.13323259353598</v>
      </c>
      <c r="AU8" s="52">
        <v>299.446699142456</v>
      </c>
      <c r="AV8" s="52">
        <v>304.658988952637</v>
      </c>
      <c r="AW8" s="52">
        <v>309.84865283966099</v>
      </c>
      <c r="AX8" s="52">
        <v>314.98861694335898</v>
      </c>
      <c r="AY8" s="52">
        <v>319.90965461731003</v>
      </c>
      <c r="AZ8" s="52">
        <v>324.95941448211698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14821.999957084658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14869.999979496002</v>
      </c>
      <c r="E9" s="9">
        <f t="shared" si="9"/>
        <v>15056.999958992004</v>
      </c>
      <c r="F9" s="9">
        <f t="shared" si="9"/>
        <v>15209.999996185305</v>
      </c>
      <c r="G9" s="9">
        <f t="shared" si="9"/>
        <v>15425.366827249527</v>
      </c>
      <c r="H9" s="9">
        <f t="shared" si="9"/>
        <v>15664.802298545837</v>
      </c>
      <c r="I9" s="9">
        <f t="shared" si="9"/>
        <v>15857.695408105854</v>
      </c>
      <c r="J9" s="9">
        <f t="shared" si="9"/>
        <v>16092.072981595993</v>
      </c>
      <c r="K9" s="9">
        <f t="shared" si="9"/>
        <v>16287.927469491959</v>
      </c>
      <c r="L9" s="9">
        <f t="shared" si="9"/>
        <v>16507.917883396149</v>
      </c>
      <c r="M9" s="9">
        <f t="shared" si="9"/>
        <v>16724.678513050076</v>
      </c>
      <c r="N9" s="9">
        <f t="shared" si="9"/>
        <v>16944.015177488331</v>
      </c>
      <c r="O9" s="9">
        <f t="shared" si="9"/>
        <v>17166.624809741974</v>
      </c>
      <c r="P9" s="9">
        <f t="shared" si="9"/>
        <v>17416.180782794949</v>
      </c>
      <c r="Q9" s="9">
        <f t="shared" si="9"/>
        <v>17664.320134162906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100.32384308831685</v>
      </c>
      <c r="V9" s="49">
        <f t="shared" si="10"/>
        <v>101.58548105915371</v>
      </c>
      <c r="W9" s="49">
        <f t="shared" si="10"/>
        <v>102.61773067213637</v>
      </c>
      <c r="X9" s="49">
        <f t="shared" si="10"/>
        <v>104.07075207065071</v>
      </c>
      <c r="Y9" s="49">
        <f t="shared" si="10"/>
        <v>105.68615803468772</v>
      </c>
      <c r="Z9" s="49">
        <f t="shared" si="10"/>
        <v>106.98755535028963</v>
      </c>
      <c r="AA9" s="49">
        <f t="shared" si="10"/>
        <v>108.56883705430226</v>
      </c>
      <c r="AB9" s="49">
        <f t="shared" si="10"/>
        <v>109.89021398361704</v>
      </c>
      <c r="AC9" s="49">
        <f t="shared" si="10"/>
        <v>111.37442943727478</v>
      </c>
      <c r="AD9" s="49">
        <f t="shared" si="10"/>
        <v>112.83685441556064</v>
      </c>
      <c r="AE9" s="49">
        <f t="shared" si="10"/>
        <v>114.31665919948533</v>
      </c>
      <c r="AF9" s="49">
        <f t="shared" si="10"/>
        <v>115.81854580654365</v>
      </c>
      <c r="AG9" s="49">
        <f t="shared" si="10"/>
        <v>117.50223204170445</v>
      </c>
      <c r="AH9" s="49">
        <f>Q9/$C$9*100</f>
        <v>119.17636071588078</v>
      </c>
      <c r="AI9" s="49"/>
      <c r="AJ9" s="49"/>
      <c r="AK9" s="51" t="s">
        <v>57</v>
      </c>
      <c r="AL9" s="52">
        <v>283</v>
      </c>
      <c r="AM9" s="52">
        <v>280.99999713897699</v>
      </c>
      <c r="AN9" s="52">
        <v>315.99999713897699</v>
      </c>
      <c r="AO9" s="52">
        <v>273.99999618530302</v>
      </c>
      <c r="AP9" s="52">
        <v>282.25431108474697</v>
      </c>
      <c r="AQ9" s="52">
        <v>282.42971658706699</v>
      </c>
      <c r="AR9" s="52">
        <v>284.75377368927002</v>
      </c>
      <c r="AS9" s="52">
        <v>297.55199623107899</v>
      </c>
      <c r="AT9" s="52">
        <v>272.635685443878</v>
      </c>
      <c r="AU9" s="52">
        <v>299.78711605071999</v>
      </c>
      <c r="AV9" s="52">
        <v>305.10018730163603</v>
      </c>
      <c r="AW9" s="52">
        <v>310.31095790862997</v>
      </c>
      <c r="AX9" s="52">
        <v>315.60547637939499</v>
      </c>
      <c r="AY9" s="52">
        <v>320.72542762756302</v>
      </c>
      <c r="AZ9" s="52">
        <v>325.66884899139399</v>
      </c>
    </row>
    <row r="10" spans="2:52" x14ac:dyDescent="0.25">
      <c r="B10" s="35" t="s">
        <v>23</v>
      </c>
      <c r="C10" s="9">
        <f t="shared" ref="C10:Q10" si="11">C5+C6+C7+C8+AL20+AL21</f>
        <v>5259.9999761581421</v>
      </c>
      <c r="D10" s="9">
        <f t="shared" si="11"/>
        <v>5256.9999845027942</v>
      </c>
      <c r="E10" s="9">
        <f t="shared" si="11"/>
        <v>5289.999979019165</v>
      </c>
      <c r="F10" s="9">
        <f t="shared" si="11"/>
        <v>5292.9999725818652</v>
      </c>
      <c r="G10" s="9">
        <f t="shared" si="11"/>
        <v>5348.5884046554565</v>
      </c>
      <c r="H10" s="9">
        <f t="shared" si="11"/>
        <v>5395.76970911026</v>
      </c>
      <c r="I10" s="9">
        <f t="shared" si="11"/>
        <v>5427.3281302452078</v>
      </c>
      <c r="J10" s="9">
        <f t="shared" si="11"/>
        <v>5460.3421487808228</v>
      </c>
      <c r="K10" s="9">
        <f t="shared" si="11"/>
        <v>5512.9263019561768</v>
      </c>
      <c r="L10" s="9">
        <f t="shared" si="11"/>
        <v>5561.0626077651959</v>
      </c>
      <c r="M10" s="9">
        <f t="shared" si="11"/>
        <v>5626.872402191163</v>
      </c>
      <c r="N10" s="9">
        <f t="shared" si="11"/>
        <v>5684.2707829475403</v>
      </c>
      <c r="O10" s="9">
        <f t="shared" si="11"/>
        <v>5723.7858562469482</v>
      </c>
      <c r="P10" s="9">
        <f t="shared" si="11"/>
        <v>5788.4971308708182</v>
      </c>
      <c r="Q10" s="9">
        <f t="shared" si="11"/>
        <v>5863.983253955842</v>
      </c>
      <c r="S10" s="48" t="s">
        <v>23</v>
      </c>
      <c r="T10" s="49">
        <f>C10/$C$10*100</f>
        <v>100</v>
      </c>
      <c r="U10" s="49">
        <f t="shared" ref="U10:AG10" si="12">D10/$C$10*100</f>
        <v>99.942965937852733</v>
      </c>
      <c r="V10" s="49">
        <f t="shared" si="12"/>
        <v>100.57034226230044</v>
      </c>
      <c r="W10" s="49">
        <f t="shared" si="12"/>
        <v>100.62737636070915</v>
      </c>
      <c r="X10" s="49">
        <f t="shared" si="12"/>
        <v>101.68419066347636</v>
      </c>
      <c r="Y10" s="49">
        <f t="shared" si="12"/>
        <v>102.58117364196802</v>
      </c>
      <c r="Z10" s="49">
        <f t="shared" si="12"/>
        <v>103.18114362824163</v>
      </c>
      <c r="AA10" s="49">
        <f t="shared" si="12"/>
        <v>103.80878656902597</v>
      </c>
      <c r="AB10" s="49">
        <f t="shared" si="12"/>
        <v>104.80848530312674</v>
      </c>
      <c r="AC10" s="49">
        <f t="shared" si="12"/>
        <v>105.72362420098236</v>
      </c>
      <c r="AD10" s="49">
        <f t="shared" si="12"/>
        <v>106.97476098281243</v>
      </c>
      <c r="AE10" s="49">
        <f t="shared" si="12"/>
        <v>108.065984956511</v>
      </c>
      <c r="AF10" s="49">
        <f t="shared" si="12"/>
        <v>108.81722209488585</v>
      </c>
      <c r="AG10" s="49">
        <f t="shared" si="12"/>
        <v>110.04747446973728</v>
      </c>
      <c r="AH10" s="49">
        <f>Q10/$C$10*100</f>
        <v>111.48257187329578</v>
      </c>
      <c r="AI10" s="49"/>
      <c r="AJ10" s="49"/>
      <c r="AK10" s="51" t="s">
        <v>58</v>
      </c>
      <c r="AL10" s="52">
        <v>325</v>
      </c>
      <c r="AM10" s="52">
        <v>287.99999952316301</v>
      </c>
      <c r="AN10" s="52">
        <v>290.99999809265103</v>
      </c>
      <c r="AO10" s="52">
        <v>324.99999713897699</v>
      </c>
      <c r="AP10" s="52">
        <v>279.29142045974697</v>
      </c>
      <c r="AQ10" s="52">
        <v>287.37242412567099</v>
      </c>
      <c r="AR10" s="52">
        <v>287.68847370147699</v>
      </c>
      <c r="AS10" s="52">
        <v>290.01087760925299</v>
      </c>
      <c r="AT10" s="52">
        <v>302.64048004150402</v>
      </c>
      <c r="AU10" s="52">
        <v>278.83400869369501</v>
      </c>
      <c r="AV10" s="52">
        <v>305.31666183471702</v>
      </c>
      <c r="AW10" s="52">
        <v>310.64010810852102</v>
      </c>
      <c r="AX10" s="52">
        <v>315.95692443847702</v>
      </c>
      <c r="AY10" s="52">
        <v>321.24326133727999</v>
      </c>
      <c r="AZ10" s="52">
        <v>326.389930725098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9904.9999713897705</v>
      </c>
      <c r="D11" s="9">
        <f t="shared" ref="D11:Q11" si="13">AM22+AM23+AM24+AM25+AM26+AM27+AM28+AM29+AM30+AM31+AM32+AM33+AM34+AM35+AM36+AM37+AM38+AM39+AM40+AM41+AM42+AM43+AM44+AM45+AM46+AM47+AM48+AM49+AM50+AM51+AM52+AM53</f>
        <v>9920.999988079071</v>
      </c>
      <c r="E11" s="9">
        <f t="shared" si="13"/>
        <v>10027.999970912932</v>
      </c>
      <c r="F11" s="9">
        <f t="shared" si="13"/>
        <v>10083.999990463257</v>
      </c>
      <c r="G11" s="9">
        <f t="shared" si="13"/>
        <v>10160.05736207962</v>
      </c>
      <c r="H11" s="9">
        <f t="shared" si="13"/>
        <v>10270.684447526932</v>
      </c>
      <c r="I11" s="9">
        <f t="shared" si="13"/>
        <v>10404.01819086075</v>
      </c>
      <c r="J11" s="9">
        <f t="shared" si="13"/>
        <v>10556.86360502243</v>
      </c>
      <c r="K11" s="9">
        <f t="shared" si="13"/>
        <v>10647.174499988556</v>
      </c>
      <c r="L11" s="9">
        <f t="shared" si="13"/>
        <v>10784.707381248472</v>
      </c>
      <c r="M11" s="9">
        <f t="shared" si="13"/>
        <v>10923.232500076292</v>
      </c>
      <c r="N11" s="9">
        <f t="shared" si="13"/>
        <v>11081.244896888735</v>
      </c>
      <c r="O11" s="9">
        <f t="shared" si="13"/>
        <v>11281.697679042816</v>
      </c>
      <c r="P11" s="9">
        <f t="shared" si="13"/>
        <v>11454.12567424774</v>
      </c>
      <c r="Q11" s="9">
        <f t="shared" si="13"/>
        <v>11617.978515625</v>
      </c>
      <c r="S11" s="48" t="s">
        <v>24</v>
      </c>
      <c r="T11" s="49">
        <f>C11/$C$11*100</f>
        <v>100</v>
      </c>
      <c r="U11" s="49">
        <f t="shared" ref="U11:AG11" si="14">D11/$C$11*100</f>
        <v>100.16153474745599</v>
      </c>
      <c r="V11" s="49">
        <f t="shared" si="14"/>
        <v>101.24179707095853</v>
      </c>
      <c r="W11" s="49">
        <f t="shared" si="14"/>
        <v>101.80716829470491</v>
      </c>
      <c r="X11" s="49">
        <f t="shared" si="14"/>
        <v>102.57503676351918</v>
      </c>
      <c r="Y11" s="49">
        <f t="shared" si="14"/>
        <v>103.69191799286651</v>
      </c>
      <c r="Z11" s="49">
        <f t="shared" si="14"/>
        <v>105.03804362354745</v>
      </c>
      <c r="AA11" s="49">
        <f t="shared" si="14"/>
        <v>106.58115734998026</v>
      </c>
      <c r="AB11" s="49">
        <f t="shared" si="14"/>
        <v>107.49292812460909</v>
      </c>
      <c r="AC11" s="49">
        <f t="shared" si="14"/>
        <v>108.88144787884609</v>
      </c>
      <c r="AD11" s="49">
        <f t="shared" si="14"/>
        <v>110.2799851754432</v>
      </c>
      <c r="AE11" s="49">
        <f t="shared" si="14"/>
        <v>111.87526429981327</v>
      </c>
      <c r="AF11" s="49">
        <f t="shared" si="14"/>
        <v>113.89901778525579</v>
      </c>
      <c r="AG11" s="49">
        <f t="shared" si="14"/>
        <v>115.63983551067705</v>
      </c>
      <c r="AH11" s="49">
        <f>Q11/$C$11*100</f>
        <v>117.29407924465526</v>
      </c>
      <c r="AI11" s="49"/>
      <c r="AJ11" s="49"/>
      <c r="AK11" s="51" t="s">
        <v>59</v>
      </c>
      <c r="AL11" s="52">
        <v>284</v>
      </c>
      <c r="AM11" s="52">
        <v>331.99999809265103</v>
      </c>
      <c r="AN11" s="52">
        <v>296.99999713897699</v>
      </c>
      <c r="AO11" s="52">
        <v>288.99999761581398</v>
      </c>
      <c r="AP11" s="52">
        <v>328.53700256347702</v>
      </c>
      <c r="AQ11" s="52">
        <v>284.27196264267002</v>
      </c>
      <c r="AR11" s="52">
        <v>292.37383937835699</v>
      </c>
      <c r="AS11" s="52">
        <v>292.72498893737799</v>
      </c>
      <c r="AT11" s="52">
        <v>295.12767076492298</v>
      </c>
      <c r="AU11" s="52">
        <v>307.76513290405302</v>
      </c>
      <c r="AV11" s="52">
        <v>284.70756101608299</v>
      </c>
      <c r="AW11" s="52">
        <v>310.67627620696999</v>
      </c>
      <c r="AX11" s="52">
        <v>316.10265922546398</v>
      </c>
      <c r="AY11" s="52">
        <v>321.42334938049299</v>
      </c>
      <c r="AZ11" s="52">
        <v>326.74034118652298</v>
      </c>
    </row>
    <row r="12" spans="2:52" x14ac:dyDescent="0.25">
      <c r="B12" s="35" t="s">
        <v>25</v>
      </c>
      <c r="C12" s="9">
        <f>AL54+AL55+AL56+AL57+AL58+AL59+AL60+AL61+AL62+AL63+AL64+AL65+AL66+AL67+AL68+AL69+AL70</f>
        <v>4292.9999914169321</v>
      </c>
      <c r="D12" s="9">
        <f t="shared" ref="D12:Q12" si="15">AM54+AM55+AM56+AM57+AM58+AM59+AM60+AM61+AM62+AM63+AM64+AM65+AM66+AM67+AM68+AM69+AM70</f>
        <v>4327.9999933242798</v>
      </c>
      <c r="E12" s="9">
        <f t="shared" si="15"/>
        <v>4419.9999947547922</v>
      </c>
      <c r="F12" s="9">
        <f t="shared" si="15"/>
        <v>4534.000008583067</v>
      </c>
      <c r="G12" s="9">
        <f t="shared" si="15"/>
        <v>4634.2273838520068</v>
      </c>
      <c r="H12" s="9">
        <f t="shared" si="15"/>
        <v>4734.0208914279901</v>
      </c>
      <c r="I12" s="9">
        <f t="shared" si="15"/>
        <v>4804.5784471034976</v>
      </c>
      <c r="J12" s="9">
        <f t="shared" si="15"/>
        <v>4886.2251222133618</v>
      </c>
      <c r="K12" s="9">
        <f t="shared" si="15"/>
        <v>4991.2559530734989</v>
      </c>
      <c r="L12" s="9">
        <f t="shared" si="15"/>
        <v>5071.6273045539838</v>
      </c>
      <c r="M12" s="9">
        <f t="shared" si="15"/>
        <v>5109.3518795967093</v>
      </c>
      <c r="N12" s="9">
        <f t="shared" si="15"/>
        <v>5166.1152126789084</v>
      </c>
      <c r="O12" s="9">
        <f t="shared" si="15"/>
        <v>5214.6555767059308</v>
      </c>
      <c r="P12" s="9">
        <f t="shared" si="15"/>
        <v>5263.4260826110822</v>
      </c>
      <c r="Q12" s="9">
        <f t="shared" si="15"/>
        <v>5350.4357061386099</v>
      </c>
      <c r="S12" s="48" t="s">
        <v>25</v>
      </c>
      <c r="T12" s="49">
        <f>C12/$C$12*100</f>
        <v>100</v>
      </c>
      <c r="U12" s="49">
        <f t="shared" ref="U12:AG12" si="16">D12/$C$12*100</f>
        <v>100.81528073555378</v>
      </c>
      <c r="V12" s="49">
        <f t="shared" si="16"/>
        <v>102.95830429983167</v>
      </c>
      <c r="W12" s="49">
        <f t="shared" si="16"/>
        <v>105.61379030160658</v>
      </c>
      <c r="X12" s="49">
        <f t="shared" si="16"/>
        <v>107.94846012385968</v>
      </c>
      <c r="Y12" s="49">
        <f t="shared" si="16"/>
        <v>110.27302354746793</v>
      </c>
      <c r="Z12" s="49">
        <f t="shared" si="16"/>
        <v>111.91657248333038</v>
      </c>
      <c r="AA12" s="49">
        <f t="shared" si="16"/>
        <v>113.81842841794723</v>
      </c>
      <c r="AB12" s="49">
        <f t="shared" si="16"/>
        <v>116.26498865717684</v>
      </c>
      <c r="AC12" s="49">
        <f t="shared" si="16"/>
        <v>118.13713754236605</v>
      </c>
      <c r="AD12" s="49">
        <f t="shared" si="16"/>
        <v>119.01588375988641</v>
      </c>
      <c r="AE12" s="49">
        <f t="shared" si="16"/>
        <v>120.33811374348033</v>
      </c>
      <c r="AF12" s="49">
        <f t="shared" si="16"/>
        <v>121.46880007294854</v>
      </c>
      <c r="AG12" s="49">
        <f t="shared" si="16"/>
        <v>122.60484726611554</v>
      </c>
      <c r="AH12" s="49">
        <f>Q12/$C$12*100</f>
        <v>124.63162629480146</v>
      </c>
      <c r="AI12" s="49"/>
      <c r="AJ12" s="49"/>
      <c r="AK12" s="51" t="s">
        <v>60</v>
      </c>
      <c r="AL12" s="52">
        <v>283.99999618530302</v>
      </c>
      <c r="AM12" s="52">
        <v>293.00000190734897</v>
      </c>
      <c r="AN12" s="52">
        <v>329.00000286102301</v>
      </c>
      <c r="AO12" s="52">
        <v>301.99999713897699</v>
      </c>
      <c r="AP12" s="52">
        <v>293.58102703094499</v>
      </c>
      <c r="AQ12" s="52">
        <v>332.22283697128302</v>
      </c>
      <c r="AR12" s="52">
        <v>289.25889492034901</v>
      </c>
      <c r="AS12" s="52">
        <v>297.30491685867298</v>
      </c>
      <c r="AT12" s="52">
        <v>297.71866035461397</v>
      </c>
      <c r="AU12" s="52">
        <v>300.41742563247698</v>
      </c>
      <c r="AV12" s="52">
        <v>312.87409305572498</v>
      </c>
      <c r="AW12" s="52">
        <v>290.49290800094599</v>
      </c>
      <c r="AX12" s="52">
        <v>316.08743858337402</v>
      </c>
      <c r="AY12" s="52">
        <v>321.51925086975098</v>
      </c>
      <c r="AZ12" s="52">
        <v>326.87215328216598</v>
      </c>
    </row>
    <row r="13" spans="2:52" x14ac:dyDescent="0.25">
      <c r="B13" s="34" t="s">
        <v>26</v>
      </c>
      <c r="C13" s="9">
        <f>AL71+AL72+AL73+AL74+AL75+AL76+AL77+AL78+AL79+AL80+AL81+AL82+AL83</f>
        <v>2223.99998664856</v>
      </c>
      <c r="D13" s="9">
        <f t="shared" ref="D13:Q13" si="17">AM71+AM72+AM73+AM74+AM75+AM76+AM77+AM78+AM79+AM80+AM81+AM82+AM83</f>
        <v>2318.9999947547922</v>
      </c>
      <c r="E13" s="9">
        <f t="shared" si="17"/>
        <v>2403.9999873638162</v>
      </c>
      <c r="F13" s="9">
        <f t="shared" si="17"/>
        <v>2427.9999899864192</v>
      </c>
      <c r="G13" s="9">
        <f t="shared" si="17"/>
        <v>2512.4644414186482</v>
      </c>
      <c r="H13" s="9">
        <f t="shared" si="17"/>
        <v>2565.9059608578682</v>
      </c>
      <c r="I13" s="9">
        <f t="shared" si="17"/>
        <v>2670.5554555654535</v>
      </c>
      <c r="J13" s="9">
        <f t="shared" si="17"/>
        <v>2698.4370644092587</v>
      </c>
      <c r="K13" s="9">
        <f t="shared" si="17"/>
        <v>2743.0617587566385</v>
      </c>
      <c r="L13" s="9">
        <f t="shared" si="17"/>
        <v>2778.1802539825421</v>
      </c>
      <c r="M13" s="9">
        <f t="shared" si="17"/>
        <v>2834.2206258773822</v>
      </c>
      <c r="N13" s="9">
        <f t="shared" si="17"/>
        <v>2855.3504393100729</v>
      </c>
      <c r="O13" s="9">
        <f t="shared" si="17"/>
        <v>2858.0276782512669</v>
      </c>
      <c r="P13" s="9">
        <f t="shared" si="17"/>
        <v>2888.6318080425258</v>
      </c>
      <c r="Q13" s="9">
        <f t="shared" si="17"/>
        <v>2875.7931959629068</v>
      </c>
      <c r="S13" s="48" t="s">
        <v>26</v>
      </c>
      <c r="T13" s="49">
        <f>C13/$C$13*100</f>
        <v>100</v>
      </c>
      <c r="U13" s="49">
        <f t="shared" ref="U13:AG13" si="18">D13/$C$13*100</f>
        <v>104.2715831239456</v>
      </c>
      <c r="V13" s="49">
        <f t="shared" si="18"/>
        <v>108.09352526060513</v>
      </c>
      <c r="W13" s="49">
        <f t="shared" si="18"/>
        <v>109.17266207565386</v>
      </c>
      <c r="X13" s="49">
        <f t="shared" si="18"/>
        <v>112.97052412328416</v>
      </c>
      <c r="Y13" s="49">
        <f t="shared" si="18"/>
        <v>115.37347015566041</v>
      </c>
      <c r="Z13" s="49">
        <f t="shared" si="18"/>
        <v>120.07893307543706</v>
      </c>
      <c r="AA13" s="49">
        <f t="shared" si="18"/>
        <v>121.33260254536458</v>
      </c>
      <c r="AB13" s="49">
        <f t="shared" si="18"/>
        <v>123.33910859820978</v>
      </c>
      <c r="AC13" s="49">
        <f t="shared" si="18"/>
        <v>124.91817763763117</v>
      </c>
      <c r="AD13" s="49">
        <f t="shared" si="18"/>
        <v>127.43797854731058</v>
      </c>
      <c r="AE13" s="49">
        <f t="shared" si="18"/>
        <v>128.38806009225394</v>
      </c>
      <c r="AF13" s="49">
        <f t="shared" si="18"/>
        <v>128.50843954177131</v>
      </c>
      <c r="AG13" s="49">
        <f t="shared" si="18"/>
        <v>129.88452452266097</v>
      </c>
      <c r="AH13" s="49">
        <f>Q13/$C$13*100</f>
        <v>129.30724879619092</v>
      </c>
      <c r="AI13" s="49"/>
      <c r="AJ13" s="49"/>
      <c r="AK13" s="51" t="s">
        <v>61</v>
      </c>
      <c r="AL13" s="52">
        <v>302.00000190734897</v>
      </c>
      <c r="AM13" s="52">
        <v>282.99999618530302</v>
      </c>
      <c r="AN13" s="52">
        <v>300.00000190734897</v>
      </c>
      <c r="AO13" s="52">
        <v>332.00000190734897</v>
      </c>
      <c r="AP13" s="52">
        <v>306.04328918457003</v>
      </c>
      <c r="AQ13" s="52">
        <v>297.863635540009</v>
      </c>
      <c r="AR13" s="52">
        <v>335.84987878799399</v>
      </c>
      <c r="AS13" s="52">
        <v>293.88776969909702</v>
      </c>
      <c r="AT13" s="52">
        <v>301.917827606201</v>
      </c>
      <c r="AU13" s="52">
        <v>302.58639383316</v>
      </c>
      <c r="AV13" s="52">
        <v>305.37850904464699</v>
      </c>
      <c r="AW13" s="52">
        <v>317.69229173660301</v>
      </c>
      <c r="AX13" s="52">
        <v>295.97205209732101</v>
      </c>
      <c r="AY13" s="52">
        <v>321.15303707122803</v>
      </c>
      <c r="AZ13" s="52">
        <v>326.610426902771</v>
      </c>
    </row>
    <row r="14" spans="2:52" x14ac:dyDescent="0.25">
      <c r="B14" s="34" t="s">
        <v>27</v>
      </c>
      <c r="C14" s="9">
        <f>AL84+AL85+AL86+AL87+AL88+AL89+AL90+AL91+AL92+AL93</f>
        <v>664.00000014156149</v>
      </c>
      <c r="D14" s="9">
        <f t="shared" ref="D14:Q14" si="19">AM84+AM85+AM86+AM87+AM88+AM89+AM90+AM91+AM92+AM93</f>
        <v>675.99999912828184</v>
      </c>
      <c r="E14" s="9">
        <f t="shared" si="19"/>
        <v>681.99999960511957</v>
      </c>
      <c r="F14" s="9">
        <f t="shared" si="19"/>
        <v>722.9999934509392</v>
      </c>
      <c r="G14" s="9">
        <f t="shared" si="19"/>
        <v>739.90034125372802</v>
      </c>
      <c r="H14" s="9">
        <f t="shared" si="19"/>
        <v>766.13996513187919</v>
      </c>
      <c r="I14" s="9">
        <f t="shared" si="19"/>
        <v>771.60057399794505</v>
      </c>
      <c r="J14" s="9">
        <f t="shared" si="19"/>
        <v>822.2960879206654</v>
      </c>
      <c r="K14" s="9">
        <f t="shared" si="19"/>
        <v>880.02224624156986</v>
      </c>
      <c r="L14" s="9">
        <f t="shared" si="19"/>
        <v>944.45788593590282</v>
      </c>
      <c r="M14" s="9">
        <f t="shared" si="19"/>
        <v>1015.4375291615729</v>
      </c>
      <c r="N14" s="9">
        <f t="shared" si="19"/>
        <v>1089.6654844209547</v>
      </c>
      <c r="O14" s="9">
        <f t="shared" si="19"/>
        <v>1180.0265839397907</v>
      </c>
      <c r="P14" s="9">
        <f t="shared" si="19"/>
        <v>1236.1374562382716</v>
      </c>
      <c r="Q14" s="9">
        <f t="shared" si="19"/>
        <v>1302.5582820475092</v>
      </c>
      <c r="S14" s="48" t="s">
        <v>27</v>
      </c>
      <c r="T14" s="49">
        <f>C14/$C$14*100</f>
        <v>100</v>
      </c>
      <c r="U14" s="49">
        <f t="shared" ref="U14:AG14" si="20">D14/$C$14*100</f>
        <v>101.80722876267501</v>
      </c>
      <c r="V14" s="49">
        <f t="shared" si="20"/>
        <v>102.71084329212658</v>
      </c>
      <c r="W14" s="49">
        <f t="shared" si="20"/>
        <v>108.88554115915652</v>
      </c>
      <c r="X14" s="49">
        <f t="shared" si="20"/>
        <v>111.43077426144352</v>
      </c>
      <c r="Y14" s="49">
        <f t="shared" si="20"/>
        <v>115.38252484465994</v>
      </c>
      <c r="Z14" s="49">
        <f t="shared" si="20"/>
        <v>116.20490569780777</v>
      </c>
      <c r="AA14" s="49">
        <f t="shared" si="20"/>
        <v>123.83977225080662</v>
      </c>
      <c r="AB14" s="49">
        <f t="shared" si="20"/>
        <v>132.53347079125805</v>
      </c>
      <c r="AC14" s="49">
        <f t="shared" si="20"/>
        <v>142.23763339375739</v>
      </c>
      <c r="AD14" s="49">
        <f t="shared" si="20"/>
        <v>152.92733869654919</v>
      </c>
      <c r="AE14" s="49">
        <f t="shared" si="20"/>
        <v>164.10624761877162</v>
      </c>
      <c r="AF14" s="49">
        <f t="shared" si="20"/>
        <v>177.71484694099621</v>
      </c>
      <c r="AG14" s="49">
        <f t="shared" si="20"/>
        <v>186.16527951426707</v>
      </c>
      <c r="AH14" s="49">
        <f>Q14/$C$14*100</f>
        <v>196.16841592918831</v>
      </c>
      <c r="AI14" s="49"/>
      <c r="AJ14" s="49"/>
      <c r="AK14" s="51" t="s">
        <v>62</v>
      </c>
      <c r="AL14" s="52">
        <v>295.00000095367398</v>
      </c>
      <c r="AM14" s="52">
        <v>305.99999904632602</v>
      </c>
      <c r="AN14" s="52">
        <v>285.99999618530302</v>
      </c>
      <c r="AO14" s="52">
        <v>307.00000190734897</v>
      </c>
      <c r="AP14" s="52">
        <v>335.07998561859102</v>
      </c>
      <c r="AQ14" s="52">
        <v>309.85501384735102</v>
      </c>
      <c r="AR14" s="52">
        <v>301.93180179595902</v>
      </c>
      <c r="AS14" s="52">
        <v>339.279740810394</v>
      </c>
      <c r="AT14" s="52">
        <v>298.17650461196899</v>
      </c>
      <c r="AU14" s="52">
        <v>306.376271247864</v>
      </c>
      <c r="AV14" s="52">
        <v>307.11304855346702</v>
      </c>
      <c r="AW14" s="52">
        <v>309.96934795379599</v>
      </c>
      <c r="AX14" s="52">
        <v>322.21352863311802</v>
      </c>
      <c r="AY14" s="52">
        <v>301.01558256149298</v>
      </c>
      <c r="AZ14" s="52">
        <v>325.84017372131302</v>
      </c>
    </row>
    <row r="15" spans="2:52" x14ac:dyDescent="0.25">
      <c r="B15" s="34" t="s">
        <v>28</v>
      </c>
      <c r="C15" s="9">
        <f>AL94+AL95+AL96+AL97+AL98+AL99+AL100+AL101+AL102+AL103</f>
        <v>148.00000058114537</v>
      </c>
      <c r="D15" s="9">
        <f t="shared" ref="D15:Q15" si="21">AM94+AM95+AM96+AM97+AM98+AM99+AM100+AM101+AM102+AM103</f>
        <v>153.99999904632566</v>
      </c>
      <c r="E15" s="9">
        <f t="shared" si="21"/>
        <v>161.99999982118612</v>
      </c>
      <c r="F15" s="9">
        <f t="shared" si="21"/>
        <v>150.99999965727326</v>
      </c>
      <c r="G15" s="9">
        <f t="shared" si="21"/>
        <v>160.34620110876855</v>
      </c>
      <c r="H15" s="9">
        <f t="shared" si="21"/>
        <v>165.30469574360171</v>
      </c>
      <c r="I15" s="9">
        <f t="shared" si="21"/>
        <v>173.83142012078321</v>
      </c>
      <c r="J15" s="9">
        <f t="shared" si="21"/>
        <v>181.48657899582759</v>
      </c>
      <c r="K15" s="9">
        <f t="shared" si="21"/>
        <v>184.59814140386888</v>
      </c>
      <c r="L15" s="9">
        <f t="shared" si="21"/>
        <v>196.41263317363331</v>
      </c>
      <c r="M15" s="9">
        <f t="shared" si="21"/>
        <v>204.3747118171305</v>
      </c>
      <c r="N15" s="9">
        <f t="shared" si="21"/>
        <v>213.50296384887776</v>
      </c>
      <c r="O15" s="9">
        <f t="shared" si="21"/>
        <v>220.43777415901423</v>
      </c>
      <c r="P15" s="9">
        <f t="shared" si="21"/>
        <v>235.90105468779811</v>
      </c>
      <c r="Q15" s="9">
        <f t="shared" si="21"/>
        <v>243.67062944918862</v>
      </c>
      <c r="S15" s="48" t="s">
        <v>28</v>
      </c>
      <c r="T15" s="49">
        <f>C15/$C$15*100</f>
        <v>100</v>
      </c>
      <c r="U15" s="49">
        <f t="shared" ref="U15:AG15" si="22">D15/$C$15*100</f>
        <v>104.05405300109483</v>
      </c>
      <c r="V15" s="49">
        <f t="shared" si="22"/>
        <v>109.45945890882942</v>
      </c>
      <c r="W15" s="49">
        <f t="shared" si="22"/>
        <v>102.02702639482968</v>
      </c>
      <c r="X15" s="49">
        <f t="shared" si="22"/>
        <v>108.3420273507729</v>
      </c>
      <c r="Y15" s="49">
        <f t="shared" si="22"/>
        <v>111.69236155034238</v>
      </c>
      <c r="Z15" s="49">
        <f t="shared" si="22"/>
        <v>117.45366178257208</v>
      </c>
      <c r="AA15" s="49">
        <f t="shared" si="22"/>
        <v>122.62606640756208</v>
      </c>
      <c r="AB15" s="49">
        <f t="shared" si="22"/>
        <v>124.72847343176699</v>
      </c>
      <c r="AC15" s="49">
        <f t="shared" si="22"/>
        <v>132.71123810972168</v>
      </c>
      <c r="AD15" s="49">
        <f t="shared" si="22"/>
        <v>138.09102095582494</v>
      </c>
      <c r="AE15" s="49">
        <f t="shared" si="22"/>
        <v>144.25875879089506</v>
      </c>
      <c r="AF15" s="49">
        <f t="shared" si="22"/>
        <v>148.94444141448005</v>
      </c>
      <c r="AG15" s="49">
        <f t="shared" si="22"/>
        <v>159.39260389290229</v>
      </c>
      <c r="AH15" s="49">
        <f>Q15/$C$15*100</f>
        <v>164.64231654890366</v>
      </c>
      <c r="AI15" s="49"/>
      <c r="AJ15" s="49"/>
      <c r="AK15" s="51" t="s">
        <v>63</v>
      </c>
      <c r="AL15" s="52">
        <v>317.99999904632602</v>
      </c>
      <c r="AM15" s="52">
        <v>292.99999809265103</v>
      </c>
      <c r="AN15" s="52">
        <v>303.99999904632602</v>
      </c>
      <c r="AO15" s="52">
        <v>293.99999618530302</v>
      </c>
      <c r="AP15" s="52">
        <v>310.26267623901401</v>
      </c>
      <c r="AQ15" s="52">
        <v>338.00422000884998</v>
      </c>
      <c r="AR15" s="52">
        <v>313.476894378662</v>
      </c>
      <c r="AS15" s="52">
        <v>305.69187068939198</v>
      </c>
      <c r="AT15" s="52">
        <v>342.51519298553501</v>
      </c>
      <c r="AU15" s="52">
        <v>302.31617832183798</v>
      </c>
      <c r="AV15" s="52">
        <v>310.52332639694202</v>
      </c>
      <c r="AW15" s="52">
        <v>311.326835155487</v>
      </c>
      <c r="AX15" s="52">
        <v>314.29220581054699</v>
      </c>
      <c r="AY15" s="52">
        <v>326.406134605408</v>
      </c>
      <c r="AZ15" s="52">
        <v>305.690586090088</v>
      </c>
    </row>
    <row r="16" spans="2:52" x14ac:dyDescent="0.25">
      <c r="B16" s="54" t="s">
        <v>29</v>
      </c>
      <c r="C16" s="55">
        <f t="shared" ref="C16:F16" si="23">C5+C6+C7+C8+C9+C13+C14+C15</f>
        <v>22493.99992633611</v>
      </c>
      <c r="D16" s="55">
        <f t="shared" si="23"/>
        <v>22654.999958835542</v>
      </c>
      <c r="E16" s="55">
        <f t="shared" si="23"/>
        <v>22985.99993147701</v>
      </c>
      <c r="F16" s="55">
        <f t="shared" si="23"/>
        <v>23212.999954722825</v>
      </c>
      <c r="G16" s="55">
        <f>G5+G6+G7+G8+G9+G13+G14+G15</f>
        <v>23555.584134368226</v>
      </c>
      <c r="H16" s="55">
        <f t="shared" ref="H16:Q16" si="24">H5+H6+H7+H8+H9+H13+H14+H15</f>
        <v>23897.825669798534</v>
      </c>
      <c r="I16" s="55">
        <f t="shared" si="24"/>
        <v>24251.912217893641</v>
      </c>
      <c r="J16" s="55">
        <f t="shared" si="24"/>
        <v>24605.65060734237</v>
      </c>
      <c r="K16" s="55">
        <f t="shared" si="24"/>
        <v>24959.03890142031</v>
      </c>
      <c r="L16" s="55">
        <f t="shared" si="24"/>
        <v>25336.448066659737</v>
      </c>
      <c r="M16" s="55">
        <f t="shared" si="24"/>
        <v>25713.48964872025</v>
      </c>
      <c r="N16" s="55">
        <f t="shared" si="24"/>
        <v>26090.149780095093</v>
      </c>
      <c r="O16" s="55">
        <f t="shared" si="24"/>
        <v>26478.631148345768</v>
      </c>
      <c r="P16" s="55">
        <f t="shared" si="24"/>
        <v>26866.719206698239</v>
      </c>
      <c r="Q16" s="55">
        <f t="shared" si="24"/>
        <v>27254.41958317906</v>
      </c>
      <c r="R16" s="36"/>
      <c r="S16" s="50"/>
      <c r="T16" s="49">
        <f>C16/$C$16*100</f>
        <v>100</v>
      </c>
      <c r="U16" s="49">
        <f t="shared" ref="U16:AG16" si="25">D16/$C$16*100</f>
        <v>100.71574656809229</v>
      </c>
      <c r="V16" s="49">
        <f t="shared" si="25"/>
        <v>102.18724996333295</v>
      </c>
      <c r="W16" s="49">
        <f t="shared" si="25"/>
        <v>103.19640806766832</v>
      </c>
      <c r="X16" s="49">
        <f t="shared" si="25"/>
        <v>104.71941056063226</v>
      </c>
      <c r="Y16" s="49">
        <f t="shared" si="25"/>
        <v>106.24088978420782</v>
      </c>
      <c r="Z16" s="49">
        <f t="shared" si="25"/>
        <v>107.81502755096642</v>
      </c>
      <c r="AA16" s="49">
        <f t="shared" si="25"/>
        <v>109.38761753321573</v>
      </c>
      <c r="AB16" s="49">
        <f t="shared" si="25"/>
        <v>110.95865112099568</v>
      </c>
      <c r="AC16" s="49">
        <f t="shared" si="25"/>
        <v>112.63647261328418</v>
      </c>
      <c r="AD16" s="49">
        <f t="shared" si="25"/>
        <v>114.31265996677959</v>
      </c>
      <c r="AE16" s="49">
        <f t="shared" si="25"/>
        <v>115.98715153167841</v>
      </c>
      <c r="AF16" s="49">
        <f t="shared" si="25"/>
        <v>117.71419594140049</v>
      </c>
      <c r="AG16" s="49">
        <f t="shared" si="25"/>
        <v>119.43949184085541</v>
      </c>
      <c r="AH16" s="49">
        <f>Q16/$C$16*100</f>
        <v>121.16306425016666</v>
      </c>
      <c r="AI16" s="49"/>
      <c r="AJ16" s="49"/>
      <c r="AK16" s="51" t="s">
        <v>64</v>
      </c>
      <c r="AL16" s="52">
        <v>303.99999904632602</v>
      </c>
      <c r="AM16" s="52">
        <v>320.99999618530302</v>
      </c>
      <c r="AN16" s="52">
        <v>299.00000095367398</v>
      </c>
      <c r="AO16" s="52">
        <v>313.00000190734897</v>
      </c>
      <c r="AP16" s="52">
        <v>297.69339370727499</v>
      </c>
      <c r="AQ16" s="52">
        <v>313.653848648071</v>
      </c>
      <c r="AR16" s="52">
        <v>341.21587753295898</v>
      </c>
      <c r="AS16" s="52">
        <v>317.20989704132103</v>
      </c>
      <c r="AT16" s="52">
        <v>309.59529590606701</v>
      </c>
      <c r="AU16" s="52">
        <v>346.10800504684403</v>
      </c>
      <c r="AV16" s="52">
        <v>306.61478471755998</v>
      </c>
      <c r="AW16" s="52">
        <v>314.83749389648398</v>
      </c>
      <c r="AX16" s="52">
        <v>315.72311401367199</v>
      </c>
      <c r="AY16" s="52">
        <v>318.73452377319302</v>
      </c>
      <c r="AZ16" s="52">
        <v>330.74582576751698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295.99999618530302</v>
      </c>
      <c r="AM17" s="52">
        <v>308.99999713897699</v>
      </c>
      <c r="AN17" s="52">
        <v>319</v>
      </c>
      <c r="AO17" s="52">
        <v>302</v>
      </c>
      <c r="AP17" s="52">
        <v>316.74402046203602</v>
      </c>
      <c r="AQ17" s="52">
        <v>301.75762748718302</v>
      </c>
      <c r="AR17" s="52">
        <v>317.52649736404402</v>
      </c>
      <c r="AS17" s="52">
        <v>344.84451198577898</v>
      </c>
      <c r="AT17" s="52">
        <v>321.33378601074202</v>
      </c>
      <c r="AU17" s="52">
        <v>314.12079429626499</v>
      </c>
      <c r="AV17" s="52">
        <v>350.19023847580002</v>
      </c>
      <c r="AW17" s="52">
        <v>311.42036247253401</v>
      </c>
      <c r="AX17" s="52">
        <v>319.72107696533197</v>
      </c>
      <c r="AY17" s="52">
        <v>320.59337520599399</v>
      </c>
      <c r="AZ17" s="52">
        <v>323.69593334197998</v>
      </c>
    </row>
    <row r="18" spans="2:52" x14ac:dyDescent="0.25">
      <c r="B18" s="54" t="s">
        <v>30</v>
      </c>
      <c r="C18" s="9"/>
      <c r="D18" s="9">
        <f t="shared" ref="D18:G18" si="26">D16-C16</f>
        <v>161.00003249943256</v>
      </c>
      <c r="E18" s="9">
        <f t="shared" si="26"/>
        <v>330.99997264146805</v>
      </c>
      <c r="F18" s="9">
        <f t="shared" si="26"/>
        <v>227.0000232458151</v>
      </c>
      <c r="G18" s="9">
        <f t="shared" si="26"/>
        <v>342.58417964540058</v>
      </c>
      <c r="H18" s="9">
        <f>H16-G16</f>
        <v>342.24153543030843</v>
      </c>
      <c r="I18" s="9">
        <f>I16-H16</f>
        <v>354.08654809510699</v>
      </c>
      <c r="J18" s="9">
        <f t="shared" ref="J18:Q18" si="27">J16-I16</f>
        <v>353.73838944872841</v>
      </c>
      <c r="K18" s="9">
        <f t="shared" si="27"/>
        <v>353.38829407794037</v>
      </c>
      <c r="L18" s="9">
        <f t="shared" si="27"/>
        <v>377.40916523942724</v>
      </c>
      <c r="M18" s="9">
        <f>M16-L16</f>
        <v>377.04158206051216</v>
      </c>
      <c r="N18" s="37">
        <f t="shared" si="27"/>
        <v>376.66013137484333</v>
      </c>
      <c r="O18" s="37">
        <f>O16-N16</f>
        <v>388.48136825067559</v>
      </c>
      <c r="P18" s="37">
        <f t="shared" si="27"/>
        <v>388.0880583524704</v>
      </c>
      <c r="Q18" s="37">
        <f t="shared" si="27"/>
        <v>387.70037648082143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280</v>
      </c>
      <c r="AM18" s="52">
        <v>303.00000095367398</v>
      </c>
      <c r="AN18" s="52">
        <v>313.99999713897699</v>
      </c>
      <c r="AO18" s="52">
        <v>323.00000095367398</v>
      </c>
      <c r="AP18" s="52">
        <v>305.911737442017</v>
      </c>
      <c r="AQ18" s="52">
        <v>320.70275783538801</v>
      </c>
      <c r="AR18" s="52">
        <v>306.14448547363298</v>
      </c>
      <c r="AS18" s="52">
        <v>321.52777194976801</v>
      </c>
      <c r="AT18" s="52">
        <v>348.59088850021402</v>
      </c>
      <c r="AU18" s="52">
        <v>325.79462385177601</v>
      </c>
      <c r="AV18" s="52">
        <v>318.87018060684198</v>
      </c>
      <c r="AW18" s="52">
        <v>354.43185567855801</v>
      </c>
      <c r="AX18" s="52">
        <v>316.50459480285599</v>
      </c>
      <c r="AY18" s="52">
        <v>324.82624769210798</v>
      </c>
      <c r="AZ18" s="52">
        <v>325.67180538177502</v>
      </c>
    </row>
    <row r="19" spans="2:52" ht="15.75" thickBot="1" x14ac:dyDescent="0.3">
      <c r="B19" s="54" t="s">
        <v>31</v>
      </c>
      <c r="D19" s="39">
        <f t="shared" ref="D19:G19" si="28">D18/C16</f>
        <v>7.1574656809228832E-3</v>
      </c>
      <c r="E19" s="39">
        <f t="shared" si="28"/>
        <v>1.4610460085760306E-2</v>
      </c>
      <c r="F19" s="39">
        <f t="shared" si="28"/>
        <v>9.8755774785747492E-3</v>
      </c>
      <c r="G19" s="39">
        <f t="shared" si="28"/>
        <v>1.4758289764942673E-2</v>
      </c>
      <c r="H19" s="39">
        <f>H18/G16</f>
        <v>1.4529104159678593E-2</v>
      </c>
      <c r="I19" s="39">
        <f>I18/H16</f>
        <v>1.4816684705445508E-2</v>
      </c>
      <c r="J19" s="39">
        <f t="shared" ref="J19:Q19" si="29">J18/I16</f>
        <v>1.4585999910874317E-2</v>
      </c>
      <c r="K19" s="39">
        <f t="shared" si="29"/>
        <v>1.436207884592528E-2</v>
      </c>
      <c r="L19" s="39">
        <f t="shared" si="29"/>
        <v>1.5121141752695876E-2</v>
      </c>
      <c r="M19" s="39">
        <f t="shared" si="29"/>
        <v>1.4881390677514171E-2</v>
      </c>
      <c r="N19" s="40">
        <f t="shared" si="29"/>
        <v>1.464834748299477E-2</v>
      </c>
      <c r="O19" s="40">
        <f t="shared" si="29"/>
        <v>1.488996312880729E-2</v>
      </c>
      <c r="P19" s="40">
        <f t="shared" si="29"/>
        <v>1.4656651100210515E-2</v>
      </c>
      <c r="Q19" s="40">
        <f t="shared" si="29"/>
        <v>1.4430506884672486E-2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316.00000095367398</v>
      </c>
      <c r="AM19" s="52">
        <v>285.00000190734897</v>
      </c>
      <c r="AN19" s="52">
        <v>300.00000286102301</v>
      </c>
      <c r="AO19" s="52">
        <v>321.99999523162802</v>
      </c>
      <c r="AP19" s="52">
        <v>326.97856473922701</v>
      </c>
      <c r="AQ19" s="52">
        <v>310.29985618591297</v>
      </c>
      <c r="AR19" s="52">
        <v>325.12341642379801</v>
      </c>
      <c r="AS19" s="52">
        <v>310.98128366470303</v>
      </c>
      <c r="AT19" s="52">
        <v>325.89112758636497</v>
      </c>
      <c r="AU19" s="52">
        <v>352.82985019683798</v>
      </c>
      <c r="AV19" s="52">
        <v>330.69930076599098</v>
      </c>
      <c r="AW19" s="52">
        <v>324.08583164215099</v>
      </c>
      <c r="AX19" s="52">
        <v>359.08229207992599</v>
      </c>
      <c r="AY19" s="52">
        <v>322.08193302154501</v>
      </c>
      <c r="AZ19" s="52">
        <v>330.42039251327498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302.99999809265103</v>
      </c>
      <c r="AM20" s="52">
        <v>318</v>
      </c>
      <c r="AN20" s="52">
        <v>291.99999713897699</v>
      </c>
      <c r="AO20" s="52">
        <v>301</v>
      </c>
      <c r="AP20" s="52">
        <v>325.71106863021902</v>
      </c>
      <c r="AQ20" s="52">
        <v>330.62334299087502</v>
      </c>
      <c r="AR20" s="52">
        <v>314.79541492462198</v>
      </c>
      <c r="AS20" s="52">
        <v>329.3726811409</v>
      </c>
      <c r="AT20" s="52">
        <v>315.80050992965698</v>
      </c>
      <c r="AU20" s="52">
        <v>330.38524055481003</v>
      </c>
      <c r="AV20" s="52">
        <v>356.872230052948</v>
      </c>
      <c r="AW20" s="52">
        <v>335.563905239105</v>
      </c>
      <c r="AX20" s="52">
        <v>329.36622714996298</v>
      </c>
      <c r="AY20" s="52">
        <v>363.52272605896002</v>
      </c>
      <c r="AZ20" s="52">
        <v>327.74464893341099</v>
      </c>
    </row>
    <row r="21" spans="2:52" ht="21.75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1.4692186864881881E-2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320.99999618530302</v>
      </c>
      <c r="AM21" s="52">
        <v>302.99999809265103</v>
      </c>
      <c r="AN21" s="52">
        <v>316.99999618530302</v>
      </c>
      <c r="AO21" s="52">
        <v>290.99999713897699</v>
      </c>
      <c r="AP21" s="52">
        <v>305.37101268768299</v>
      </c>
      <c r="AQ21" s="52">
        <v>329.47361660003702</v>
      </c>
      <c r="AR21" s="52">
        <v>334.30335521697998</v>
      </c>
      <c r="AS21" s="52">
        <v>319.61157321929898</v>
      </c>
      <c r="AT21" s="52">
        <v>333.69650650024403</v>
      </c>
      <c r="AU21" s="52">
        <v>321.197957038879</v>
      </c>
      <c r="AV21" s="52">
        <v>335.22190332412703</v>
      </c>
      <c r="AW21" s="52">
        <v>361.09116268157999</v>
      </c>
      <c r="AX21" s="52">
        <v>340.905326843262</v>
      </c>
      <c r="AY21" s="52">
        <v>335.10629987716698</v>
      </c>
      <c r="AZ21" s="52">
        <v>368.16126346588101</v>
      </c>
    </row>
    <row r="22" spans="2:52" ht="21.75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89">
        <v>2029</v>
      </c>
      <c r="AI22" s="111"/>
      <c r="AJ22" s="3"/>
      <c r="AK22" s="51" t="s">
        <v>70</v>
      </c>
      <c r="AL22" s="52">
        <v>334.00000190734897</v>
      </c>
      <c r="AM22" s="52">
        <v>320.00000190734897</v>
      </c>
      <c r="AN22" s="52">
        <v>314.99999809265103</v>
      </c>
      <c r="AO22" s="52">
        <v>316.99999713897699</v>
      </c>
      <c r="AP22" s="52">
        <v>302.11117649078398</v>
      </c>
      <c r="AQ22" s="52">
        <v>316.02547025680502</v>
      </c>
      <c r="AR22" s="52">
        <v>339.37862825393699</v>
      </c>
      <c r="AS22" s="52">
        <v>343.97930860519398</v>
      </c>
      <c r="AT22" s="52">
        <v>331.11886692047102</v>
      </c>
      <c r="AU22" s="52">
        <v>345.00464534759499</v>
      </c>
      <c r="AV22" s="52">
        <v>333.87025594711298</v>
      </c>
      <c r="AW22" s="52">
        <v>347.259909629822</v>
      </c>
      <c r="AX22" s="52">
        <v>372.464890956879</v>
      </c>
      <c r="AY22" s="52">
        <v>353.737354278564</v>
      </c>
      <c r="AZ22" s="52">
        <v>348.725926876068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248.999998092651</v>
      </c>
      <c r="U23" s="65">
        <f t="shared" ref="U23:AH28" si="30">AM4</f>
        <v>246.000000953674</v>
      </c>
      <c r="V23" s="65">
        <f t="shared" si="30"/>
        <v>263</v>
      </c>
      <c r="W23" s="65">
        <f t="shared" si="30"/>
        <v>232.00000023841901</v>
      </c>
      <c r="X23" s="65">
        <f t="shared" si="30"/>
        <v>264.85700416564902</v>
      </c>
      <c r="Y23" s="65">
        <f t="shared" si="30"/>
        <v>269.67479372024502</v>
      </c>
      <c r="Z23" s="65">
        <f t="shared" si="30"/>
        <v>274.52260684967001</v>
      </c>
      <c r="AA23" s="65">
        <f t="shared" si="30"/>
        <v>279.25923585891701</v>
      </c>
      <c r="AB23" s="65">
        <f t="shared" si="30"/>
        <v>283.81663608551003</v>
      </c>
      <c r="AC23" s="65">
        <f t="shared" si="30"/>
        <v>288.46757221221901</v>
      </c>
      <c r="AD23" s="65">
        <f t="shared" si="30"/>
        <v>293.25410270690901</v>
      </c>
      <c r="AE23" s="65">
        <f t="shared" si="30"/>
        <v>297.85407829284702</v>
      </c>
      <c r="AF23" s="65">
        <f t="shared" si="30"/>
        <v>302.491054534912</v>
      </c>
      <c r="AG23" s="65">
        <f t="shared" si="30"/>
        <v>306.99362468719499</v>
      </c>
      <c r="AH23" s="65">
        <f t="shared" si="30"/>
        <v>311.39519596099899</v>
      </c>
      <c r="AI23" s="94">
        <f>AH23-T23</f>
        <v>62.395197868347992</v>
      </c>
      <c r="AJ23" s="95"/>
      <c r="AK23" s="51" t="s">
        <v>71</v>
      </c>
      <c r="AL23" s="52">
        <v>329.99999904632602</v>
      </c>
      <c r="AM23" s="52">
        <v>358.00000190734897</v>
      </c>
      <c r="AN23" s="52">
        <v>334.00000095367398</v>
      </c>
      <c r="AO23" s="52">
        <v>321.99999904632602</v>
      </c>
      <c r="AP23" s="52">
        <v>331.52547597885098</v>
      </c>
      <c r="AQ23" s="52">
        <v>318.30936574935902</v>
      </c>
      <c r="AR23" s="52">
        <v>331.72625207901001</v>
      </c>
      <c r="AS23" s="52">
        <v>353.34858512878401</v>
      </c>
      <c r="AT23" s="52">
        <v>357.870749473572</v>
      </c>
      <c r="AU23" s="52">
        <v>348.26443576812699</v>
      </c>
      <c r="AV23" s="52">
        <v>361.29956483840903</v>
      </c>
      <c r="AW23" s="52">
        <v>352.024326324463</v>
      </c>
      <c r="AX23" s="52">
        <v>364.92186546325701</v>
      </c>
      <c r="AY23" s="52">
        <v>388.605565547943</v>
      </c>
      <c r="AZ23" s="52">
        <v>372.21490001678501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262.99999713897699</v>
      </c>
      <c r="U24" s="61">
        <f t="shared" si="30"/>
        <v>250.99999833107</v>
      </c>
      <c r="V24" s="61">
        <f t="shared" si="30"/>
        <v>266.99999856948898</v>
      </c>
      <c r="W24" s="61">
        <f t="shared" si="30"/>
        <v>271.99999904632602</v>
      </c>
      <c r="X24" s="61">
        <f t="shared" si="30"/>
        <v>240.38500690460199</v>
      </c>
      <c r="Y24" s="61">
        <f t="shared" si="30"/>
        <v>271.79527854919399</v>
      </c>
      <c r="Z24" s="61">
        <f t="shared" si="30"/>
        <v>276.83316040039102</v>
      </c>
      <c r="AA24" s="61">
        <f t="shared" si="30"/>
        <v>281.65261411666899</v>
      </c>
      <c r="AB24" s="61">
        <f t="shared" si="30"/>
        <v>286.393671035767</v>
      </c>
      <c r="AC24" s="61">
        <f t="shared" si="30"/>
        <v>291.321248054504</v>
      </c>
      <c r="AD24" s="61">
        <f t="shared" si="30"/>
        <v>296.01087188720697</v>
      </c>
      <c r="AE24" s="61">
        <f t="shared" si="30"/>
        <v>300.822609901428</v>
      </c>
      <c r="AF24" s="61">
        <f t="shared" si="30"/>
        <v>305.61017608642601</v>
      </c>
      <c r="AG24" s="61">
        <f t="shared" si="30"/>
        <v>310.25374126434298</v>
      </c>
      <c r="AH24" s="61">
        <f t="shared" si="30"/>
        <v>314.81493091583297</v>
      </c>
      <c r="AI24" s="95">
        <f t="shared" ref="AI24:AI28" si="31">AH24-T24</f>
        <v>51.81493377685598</v>
      </c>
      <c r="AJ24" s="95"/>
      <c r="AK24" s="51" t="s">
        <v>72</v>
      </c>
      <c r="AL24" s="52">
        <v>352.99999809265103</v>
      </c>
      <c r="AM24" s="52">
        <v>332.99999809265103</v>
      </c>
      <c r="AN24" s="52">
        <v>368.99999713897699</v>
      </c>
      <c r="AO24" s="52">
        <v>342.99999427795399</v>
      </c>
      <c r="AP24" s="52">
        <v>341.07275867462198</v>
      </c>
      <c r="AQ24" s="52">
        <v>349.80422830581699</v>
      </c>
      <c r="AR24" s="52">
        <v>339.13402462005598</v>
      </c>
      <c r="AS24" s="52">
        <v>351.38443517684902</v>
      </c>
      <c r="AT24" s="52">
        <v>370.878868103027</v>
      </c>
      <c r="AU24" s="52">
        <v>376.66899061202997</v>
      </c>
      <c r="AV24" s="52">
        <v>369.63800668716402</v>
      </c>
      <c r="AW24" s="52">
        <v>381.78440952301003</v>
      </c>
      <c r="AX24" s="52">
        <v>375.21639871597301</v>
      </c>
      <c r="AY24" s="52">
        <v>386.89724826812699</v>
      </c>
      <c r="AZ24" s="52">
        <v>408.71944332122803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255.99999713897699</v>
      </c>
      <c r="U25" s="65">
        <f t="shared" si="30"/>
        <v>267.99999904632602</v>
      </c>
      <c r="V25" s="65">
        <f t="shared" si="30"/>
        <v>258.99999666214001</v>
      </c>
      <c r="W25" s="65">
        <f t="shared" si="30"/>
        <v>265.99999618530302</v>
      </c>
      <c r="X25" s="65">
        <f t="shared" si="30"/>
        <v>279.52434110641502</v>
      </c>
      <c r="Y25" s="65">
        <f t="shared" si="30"/>
        <v>250.08864641189601</v>
      </c>
      <c r="Z25" s="65">
        <f t="shared" si="30"/>
        <v>280.29539299011202</v>
      </c>
      <c r="AA25" s="65">
        <f t="shared" si="30"/>
        <v>285.31267166137701</v>
      </c>
      <c r="AB25" s="65">
        <f t="shared" si="30"/>
        <v>290.15127706527699</v>
      </c>
      <c r="AC25" s="65">
        <f t="shared" si="30"/>
        <v>295.314009189606</v>
      </c>
      <c r="AD25" s="65">
        <f t="shared" si="30"/>
        <v>300.28714275360102</v>
      </c>
      <c r="AE25" s="65">
        <f t="shared" si="30"/>
        <v>305.02841567993198</v>
      </c>
      <c r="AF25" s="65">
        <f t="shared" si="30"/>
        <v>310.05575275421103</v>
      </c>
      <c r="AG25" s="65">
        <f t="shared" si="30"/>
        <v>314.85940265655501</v>
      </c>
      <c r="AH25" s="65">
        <f t="shared" si="30"/>
        <v>319.57668113708502</v>
      </c>
      <c r="AI25" s="94">
        <f t="shared" si="31"/>
        <v>63.576683998108024</v>
      </c>
      <c r="AJ25" s="95"/>
      <c r="AK25" s="51" t="s">
        <v>73</v>
      </c>
      <c r="AL25" s="52">
        <v>367.00000190734897</v>
      </c>
      <c r="AM25" s="52">
        <v>371.00000572204601</v>
      </c>
      <c r="AN25" s="52">
        <v>345.99999904632602</v>
      </c>
      <c r="AO25" s="52">
        <v>351.99999809265103</v>
      </c>
      <c r="AP25" s="52">
        <v>356.89674806594797</v>
      </c>
      <c r="AQ25" s="52">
        <v>356.07339763641397</v>
      </c>
      <c r="AR25" s="52">
        <v>364.52991724014299</v>
      </c>
      <c r="AS25" s="52">
        <v>355.892871856689</v>
      </c>
      <c r="AT25" s="52">
        <v>366.99408864974998</v>
      </c>
      <c r="AU25" s="52">
        <v>385.46954917907698</v>
      </c>
      <c r="AV25" s="52">
        <v>391.27202415466297</v>
      </c>
      <c r="AW25" s="52">
        <v>386.44620704650902</v>
      </c>
      <c r="AX25" s="52">
        <v>398.24464797973599</v>
      </c>
      <c r="AY25" s="52">
        <v>393.56641101837198</v>
      </c>
      <c r="AZ25" s="52">
        <v>404.147050857544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305</v>
      </c>
      <c r="U26" s="61">
        <f t="shared" si="30"/>
        <v>266.99999904632602</v>
      </c>
      <c r="V26" s="61">
        <f t="shared" si="30"/>
        <v>270.99999809265103</v>
      </c>
      <c r="W26" s="61">
        <f t="shared" si="30"/>
        <v>270.99999761581398</v>
      </c>
      <c r="X26" s="61">
        <f t="shared" si="30"/>
        <v>273.20937061309797</v>
      </c>
      <c r="Y26" s="61">
        <f t="shared" si="30"/>
        <v>286.30278253555298</v>
      </c>
      <c r="Z26" s="61">
        <f t="shared" si="30"/>
        <v>258.87651968002302</v>
      </c>
      <c r="AA26" s="61">
        <f t="shared" si="30"/>
        <v>287.77344942092901</v>
      </c>
      <c r="AB26" s="61">
        <f t="shared" si="30"/>
        <v>292.79134893417398</v>
      </c>
      <c r="AC26" s="61">
        <f t="shared" si="30"/>
        <v>297.99408149719198</v>
      </c>
      <c r="AD26" s="61">
        <f t="shared" si="30"/>
        <v>303.17927074432401</v>
      </c>
      <c r="AE26" s="61">
        <f t="shared" si="30"/>
        <v>308.17768955230702</v>
      </c>
      <c r="AF26" s="61">
        <f t="shared" si="30"/>
        <v>313.10733890533402</v>
      </c>
      <c r="AG26" s="61">
        <f t="shared" si="30"/>
        <v>318.12955856323202</v>
      </c>
      <c r="AH26" s="61">
        <f t="shared" si="30"/>
        <v>322.98470115661598</v>
      </c>
      <c r="AI26" s="95">
        <f t="shared" si="31"/>
        <v>17.984701156615984</v>
      </c>
      <c r="AJ26" s="95"/>
      <c r="AK26" s="51" t="s">
        <v>74</v>
      </c>
      <c r="AL26" s="52">
        <v>351.00000143051102</v>
      </c>
      <c r="AM26" s="52">
        <v>369.99999713897699</v>
      </c>
      <c r="AN26" s="52">
        <v>367.99999809265103</v>
      </c>
      <c r="AO26" s="52">
        <v>353</v>
      </c>
      <c r="AP26" s="52">
        <v>360.56516456603998</v>
      </c>
      <c r="AQ26" s="52">
        <v>365.333821773529</v>
      </c>
      <c r="AR26" s="52">
        <v>366.18799734115601</v>
      </c>
      <c r="AS26" s="52">
        <v>373.620687007904</v>
      </c>
      <c r="AT26" s="52">
        <v>367.02309608459501</v>
      </c>
      <c r="AU26" s="52">
        <v>378.25274848938</v>
      </c>
      <c r="AV26" s="52">
        <v>394.36466550826998</v>
      </c>
      <c r="AW26" s="52">
        <v>400.20809364318802</v>
      </c>
      <c r="AX26" s="52">
        <v>397.73985671997099</v>
      </c>
      <c r="AY26" s="52">
        <v>408.360974788666</v>
      </c>
      <c r="AZ26" s="52">
        <v>405.53795433044399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275.99999523162802</v>
      </c>
      <c r="U27" s="65">
        <f t="shared" si="30"/>
        <v>310.00000286102301</v>
      </c>
      <c r="V27" s="65">
        <f t="shared" si="30"/>
        <v>265.99999904632602</v>
      </c>
      <c r="W27" s="65">
        <f t="shared" si="30"/>
        <v>276.99999618530302</v>
      </c>
      <c r="X27" s="65">
        <f t="shared" si="30"/>
        <v>277.15317201614403</v>
      </c>
      <c r="Y27" s="65">
        <f t="shared" si="30"/>
        <v>279.37734842300398</v>
      </c>
      <c r="Z27" s="65">
        <f t="shared" si="30"/>
        <v>292.35784673690802</v>
      </c>
      <c r="AA27" s="65">
        <f t="shared" si="30"/>
        <v>266.344297885895</v>
      </c>
      <c r="AB27" s="65">
        <f t="shared" si="30"/>
        <v>294.13323259353598</v>
      </c>
      <c r="AC27" s="65">
        <f t="shared" si="30"/>
        <v>299.446699142456</v>
      </c>
      <c r="AD27" s="65">
        <f t="shared" si="30"/>
        <v>304.658988952637</v>
      </c>
      <c r="AE27" s="65">
        <f t="shared" si="30"/>
        <v>309.84865283966099</v>
      </c>
      <c r="AF27" s="65">
        <f t="shared" si="30"/>
        <v>314.98861694335898</v>
      </c>
      <c r="AG27" s="65">
        <f t="shared" si="30"/>
        <v>319.90965461731003</v>
      </c>
      <c r="AH27" s="65">
        <f t="shared" si="30"/>
        <v>324.95941448211698</v>
      </c>
      <c r="AI27" s="94">
        <f t="shared" si="31"/>
        <v>48.959419250488963</v>
      </c>
      <c r="AJ27" s="95"/>
      <c r="AK27" s="51" t="s">
        <v>75</v>
      </c>
      <c r="AL27" s="52">
        <v>353.99999904632602</v>
      </c>
      <c r="AM27" s="52">
        <v>353.99999904632602</v>
      </c>
      <c r="AN27" s="52">
        <v>362.99999904632602</v>
      </c>
      <c r="AO27" s="52">
        <v>348.99999904632602</v>
      </c>
      <c r="AP27" s="52">
        <v>355.016792297363</v>
      </c>
      <c r="AQ27" s="52">
        <v>362.26015758514399</v>
      </c>
      <c r="AR27" s="52">
        <v>367.36236715316801</v>
      </c>
      <c r="AS27" s="52">
        <v>368.930839061737</v>
      </c>
      <c r="AT27" s="52">
        <v>375.54277133941702</v>
      </c>
      <c r="AU27" s="52">
        <v>372.07821941375698</v>
      </c>
      <c r="AV27" s="52">
        <v>381.99104356765702</v>
      </c>
      <c r="AW27" s="52">
        <v>395.92751121521002</v>
      </c>
      <c r="AX27" s="52">
        <v>402.25959110259998</v>
      </c>
      <c r="AY27" s="52">
        <v>401.04596805572498</v>
      </c>
      <c r="AZ27" s="52">
        <v>410.63554000854498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283</v>
      </c>
      <c r="U28" s="63">
        <f t="shared" si="30"/>
        <v>280.99999713897699</v>
      </c>
      <c r="V28" s="63">
        <f t="shared" si="30"/>
        <v>315.99999713897699</v>
      </c>
      <c r="W28" s="63">
        <f t="shared" si="30"/>
        <v>273.99999618530302</v>
      </c>
      <c r="X28" s="63">
        <f t="shared" si="30"/>
        <v>282.25431108474697</v>
      </c>
      <c r="Y28" s="63">
        <f t="shared" si="30"/>
        <v>282.42971658706699</v>
      </c>
      <c r="Z28" s="63">
        <f t="shared" si="30"/>
        <v>284.75377368927002</v>
      </c>
      <c r="AA28" s="63">
        <f t="shared" si="30"/>
        <v>297.55199623107899</v>
      </c>
      <c r="AB28" s="63">
        <f t="shared" si="30"/>
        <v>272.635685443878</v>
      </c>
      <c r="AC28" s="63">
        <f t="shared" si="30"/>
        <v>299.78711605071999</v>
      </c>
      <c r="AD28" s="63">
        <f t="shared" si="30"/>
        <v>305.10018730163603</v>
      </c>
      <c r="AE28" s="63">
        <f t="shared" si="30"/>
        <v>310.31095790862997</v>
      </c>
      <c r="AF28" s="63">
        <f t="shared" si="30"/>
        <v>315.60547637939499</v>
      </c>
      <c r="AG28" s="63">
        <f t="shared" si="30"/>
        <v>320.72542762756302</v>
      </c>
      <c r="AH28" s="64">
        <f t="shared" si="30"/>
        <v>325.66884899139399</v>
      </c>
      <c r="AI28" s="96">
        <f t="shared" si="31"/>
        <v>42.668848991393986</v>
      </c>
      <c r="AJ28" s="95"/>
      <c r="AK28" s="51" t="s">
        <v>76</v>
      </c>
      <c r="AL28" s="52">
        <v>318.00000190734897</v>
      </c>
      <c r="AM28" s="52">
        <v>340.00000190734897</v>
      </c>
      <c r="AN28" s="52">
        <v>348</v>
      </c>
      <c r="AO28" s="52">
        <v>353.00000476837198</v>
      </c>
      <c r="AP28" s="52">
        <v>346.83020448684698</v>
      </c>
      <c r="AQ28" s="52">
        <v>351.14828968048101</v>
      </c>
      <c r="AR28" s="52">
        <v>358.49877738952603</v>
      </c>
      <c r="AS28" s="52">
        <v>363.19953250884998</v>
      </c>
      <c r="AT28" s="52">
        <v>365.314342975616</v>
      </c>
      <c r="AU28" s="52">
        <v>372.44507932662998</v>
      </c>
      <c r="AV28" s="52">
        <v>370.33233642578102</v>
      </c>
      <c r="AW28" s="52">
        <v>379.01926469802902</v>
      </c>
      <c r="AX28" s="52">
        <v>391.55215454101602</v>
      </c>
      <c r="AY28" s="52">
        <v>397.48996114730801</v>
      </c>
      <c r="AZ28" s="52">
        <v>397.38847160339401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1631.999987602233</v>
      </c>
      <c r="U29" s="103">
        <f t="shared" ref="U29:AI29" si="33">SUM(U23:U28)</f>
        <v>1622.9999973773961</v>
      </c>
      <c r="V29" s="103">
        <f t="shared" si="33"/>
        <v>1641.999989509583</v>
      </c>
      <c r="W29" s="103">
        <f t="shared" si="33"/>
        <v>1591.999985456468</v>
      </c>
      <c r="X29" s="103">
        <f t="shared" si="33"/>
        <v>1617.3832058906551</v>
      </c>
      <c r="Y29" s="103">
        <f t="shared" si="33"/>
        <v>1639.6685662269588</v>
      </c>
      <c r="Z29" s="103">
        <f t="shared" si="33"/>
        <v>1667.6393003463741</v>
      </c>
      <c r="AA29" s="103">
        <f t="shared" si="33"/>
        <v>1697.8942651748657</v>
      </c>
      <c r="AB29" s="103">
        <f t="shared" si="33"/>
        <v>1719.9218511581419</v>
      </c>
      <c r="AC29" s="103">
        <f t="shared" si="33"/>
        <v>1772.3307261466969</v>
      </c>
      <c r="AD29" s="103">
        <f t="shared" si="33"/>
        <v>1802.4905643463139</v>
      </c>
      <c r="AE29" s="103">
        <f t="shared" si="33"/>
        <v>1832.0424041748051</v>
      </c>
      <c r="AF29" s="103">
        <f t="shared" si="33"/>
        <v>1861.858415603637</v>
      </c>
      <c r="AG29" s="103">
        <f t="shared" si="33"/>
        <v>1890.871409416198</v>
      </c>
      <c r="AH29" s="103">
        <f t="shared" si="33"/>
        <v>1919.3997726440439</v>
      </c>
      <c r="AI29" s="61">
        <f t="shared" si="33"/>
        <v>287.3997850418109</v>
      </c>
      <c r="AJ29" s="100"/>
      <c r="AK29" s="51" t="s">
        <v>77</v>
      </c>
      <c r="AL29" s="52">
        <v>315.99999761581398</v>
      </c>
      <c r="AM29" s="52">
        <v>319.99999713897699</v>
      </c>
      <c r="AN29" s="52">
        <v>319.99999952316301</v>
      </c>
      <c r="AO29" s="52">
        <v>335.99999761581398</v>
      </c>
      <c r="AP29" s="52">
        <v>347.14150714874302</v>
      </c>
      <c r="AQ29" s="52">
        <v>343.01412630081199</v>
      </c>
      <c r="AR29" s="52">
        <v>346.941381454468</v>
      </c>
      <c r="AS29" s="52">
        <v>353.577105045319</v>
      </c>
      <c r="AT29" s="52">
        <v>358.04945564270002</v>
      </c>
      <c r="AU29" s="52">
        <v>361.66854715347301</v>
      </c>
      <c r="AV29" s="52">
        <v>368.04126167297397</v>
      </c>
      <c r="AW29" s="52">
        <v>366.98357534408598</v>
      </c>
      <c r="AX29" s="52">
        <v>375.19481706619302</v>
      </c>
      <c r="AY29" s="52">
        <v>385.99459600448603</v>
      </c>
      <c r="AZ29" s="52">
        <v>391.672062397003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325</v>
      </c>
      <c r="U30" s="65">
        <f t="shared" ref="U30:AH36" si="34">AM10</f>
        <v>287.99999952316301</v>
      </c>
      <c r="V30" s="65">
        <f t="shared" si="34"/>
        <v>290.99999809265103</v>
      </c>
      <c r="W30" s="65">
        <f t="shared" si="34"/>
        <v>324.99999713897699</v>
      </c>
      <c r="X30" s="65">
        <f t="shared" si="34"/>
        <v>279.29142045974697</v>
      </c>
      <c r="Y30" s="65">
        <f t="shared" si="34"/>
        <v>287.37242412567099</v>
      </c>
      <c r="Z30" s="65">
        <f t="shared" si="34"/>
        <v>287.68847370147699</v>
      </c>
      <c r="AA30" s="65">
        <f t="shared" si="34"/>
        <v>290.01087760925299</v>
      </c>
      <c r="AB30" s="65">
        <f t="shared" si="34"/>
        <v>302.64048004150402</v>
      </c>
      <c r="AC30" s="65">
        <f t="shared" si="34"/>
        <v>278.83400869369501</v>
      </c>
      <c r="AD30" s="65">
        <f t="shared" si="34"/>
        <v>305.31666183471702</v>
      </c>
      <c r="AE30" s="65">
        <f t="shared" si="34"/>
        <v>310.64010810852102</v>
      </c>
      <c r="AF30" s="65">
        <f t="shared" si="34"/>
        <v>315.95692443847702</v>
      </c>
      <c r="AG30" s="65">
        <f t="shared" si="34"/>
        <v>321.24326133727999</v>
      </c>
      <c r="AH30" s="65">
        <f t="shared" si="34"/>
        <v>326.389930725098</v>
      </c>
      <c r="AI30" s="87">
        <f t="shared" ref="AI30:AI36" si="35">AH30-T30</f>
        <v>1.3899307250979973</v>
      </c>
      <c r="AJ30" s="95"/>
      <c r="AK30" s="51" t="s">
        <v>78</v>
      </c>
      <c r="AL30" s="52">
        <v>298.99999904632602</v>
      </c>
      <c r="AM30" s="52">
        <v>318.99999904632602</v>
      </c>
      <c r="AN30" s="52">
        <v>316.00000381469698</v>
      </c>
      <c r="AO30" s="52">
        <v>314.99999904632602</v>
      </c>
      <c r="AP30" s="52">
        <v>330.66770458221401</v>
      </c>
      <c r="AQ30" s="52">
        <v>341.44083261489902</v>
      </c>
      <c r="AR30" s="52">
        <v>339.27504587173502</v>
      </c>
      <c r="AS30" s="52">
        <v>342.58775711059599</v>
      </c>
      <c r="AT30" s="52">
        <v>348.63410377502402</v>
      </c>
      <c r="AU30" s="52">
        <v>353.944423675537</v>
      </c>
      <c r="AV30" s="52">
        <v>357.60327100753801</v>
      </c>
      <c r="AW30" s="52">
        <v>363.36675119400002</v>
      </c>
      <c r="AX30" s="52">
        <v>363.54289007186901</v>
      </c>
      <c r="AY30" s="52">
        <v>370.79528093338001</v>
      </c>
      <c r="AZ30" s="52">
        <v>380.37800979614298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284</v>
      </c>
      <c r="U31" s="61">
        <f t="shared" si="34"/>
        <v>331.99999809265103</v>
      </c>
      <c r="V31" s="61">
        <f t="shared" si="34"/>
        <v>296.99999713897699</v>
      </c>
      <c r="W31" s="61">
        <f t="shared" si="34"/>
        <v>288.99999761581398</v>
      </c>
      <c r="X31" s="61">
        <f t="shared" si="34"/>
        <v>328.53700256347702</v>
      </c>
      <c r="Y31" s="61">
        <f t="shared" si="34"/>
        <v>284.27196264267002</v>
      </c>
      <c r="Z31" s="61">
        <f t="shared" si="34"/>
        <v>292.37383937835699</v>
      </c>
      <c r="AA31" s="61">
        <f t="shared" si="34"/>
        <v>292.72498893737799</v>
      </c>
      <c r="AB31" s="61">
        <f t="shared" si="34"/>
        <v>295.12767076492298</v>
      </c>
      <c r="AC31" s="61">
        <f t="shared" si="34"/>
        <v>307.76513290405302</v>
      </c>
      <c r="AD31" s="61">
        <f t="shared" si="34"/>
        <v>284.70756101608299</v>
      </c>
      <c r="AE31" s="61">
        <f t="shared" si="34"/>
        <v>310.67627620696999</v>
      </c>
      <c r="AF31" s="61">
        <f t="shared" si="34"/>
        <v>316.10265922546398</v>
      </c>
      <c r="AG31" s="61">
        <f t="shared" si="34"/>
        <v>321.42334938049299</v>
      </c>
      <c r="AH31" s="61">
        <f t="shared" si="34"/>
        <v>326.74034118652298</v>
      </c>
      <c r="AI31" s="84">
        <f t="shared" si="35"/>
        <v>42.740341186522983</v>
      </c>
      <c r="AJ31" s="95"/>
      <c r="AK31" s="51" t="s">
        <v>79</v>
      </c>
      <c r="AL31" s="52">
        <v>287</v>
      </c>
      <c r="AM31" s="52">
        <v>282.00000095367398</v>
      </c>
      <c r="AN31" s="52">
        <v>314.00000095367398</v>
      </c>
      <c r="AO31" s="52">
        <v>328.00000286102301</v>
      </c>
      <c r="AP31" s="52">
        <v>313.98076820373501</v>
      </c>
      <c r="AQ31" s="52">
        <v>327.67085933685303</v>
      </c>
      <c r="AR31" s="52">
        <v>337.88780593872099</v>
      </c>
      <c r="AS31" s="52">
        <v>336.84363508224499</v>
      </c>
      <c r="AT31" s="52">
        <v>339.92208337783802</v>
      </c>
      <c r="AU31" s="52">
        <v>346.452927112579</v>
      </c>
      <c r="AV31" s="52">
        <v>351.47286796569801</v>
      </c>
      <c r="AW31" s="52">
        <v>355.17237138748197</v>
      </c>
      <c r="AX31" s="52">
        <v>360.894678592682</v>
      </c>
      <c r="AY31" s="52">
        <v>361.51700115203897</v>
      </c>
      <c r="AZ31" s="52">
        <v>368.19100856781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283.99999618530302</v>
      </c>
      <c r="U32" s="65">
        <f t="shared" si="34"/>
        <v>293.00000190734897</v>
      </c>
      <c r="V32" s="65">
        <f t="shared" si="34"/>
        <v>329.00000286102301</v>
      </c>
      <c r="W32" s="65">
        <f t="shared" si="34"/>
        <v>301.99999713897699</v>
      </c>
      <c r="X32" s="65">
        <f t="shared" si="34"/>
        <v>293.58102703094499</v>
      </c>
      <c r="Y32" s="65">
        <f t="shared" si="34"/>
        <v>332.22283697128302</v>
      </c>
      <c r="Z32" s="65">
        <f t="shared" si="34"/>
        <v>289.25889492034901</v>
      </c>
      <c r="AA32" s="65">
        <f t="shared" si="34"/>
        <v>297.30491685867298</v>
      </c>
      <c r="AB32" s="65">
        <f t="shared" si="34"/>
        <v>297.71866035461397</v>
      </c>
      <c r="AC32" s="65">
        <f t="shared" si="34"/>
        <v>300.41742563247698</v>
      </c>
      <c r="AD32" s="65">
        <f t="shared" si="34"/>
        <v>312.87409305572498</v>
      </c>
      <c r="AE32" s="65">
        <f t="shared" si="34"/>
        <v>290.49290800094599</v>
      </c>
      <c r="AF32" s="65">
        <f t="shared" si="34"/>
        <v>316.08743858337402</v>
      </c>
      <c r="AG32" s="65">
        <f t="shared" si="34"/>
        <v>321.51925086975098</v>
      </c>
      <c r="AH32" s="65">
        <f t="shared" si="34"/>
        <v>326.87215328216598</v>
      </c>
      <c r="AI32" s="83">
        <f t="shared" si="35"/>
        <v>42.872157096862963</v>
      </c>
      <c r="AJ32" s="95"/>
      <c r="AK32" s="51" t="s">
        <v>80</v>
      </c>
      <c r="AL32" s="52">
        <v>301.00000381469698</v>
      </c>
      <c r="AM32" s="52">
        <v>275.99999904632602</v>
      </c>
      <c r="AN32" s="52">
        <v>282.99999523162802</v>
      </c>
      <c r="AO32" s="52">
        <v>323.99999809265103</v>
      </c>
      <c r="AP32" s="52">
        <v>325.96254920959501</v>
      </c>
      <c r="AQ32" s="52">
        <v>314.07071971893299</v>
      </c>
      <c r="AR32" s="52">
        <v>326.709606647491</v>
      </c>
      <c r="AS32" s="52">
        <v>335.942633152008</v>
      </c>
      <c r="AT32" s="52">
        <v>335.74582767486601</v>
      </c>
      <c r="AU32" s="52">
        <v>339.58143568038901</v>
      </c>
      <c r="AV32" s="52">
        <v>345.68625831603998</v>
      </c>
      <c r="AW32" s="52">
        <v>350.48371362686203</v>
      </c>
      <c r="AX32" s="52">
        <v>354.62106752395601</v>
      </c>
      <c r="AY32" s="52">
        <v>359.86528253555298</v>
      </c>
      <c r="AZ32" s="52">
        <v>360.96979188919101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302.00000190734897</v>
      </c>
      <c r="U33" s="61">
        <f t="shared" si="34"/>
        <v>282.99999618530302</v>
      </c>
      <c r="V33" s="61">
        <f t="shared" si="34"/>
        <v>300.00000190734897</v>
      </c>
      <c r="W33" s="61">
        <f t="shared" si="34"/>
        <v>332.00000190734897</v>
      </c>
      <c r="X33" s="61">
        <f t="shared" si="34"/>
        <v>306.04328918457003</v>
      </c>
      <c r="Y33" s="61">
        <f t="shared" si="34"/>
        <v>297.863635540009</v>
      </c>
      <c r="Z33" s="61">
        <f t="shared" si="34"/>
        <v>335.84987878799399</v>
      </c>
      <c r="AA33" s="61">
        <f t="shared" si="34"/>
        <v>293.88776969909702</v>
      </c>
      <c r="AB33" s="61">
        <f t="shared" si="34"/>
        <v>301.917827606201</v>
      </c>
      <c r="AC33" s="61">
        <f t="shared" si="34"/>
        <v>302.58639383316</v>
      </c>
      <c r="AD33" s="61">
        <f t="shared" si="34"/>
        <v>305.37850904464699</v>
      </c>
      <c r="AE33" s="61">
        <f t="shared" si="34"/>
        <v>317.69229173660301</v>
      </c>
      <c r="AF33" s="61">
        <f t="shared" si="34"/>
        <v>295.97205209732101</v>
      </c>
      <c r="AG33" s="61">
        <f t="shared" si="34"/>
        <v>321.15303707122803</v>
      </c>
      <c r="AH33" s="61">
        <f t="shared" si="34"/>
        <v>326.610426902771</v>
      </c>
      <c r="AI33" s="84">
        <f t="shared" si="35"/>
        <v>24.610424995422022</v>
      </c>
      <c r="AJ33" s="95"/>
      <c r="AK33" s="51" t="s">
        <v>81</v>
      </c>
      <c r="AL33" s="52">
        <v>274.99999809265103</v>
      </c>
      <c r="AM33" s="52">
        <v>288.00000143051102</v>
      </c>
      <c r="AN33" s="52">
        <v>273.99999713897699</v>
      </c>
      <c r="AO33" s="52">
        <v>292</v>
      </c>
      <c r="AP33" s="52">
        <v>324.42910861969</v>
      </c>
      <c r="AQ33" s="52">
        <v>325.82543468475302</v>
      </c>
      <c r="AR33" s="52">
        <v>315.93638467788702</v>
      </c>
      <c r="AS33" s="52">
        <v>327.511875152588</v>
      </c>
      <c r="AT33" s="52">
        <v>335.91522121429398</v>
      </c>
      <c r="AU33" s="52">
        <v>337.11839485168503</v>
      </c>
      <c r="AV33" s="52">
        <v>340.85392522811901</v>
      </c>
      <c r="AW33" s="52">
        <v>346.685409069061</v>
      </c>
      <c r="AX33" s="52">
        <v>351.66188097000099</v>
      </c>
      <c r="AY33" s="52">
        <v>355.763027191162</v>
      </c>
      <c r="AZ33" s="52">
        <v>360.770276069641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295.00000095367398</v>
      </c>
      <c r="U34" s="65">
        <f t="shared" si="34"/>
        <v>305.99999904632602</v>
      </c>
      <c r="V34" s="65">
        <f t="shared" si="34"/>
        <v>285.99999618530302</v>
      </c>
      <c r="W34" s="65">
        <f t="shared" si="34"/>
        <v>307.00000190734897</v>
      </c>
      <c r="X34" s="65">
        <f t="shared" si="34"/>
        <v>335.07998561859102</v>
      </c>
      <c r="Y34" s="65">
        <f t="shared" si="34"/>
        <v>309.85501384735102</v>
      </c>
      <c r="Z34" s="65">
        <f t="shared" si="34"/>
        <v>301.93180179595902</v>
      </c>
      <c r="AA34" s="65">
        <f t="shared" si="34"/>
        <v>339.279740810394</v>
      </c>
      <c r="AB34" s="65">
        <f t="shared" si="34"/>
        <v>298.17650461196899</v>
      </c>
      <c r="AC34" s="65">
        <f t="shared" si="34"/>
        <v>306.376271247864</v>
      </c>
      <c r="AD34" s="65">
        <f t="shared" si="34"/>
        <v>307.11304855346702</v>
      </c>
      <c r="AE34" s="65">
        <f t="shared" si="34"/>
        <v>309.96934795379599</v>
      </c>
      <c r="AF34" s="65">
        <f t="shared" si="34"/>
        <v>322.21352863311802</v>
      </c>
      <c r="AG34" s="65">
        <f t="shared" si="34"/>
        <v>301.01558256149298</v>
      </c>
      <c r="AH34" s="65">
        <f t="shared" si="34"/>
        <v>325.84017372131302</v>
      </c>
      <c r="AI34" s="83">
        <f t="shared" si="35"/>
        <v>30.840172767639046</v>
      </c>
      <c r="AJ34" s="95"/>
      <c r="AK34" s="51" t="s">
        <v>82</v>
      </c>
      <c r="AL34" s="52">
        <v>267</v>
      </c>
      <c r="AM34" s="52">
        <v>283.99999809265103</v>
      </c>
      <c r="AN34" s="52">
        <v>300.00000095367398</v>
      </c>
      <c r="AO34" s="52">
        <v>284</v>
      </c>
      <c r="AP34" s="52">
        <v>296.470508575439</v>
      </c>
      <c r="AQ34" s="52">
        <v>326.064671516418</v>
      </c>
      <c r="AR34" s="52">
        <v>327.45270109176602</v>
      </c>
      <c r="AS34" s="52">
        <v>318.69911003112799</v>
      </c>
      <c r="AT34" s="52">
        <v>329.481001377106</v>
      </c>
      <c r="AU34" s="52">
        <v>337.94154834747297</v>
      </c>
      <c r="AV34" s="52">
        <v>339.54384899139399</v>
      </c>
      <c r="AW34" s="52">
        <v>343.234092712402</v>
      </c>
      <c r="AX34" s="52">
        <v>349.18632698059099</v>
      </c>
      <c r="AY34" s="52">
        <v>353.96645164489701</v>
      </c>
      <c r="AZ34" s="52">
        <v>358.15713214874302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317.99999904632602</v>
      </c>
      <c r="U35" s="61">
        <f t="shared" si="34"/>
        <v>292.99999809265103</v>
      </c>
      <c r="V35" s="61">
        <f t="shared" si="34"/>
        <v>303.99999904632602</v>
      </c>
      <c r="W35" s="61">
        <f t="shared" si="34"/>
        <v>293.99999618530302</v>
      </c>
      <c r="X35" s="61">
        <f t="shared" si="34"/>
        <v>310.26267623901401</v>
      </c>
      <c r="Y35" s="61">
        <f t="shared" si="34"/>
        <v>338.00422000884998</v>
      </c>
      <c r="Z35" s="61">
        <f t="shared" si="34"/>
        <v>313.476894378662</v>
      </c>
      <c r="AA35" s="61">
        <f t="shared" si="34"/>
        <v>305.69187068939198</v>
      </c>
      <c r="AB35" s="61">
        <f t="shared" si="34"/>
        <v>342.51519298553501</v>
      </c>
      <c r="AC35" s="61">
        <f t="shared" si="34"/>
        <v>302.31617832183798</v>
      </c>
      <c r="AD35" s="61">
        <f t="shared" si="34"/>
        <v>310.52332639694202</v>
      </c>
      <c r="AE35" s="61">
        <f t="shared" si="34"/>
        <v>311.326835155487</v>
      </c>
      <c r="AF35" s="61">
        <f t="shared" si="34"/>
        <v>314.29220581054699</v>
      </c>
      <c r="AG35" s="61">
        <f t="shared" si="34"/>
        <v>326.406134605408</v>
      </c>
      <c r="AH35" s="61">
        <f t="shared" si="34"/>
        <v>305.690586090088</v>
      </c>
      <c r="AI35" s="84">
        <f t="shared" si="35"/>
        <v>-12.30941295623802</v>
      </c>
      <c r="AJ35" s="95"/>
      <c r="AK35" s="51" t="s">
        <v>83</v>
      </c>
      <c r="AL35" s="52">
        <v>272.99999713897699</v>
      </c>
      <c r="AM35" s="52">
        <v>263.00000047683699</v>
      </c>
      <c r="AN35" s="52">
        <v>284.99999809265103</v>
      </c>
      <c r="AO35" s="52">
        <v>299.00000047683699</v>
      </c>
      <c r="AP35" s="52">
        <v>288.94851255416899</v>
      </c>
      <c r="AQ35" s="52">
        <v>301.33634662628202</v>
      </c>
      <c r="AR35" s="52">
        <v>329.02703762054398</v>
      </c>
      <c r="AS35" s="52">
        <v>330.230803489685</v>
      </c>
      <c r="AT35" s="52">
        <v>322.43674421310402</v>
      </c>
      <c r="AU35" s="52">
        <v>333.25439500808699</v>
      </c>
      <c r="AV35" s="52">
        <v>341.140600204468</v>
      </c>
      <c r="AW35" s="52">
        <v>343.07056999206497</v>
      </c>
      <c r="AX35" s="52">
        <v>347.02425956726103</v>
      </c>
      <c r="AY35" s="52">
        <v>352.78114318847702</v>
      </c>
      <c r="AZ35" s="52">
        <v>357.51763248443598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303.99999904632602</v>
      </c>
      <c r="U36" s="74">
        <f t="shared" si="34"/>
        <v>320.99999618530302</v>
      </c>
      <c r="V36" s="74">
        <f t="shared" si="34"/>
        <v>299.00000095367398</v>
      </c>
      <c r="W36" s="74">
        <f t="shared" si="34"/>
        <v>313.00000190734897</v>
      </c>
      <c r="X36" s="74">
        <f t="shared" si="34"/>
        <v>297.69339370727499</v>
      </c>
      <c r="Y36" s="74">
        <f t="shared" si="34"/>
        <v>313.653848648071</v>
      </c>
      <c r="Z36" s="74">
        <f t="shared" si="34"/>
        <v>341.21587753295898</v>
      </c>
      <c r="AA36" s="74">
        <f t="shared" si="34"/>
        <v>317.20989704132103</v>
      </c>
      <c r="AB36" s="74">
        <f t="shared" si="34"/>
        <v>309.59529590606701</v>
      </c>
      <c r="AC36" s="74">
        <f t="shared" si="34"/>
        <v>346.10800504684403</v>
      </c>
      <c r="AD36" s="74">
        <f t="shared" si="34"/>
        <v>306.61478471755998</v>
      </c>
      <c r="AE36" s="74">
        <f t="shared" si="34"/>
        <v>314.83749389648398</v>
      </c>
      <c r="AF36" s="74">
        <f t="shared" si="34"/>
        <v>315.72311401367199</v>
      </c>
      <c r="AG36" s="74">
        <f t="shared" si="34"/>
        <v>318.73452377319302</v>
      </c>
      <c r="AH36" s="74">
        <f t="shared" si="34"/>
        <v>330.74582576751698</v>
      </c>
      <c r="AI36" s="86">
        <f t="shared" si="35"/>
        <v>26.745826721190952</v>
      </c>
      <c r="AJ36" s="95"/>
      <c r="AK36" s="51" t="s">
        <v>84</v>
      </c>
      <c r="AL36" s="52">
        <v>287.99999570846597</v>
      </c>
      <c r="AM36" s="52">
        <v>269.00000143051102</v>
      </c>
      <c r="AN36" s="52">
        <v>275.00000190734897</v>
      </c>
      <c r="AO36" s="52">
        <v>291</v>
      </c>
      <c r="AP36" s="52">
        <v>304.91583681106601</v>
      </c>
      <c r="AQ36" s="52">
        <v>295.09692525863602</v>
      </c>
      <c r="AR36" s="52">
        <v>307.79744005203202</v>
      </c>
      <c r="AS36" s="52">
        <v>333.713251113892</v>
      </c>
      <c r="AT36" s="52">
        <v>334.83402299880998</v>
      </c>
      <c r="AU36" s="52">
        <v>328.42230176925699</v>
      </c>
      <c r="AV36" s="52">
        <v>338.860217571259</v>
      </c>
      <c r="AW36" s="52">
        <v>346.31135940551798</v>
      </c>
      <c r="AX36" s="52">
        <v>348.76722526550299</v>
      </c>
      <c r="AY36" s="52">
        <v>352.72503852844198</v>
      </c>
      <c r="AZ36" s="52">
        <v>358.434545516968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2111.999997138978</v>
      </c>
      <c r="U37" s="61">
        <f t="shared" ref="U37:AI37" si="37">SUM(U30:U36)</f>
        <v>2115.9999890327463</v>
      </c>
      <c r="V37" s="61">
        <f t="shared" si="37"/>
        <v>2105.9999961853027</v>
      </c>
      <c r="W37" s="61">
        <f t="shared" si="37"/>
        <v>2161.9999938011179</v>
      </c>
      <c r="X37" s="61">
        <f t="shared" si="37"/>
        <v>2150.4887948036189</v>
      </c>
      <c r="Y37" s="61">
        <f t="shared" si="37"/>
        <v>2163.243941783905</v>
      </c>
      <c r="Z37" s="61">
        <f t="shared" si="37"/>
        <v>2161.7956604957571</v>
      </c>
      <c r="AA37" s="61">
        <f t="shared" si="37"/>
        <v>2136.1100616455078</v>
      </c>
      <c r="AB37" s="61">
        <f t="shared" si="37"/>
        <v>2147.691632270813</v>
      </c>
      <c r="AC37" s="61">
        <f t="shared" si="37"/>
        <v>2144.4034156799307</v>
      </c>
      <c r="AD37" s="61">
        <f t="shared" si="37"/>
        <v>2132.5279846191406</v>
      </c>
      <c r="AE37" s="61">
        <f t="shared" si="37"/>
        <v>2165.6352610588069</v>
      </c>
      <c r="AF37" s="61">
        <f t="shared" si="37"/>
        <v>2196.3479228019728</v>
      </c>
      <c r="AG37" s="61">
        <f t="shared" si="37"/>
        <v>2231.495139598846</v>
      </c>
      <c r="AH37" s="61">
        <f t="shared" si="37"/>
        <v>2268.8894376754761</v>
      </c>
      <c r="AI37" s="61">
        <f t="shared" si="37"/>
        <v>156.88944053649794</v>
      </c>
      <c r="AJ37" s="100"/>
      <c r="AK37" s="51" t="s">
        <v>85</v>
      </c>
      <c r="AL37" s="52">
        <v>265.00000095367398</v>
      </c>
      <c r="AM37" s="52">
        <v>294.00000047683699</v>
      </c>
      <c r="AN37" s="52">
        <v>271.99999618530302</v>
      </c>
      <c r="AO37" s="52">
        <v>280.00000095367398</v>
      </c>
      <c r="AP37" s="52">
        <v>297.02554368972801</v>
      </c>
      <c r="AQ37" s="52">
        <v>310.49338150024403</v>
      </c>
      <c r="AR37" s="52">
        <v>301.384574890137</v>
      </c>
      <c r="AS37" s="52">
        <v>313.98967504501297</v>
      </c>
      <c r="AT37" s="52">
        <v>338.46511936187699</v>
      </c>
      <c r="AU37" s="52">
        <v>340.05491638183599</v>
      </c>
      <c r="AV37" s="52">
        <v>334.35083198547397</v>
      </c>
      <c r="AW37" s="52">
        <v>344.51656246185303</v>
      </c>
      <c r="AX37" s="52">
        <v>351.83209228515602</v>
      </c>
      <c r="AY37" s="52">
        <v>354.456686973572</v>
      </c>
      <c r="AZ37" s="52">
        <v>358.509239196777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295.99999618530302</v>
      </c>
      <c r="U38" s="79">
        <f t="shared" ref="U38:AH40" si="38">AM17</f>
        <v>308.99999713897699</v>
      </c>
      <c r="V38" s="79">
        <f t="shared" si="38"/>
        <v>319</v>
      </c>
      <c r="W38" s="79">
        <f t="shared" si="38"/>
        <v>302</v>
      </c>
      <c r="X38" s="79">
        <f t="shared" si="38"/>
        <v>316.74402046203602</v>
      </c>
      <c r="Y38" s="79">
        <f t="shared" si="38"/>
        <v>301.75762748718302</v>
      </c>
      <c r="Z38" s="79">
        <f t="shared" si="38"/>
        <v>317.52649736404402</v>
      </c>
      <c r="AA38" s="79">
        <f t="shared" si="38"/>
        <v>344.84451198577898</v>
      </c>
      <c r="AB38" s="79">
        <f t="shared" si="38"/>
        <v>321.33378601074202</v>
      </c>
      <c r="AC38" s="79">
        <f t="shared" si="38"/>
        <v>314.12079429626499</v>
      </c>
      <c r="AD38" s="79">
        <f t="shared" si="38"/>
        <v>350.19023847580002</v>
      </c>
      <c r="AE38" s="79">
        <f t="shared" si="38"/>
        <v>311.42036247253401</v>
      </c>
      <c r="AF38" s="79">
        <f t="shared" si="38"/>
        <v>319.72107696533197</v>
      </c>
      <c r="AG38" s="79">
        <f t="shared" si="38"/>
        <v>320.59337520599399</v>
      </c>
      <c r="AH38" s="79">
        <f t="shared" si="38"/>
        <v>323.69593334197998</v>
      </c>
      <c r="AI38" s="104">
        <f t="shared" ref="AI38:AI40" si="39">AH38-T38</f>
        <v>27.695937156676962</v>
      </c>
      <c r="AJ38" s="95"/>
      <c r="AK38" s="51" t="s">
        <v>86</v>
      </c>
      <c r="AL38" s="52">
        <v>285.99999618530302</v>
      </c>
      <c r="AM38" s="52">
        <v>256</v>
      </c>
      <c r="AN38" s="52">
        <v>312.99999761581398</v>
      </c>
      <c r="AO38" s="52">
        <v>271</v>
      </c>
      <c r="AP38" s="52">
        <v>287.10465908050497</v>
      </c>
      <c r="AQ38" s="52">
        <v>302.92631435394298</v>
      </c>
      <c r="AR38" s="52">
        <v>316.29704904556303</v>
      </c>
      <c r="AS38" s="52">
        <v>307.561451435089</v>
      </c>
      <c r="AT38" s="52">
        <v>320.063373565674</v>
      </c>
      <c r="AU38" s="52">
        <v>343.79770660400402</v>
      </c>
      <c r="AV38" s="52">
        <v>345.43247985839798</v>
      </c>
      <c r="AW38" s="52">
        <v>340.31994104385399</v>
      </c>
      <c r="AX38" s="52">
        <v>350.44399452209501</v>
      </c>
      <c r="AY38" s="52">
        <v>357.48504257202097</v>
      </c>
      <c r="AZ38" s="52">
        <v>360.31209087371798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280</v>
      </c>
      <c r="U39" s="65">
        <f t="shared" si="38"/>
        <v>303.00000095367398</v>
      </c>
      <c r="V39" s="65">
        <f t="shared" si="38"/>
        <v>313.99999713897699</v>
      </c>
      <c r="W39" s="65">
        <f t="shared" si="38"/>
        <v>323.00000095367398</v>
      </c>
      <c r="X39" s="65">
        <f t="shared" si="38"/>
        <v>305.911737442017</v>
      </c>
      <c r="Y39" s="65">
        <f t="shared" si="38"/>
        <v>320.70275783538801</v>
      </c>
      <c r="Z39" s="65">
        <f t="shared" si="38"/>
        <v>306.14448547363298</v>
      </c>
      <c r="AA39" s="65">
        <f t="shared" si="38"/>
        <v>321.52777194976801</v>
      </c>
      <c r="AB39" s="65">
        <f t="shared" si="38"/>
        <v>348.59088850021402</v>
      </c>
      <c r="AC39" s="65">
        <f t="shared" si="38"/>
        <v>325.79462385177601</v>
      </c>
      <c r="AD39" s="65">
        <f t="shared" si="38"/>
        <v>318.87018060684198</v>
      </c>
      <c r="AE39" s="65">
        <f t="shared" si="38"/>
        <v>354.43185567855801</v>
      </c>
      <c r="AF39" s="65">
        <f t="shared" si="38"/>
        <v>316.50459480285599</v>
      </c>
      <c r="AG39" s="65">
        <f t="shared" si="38"/>
        <v>324.82624769210798</v>
      </c>
      <c r="AH39" s="65">
        <f t="shared" si="38"/>
        <v>325.67180538177502</v>
      </c>
      <c r="AI39" s="83">
        <f t="shared" si="39"/>
        <v>45.671805381775016</v>
      </c>
      <c r="AJ39" s="95"/>
      <c r="AK39" s="51" t="s">
        <v>87</v>
      </c>
      <c r="AL39" s="52">
        <v>280.99999904632602</v>
      </c>
      <c r="AM39" s="52">
        <v>273.99999904632602</v>
      </c>
      <c r="AN39" s="52">
        <v>267.99999713897699</v>
      </c>
      <c r="AO39" s="52">
        <v>311.99999666214001</v>
      </c>
      <c r="AP39" s="52">
        <v>277.78443765640299</v>
      </c>
      <c r="AQ39" s="52">
        <v>293.31234002113302</v>
      </c>
      <c r="AR39" s="52">
        <v>308.40523576736501</v>
      </c>
      <c r="AS39" s="52">
        <v>321.46310806274403</v>
      </c>
      <c r="AT39" s="52">
        <v>313.16965341567999</v>
      </c>
      <c r="AU39" s="52">
        <v>325.83531093597401</v>
      </c>
      <c r="AV39" s="52">
        <v>348.56102561950701</v>
      </c>
      <c r="AW39" s="52">
        <v>350.29036235809298</v>
      </c>
      <c r="AX39" s="52">
        <v>345.84610271453897</v>
      </c>
      <c r="AY39" s="52">
        <v>355.70779705047602</v>
      </c>
      <c r="AZ39" s="52">
        <v>362.58845996856701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316.00000095367398</v>
      </c>
      <c r="U40" s="63">
        <f t="shared" si="38"/>
        <v>285.00000190734897</v>
      </c>
      <c r="V40" s="63">
        <f t="shared" si="38"/>
        <v>300.00000286102301</v>
      </c>
      <c r="W40" s="63">
        <f t="shared" si="38"/>
        <v>321.99999523162802</v>
      </c>
      <c r="X40" s="63">
        <f t="shared" si="38"/>
        <v>326.97856473922701</v>
      </c>
      <c r="Y40" s="63">
        <f t="shared" si="38"/>
        <v>310.29985618591297</v>
      </c>
      <c r="Z40" s="63">
        <f t="shared" si="38"/>
        <v>325.12341642379801</v>
      </c>
      <c r="AA40" s="63">
        <f t="shared" si="38"/>
        <v>310.98128366470303</v>
      </c>
      <c r="AB40" s="63">
        <f t="shared" si="38"/>
        <v>325.89112758636497</v>
      </c>
      <c r="AC40" s="63">
        <f t="shared" si="38"/>
        <v>352.82985019683798</v>
      </c>
      <c r="AD40" s="63">
        <f t="shared" si="38"/>
        <v>330.69930076599098</v>
      </c>
      <c r="AE40" s="63">
        <f t="shared" si="38"/>
        <v>324.08583164215099</v>
      </c>
      <c r="AF40" s="63">
        <f t="shared" si="38"/>
        <v>359.08229207992599</v>
      </c>
      <c r="AG40" s="63">
        <f t="shared" si="38"/>
        <v>322.08193302154501</v>
      </c>
      <c r="AH40" s="63">
        <f t="shared" si="38"/>
        <v>330.42039251327498</v>
      </c>
      <c r="AI40" s="85">
        <f t="shared" si="39"/>
        <v>14.420391559601001</v>
      </c>
      <c r="AJ40" s="95"/>
      <c r="AK40" s="51" t="s">
        <v>88</v>
      </c>
      <c r="AL40" s="52">
        <v>269.99999666214001</v>
      </c>
      <c r="AM40" s="52">
        <v>286</v>
      </c>
      <c r="AN40" s="52">
        <v>286.99999618530302</v>
      </c>
      <c r="AO40" s="52">
        <v>269.99999904632602</v>
      </c>
      <c r="AP40" s="52">
        <v>316.70715236663801</v>
      </c>
      <c r="AQ40" s="52">
        <v>284.50879001617398</v>
      </c>
      <c r="AR40" s="52">
        <v>299.79878234863298</v>
      </c>
      <c r="AS40" s="52">
        <v>314.12587308883701</v>
      </c>
      <c r="AT40" s="52">
        <v>326.94820976257301</v>
      </c>
      <c r="AU40" s="52">
        <v>319.410560131073</v>
      </c>
      <c r="AV40" s="52">
        <v>331.88094997406</v>
      </c>
      <c r="AW40" s="52">
        <v>353.773975372314</v>
      </c>
      <c r="AX40" s="52">
        <v>355.74627971649198</v>
      </c>
      <c r="AY40" s="52">
        <v>351.71413278579701</v>
      </c>
      <c r="AZ40" s="52">
        <v>361.40896797180199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891.99999713897694</v>
      </c>
      <c r="U41" s="103">
        <f t="shared" ref="U41:AI41" si="40">SUM(U38:U40)</f>
        <v>896.99999999999989</v>
      </c>
      <c r="V41" s="103">
        <f t="shared" si="40"/>
        <v>933</v>
      </c>
      <c r="W41" s="103">
        <f t="shared" si="40"/>
        <v>946.99999618530205</v>
      </c>
      <c r="X41" s="103">
        <f t="shared" si="40"/>
        <v>949.63432264328003</v>
      </c>
      <c r="Y41" s="103">
        <f t="shared" si="40"/>
        <v>932.760241508484</v>
      </c>
      <c r="Z41" s="103">
        <f t="shared" si="40"/>
        <v>948.79439926147506</v>
      </c>
      <c r="AA41" s="103">
        <f t="shared" si="40"/>
        <v>977.35356760025002</v>
      </c>
      <c r="AB41" s="103">
        <f t="shared" si="40"/>
        <v>995.81580209732101</v>
      </c>
      <c r="AC41" s="103">
        <f t="shared" si="40"/>
        <v>992.74526834487892</v>
      </c>
      <c r="AD41" s="103">
        <f t="shared" si="40"/>
        <v>999.75971984863304</v>
      </c>
      <c r="AE41" s="103">
        <f t="shared" si="40"/>
        <v>989.93804979324307</v>
      </c>
      <c r="AF41" s="103">
        <f t="shared" si="40"/>
        <v>995.30796384811401</v>
      </c>
      <c r="AG41" s="103">
        <f t="shared" si="40"/>
        <v>967.50155591964699</v>
      </c>
      <c r="AH41" s="103">
        <f t="shared" si="40"/>
        <v>979.78813123703003</v>
      </c>
      <c r="AI41" s="61">
        <f t="shared" si="40"/>
        <v>87.788134098052979</v>
      </c>
      <c r="AJ41" s="100"/>
      <c r="AK41" s="51" t="s">
        <v>89</v>
      </c>
      <c r="AL41" s="52">
        <v>278.99999713897699</v>
      </c>
      <c r="AM41" s="52">
        <v>272.99999856948898</v>
      </c>
      <c r="AN41" s="52">
        <v>288.99999809265103</v>
      </c>
      <c r="AO41" s="52">
        <v>295.00000095367398</v>
      </c>
      <c r="AP41" s="52">
        <v>275.97749328613298</v>
      </c>
      <c r="AQ41" s="52">
        <v>320.88686323165899</v>
      </c>
      <c r="AR41" s="52">
        <v>290.53826141357399</v>
      </c>
      <c r="AS41" s="52">
        <v>305.43449878692599</v>
      </c>
      <c r="AT41" s="52">
        <v>319.18341159820602</v>
      </c>
      <c r="AU41" s="52">
        <v>332.04282569885299</v>
      </c>
      <c r="AV41" s="52">
        <v>324.90374422073398</v>
      </c>
      <c r="AW41" s="52">
        <v>337.186053752899</v>
      </c>
      <c r="AX41" s="52">
        <v>358.476292610168</v>
      </c>
      <c r="AY41" s="52">
        <v>360.50185966491699</v>
      </c>
      <c r="AZ41" s="52">
        <v>356.86628246307401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302.99999809265103</v>
      </c>
      <c r="U42" s="65">
        <f t="shared" ref="U42:AH55" si="41">AM20</f>
        <v>318</v>
      </c>
      <c r="V42" s="65">
        <f t="shared" si="41"/>
        <v>291.99999713897699</v>
      </c>
      <c r="W42" s="65">
        <f t="shared" si="41"/>
        <v>301</v>
      </c>
      <c r="X42" s="65">
        <f t="shared" si="41"/>
        <v>325.71106863021902</v>
      </c>
      <c r="Y42" s="65">
        <f t="shared" si="41"/>
        <v>330.62334299087502</v>
      </c>
      <c r="Z42" s="65">
        <f t="shared" si="41"/>
        <v>314.79541492462198</v>
      </c>
      <c r="AA42" s="65">
        <f t="shared" si="41"/>
        <v>329.3726811409</v>
      </c>
      <c r="AB42" s="65">
        <f t="shared" si="41"/>
        <v>315.80050992965698</v>
      </c>
      <c r="AC42" s="65">
        <f t="shared" si="41"/>
        <v>330.38524055481003</v>
      </c>
      <c r="AD42" s="65">
        <f t="shared" si="41"/>
        <v>356.872230052948</v>
      </c>
      <c r="AE42" s="65">
        <f t="shared" si="41"/>
        <v>335.563905239105</v>
      </c>
      <c r="AF42" s="65">
        <f t="shared" si="41"/>
        <v>329.36622714996298</v>
      </c>
      <c r="AG42" s="65">
        <f t="shared" si="41"/>
        <v>363.52272605896002</v>
      </c>
      <c r="AH42" s="65">
        <f t="shared" si="41"/>
        <v>327.74464893341099</v>
      </c>
      <c r="AI42" s="87">
        <f t="shared" ref="AI42:AI55" si="42">AH42-T42</f>
        <v>24.744650840759959</v>
      </c>
      <c r="AJ42" s="95"/>
      <c r="AK42" s="51" t="s">
        <v>90</v>
      </c>
      <c r="AL42" s="52">
        <v>282</v>
      </c>
      <c r="AM42" s="52">
        <v>281.99999618530302</v>
      </c>
      <c r="AN42" s="52">
        <v>277.99999856948898</v>
      </c>
      <c r="AO42" s="52">
        <v>298.99999809265103</v>
      </c>
      <c r="AP42" s="52">
        <v>299.841320991516</v>
      </c>
      <c r="AQ42" s="52">
        <v>281.63308763504</v>
      </c>
      <c r="AR42" s="52">
        <v>325.172171592712</v>
      </c>
      <c r="AS42" s="52">
        <v>296.29370927810697</v>
      </c>
      <c r="AT42" s="52">
        <v>310.833458900452</v>
      </c>
      <c r="AU42" s="52">
        <v>324.373722553253</v>
      </c>
      <c r="AV42" s="52">
        <v>336.99202346801798</v>
      </c>
      <c r="AW42" s="52">
        <v>330.13969707489002</v>
      </c>
      <c r="AX42" s="52">
        <v>342.427195549011</v>
      </c>
      <c r="AY42" s="52">
        <v>363.10155487060501</v>
      </c>
      <c r="AZ42" s="52">
        <v>365.17952442169201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320.99999618530302</v>
      </c>
      <c r="U43" s="61">
        <f t="shared" si="41"/>
        <v>302.99999809265103</v>
      </c>
      <c r="V43" s="61">
        <f t="shared" si="41"/>
        <v>316.99999618530302</v>
      </c>
      <c r="W43" s="61">
        <f t="shared" si="41"/>
        <v>290.99999713897699</v>
      </c>
      <c r="X43" s="61">
        <f t="shared" si="41"/>
        <v>305.37101268768299</v>
      </c>
      <c r="Y43" s="61">
        <f t="shared" si="41"/>
        <v>329.47361660003702</v>
      </c>
      <c r="Z43" s="61">
        <f t="shared" si="41"/>
        <v>334.30335521697998</v>
      </c>
      <c r="AA43" s="61">
        <f t="shared" si="41"/>
        <v>319.61157321929898</v>
      </c>
      <c r="AB43" s="61">
        <f t="shared" si="41"/>
        <v>333.69650650024403</v>
      </c>
      <c r="AC43" s="61">
        <f t="shared" si="41"/>
        <v>321.197957038879</v>
      </c>
      <c r="AD43" s="61">
        <f t="shared" si="41"/>
        <v>335.22190332412703</v>
      </c>
      <c r="AE43" s="61">
        <f t="shared" si="41"/>
        <v>361.09116268157999</v>
      </c>
      <c r="AF43" s="61">
        <f t="shared" si="41"/>
        <v>340.905326843262</v>
      </c>
      <c r="AG43" s="61">
        <f t="shared" si="41"/>
        <v>335.10629987716698</v>
      </c>
      <c r="AH43" s="61">
        <f t="shared" si="41"/>
        <v>368.16126346588101</v>
      </c>
      <c r="AI43" s="84">
        <f t="shared" si="42"/>
        <v>47.161267280577988</v>
      </c>
      <c r="AJ43" s="95"/>
      <c r="AK43" s="51" t="s">
        <v>91</v>
      </c>
      <c r="AL43" s="52">
        <v>302.00000095367398</v>
      </c>
      <c r="AM43" s="52">
        <v>283</v>
      </c>
      <c r="AN43" s="52">
        <v>279.99999809265103</v>
      </c>
      <c r="AO43" s="52">
        <v>284.99999856948898</v>
      </c>
      <c r="AP43" s="52">
        <v>303.59688758850098</v>
      </c>
      <c r="AQ43" s="52">
        <v>304.57127714157099</v>
      </c>
      <c r="AR43" s="52">
        <v>287.32947397232101</v>
      </c>
      <c r="AS43" s="52">
        <v>329.43936967849697</v>
      </c>
      <c r="AT43" s="52">
        <v>301.97902154922502</v>
      </c>
      <c r="AU43" s="52">
        <v>316.41916418075601</v>
      </c>
      <c r="AV43" s="52">
        <v>329.51894760131802</v>
      </c>
      <c r="AW43" s="52">
        <v>341.90002059936501</v>
      </c>
      <c r="AX43" s="52">
        <v>335.44122934341402</v>
      </c>
      <c r="AY43" s="52">
        <v>347.60683155059797</v>
      </c>
      <c r="AZ43" s="52">
        <v>367.78660297393799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334.00000190734897</v>
      </c>
      <c r="U44" s="65">
        <f t="shared" si="41"/>
        <v>320.00000190734897</v>
      </c>
      <c r="V44" s="65">
        <f t="shared" si="41"/>
        <v>314.99999809265103</v>
      </c>
      <c r="W44" s="65">
        <f t="shared" si="41"/>
        <v>316.99999713897699</v>
      </c>
      <c r="X44" s="65">
        <f t="shared" si="41"/>
        <v>302.11117649078398</v>
      </c>
      <c r="Y44" s="65">
        <f t="shared" si="41"/>
        <v>316.02547025680502</v>
      </c>
      <c r="Z44" s="65">
        <f t="shared" si="41"/>
        <v>339.37862825393699</v>
      </c>
      <c r="AA44" s="65">
        <f t="shared" si="41"/>
        <v>343.97930860519398</v>
      </c>
      <c r="AB44" s="65">
        <f t="shared" si="41"/>
        <v>331.11886692047102</v>
      </c>
      <c r="AC44" s="65">
        <f t="shared" si="41"/>
        <v>345.00464534759499</v>
      </c>
      <c r="AD44" s="65">
        <f t="shared" si="41"/>
        <v>333.87025594711298</v>
      </c>
      <c r="AE44" s="65">
        <f t="shared" si="41"/>
        <v>347.259909629822</v>
      </c>
      <c r="AF44" s="65">
        <f t="shared" si="41"/>
        <v>372.464890956879</v>
      </c>
      <c r="AG44" s="65">
        <f t="shared" si="41"/>
        <v>353.737354278564</v>
      </c>
      <c r="AH44" s="65">
        <f t="shared" si="41"/>
        <v>348.725926876068</v>
      </c>
      <c r="AI44" s="83">
        <f t="shared" si="42"/>
        <v>14.725924968719028</v>
      </c>
      <c r="AJ44" s="95"/>
      <c r="AK44" s="51" t="s">
        <v>92</v>
      </c>
      <c r="AL44" s="52">
        <v>314.99999809265103</v>
      </c>
      <c r="AM44" s="52">
        <v>306</v>
      </c>
      <c r="AN44" s="52">
        <v>288.00000190734897</v>
      </c>
      <c r="AO44" s="52">
        <v>289</v>
      </c>
      <c r="AP44" s="52">
        <v>290.23184871673601</v>
      </c>
      <c r="AQ44" s="52">
        <v>308.35862779617298</v>
      </c>
      <c r="AR44" s="52">
        <v>309.62973690032999</v>
      </c>
      <c r="AS44" s="52">
        <v>293.10737371444702</v>
      </c>
      <c r="AT44" s="52">
        <v>333.92215061187699</v>
      </c>
      <c r="AU44" s="52">
        <v>308.07545948028599</v>
      </c>
      <c r="AV44" s="52">
        <v>322.17792654037498</v>
      </c>
      <c r="AW44" s="52">
        <v>334.85707330703701</v>
      </c>
      <c r="AX44" s="52">
        <v>347.11717844009399</v>
      </c>
      <c r="AY44" s="52">
        <v>340.91704225540201</v>
      </c>
      <c r="AZ44" s="52">
        <v>353.00321006774902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329.99999904632602</v>
      </c>
      <c r="U45" s="61">
        <f t="shared" si="41"/>
        <v>358.00000190734897</v>
      </c>
      <c r="V45" s="61">
        <f t="shared" si="41"/>
        <v>334.00000095367398</v>
      </c>
      <c r="W45" s="61">
        <f t="shared" si="41"/>
        <v>321.99999904632602</v>
      </c>
      <c r="X45" s="61">
        <f t="shared" si="41"/>
        <v>331.52547597885098</v>
      </c>
      <c r="Y45" s="61">
        <f t="shared" si="41"/>
        <v>318.30936574935902</v>
      </c>
      <c r="Z45" s="61">
        <f t="shared" si="41"/>
        <v>331.72625207901001</v>
      </c>
      <c r="AA45" s="61">
        <f t="shared" si="41"/>
        <v>353.34858512878401</v>
      </c>
      <c r="AB45" s="61">
        <f t="shared" si="41"/>
        <v>357.870749473572</v>
      </c>
      <c r="AC45" s="61">
        <f t="shared" si="41"/>
        <v>348.26443576812699</v>
      </c>
      <c r="AD45" s="61">
        <f t="shared" si="41"/>
        <v>361.29956483840903</v>
      </c>
      <c r="AE45" s="61">
        <f t="shared" si="41"/>
        <v>352.024326324463</v>
      </c>
      <c r="AF45" s="61">
        <f t="shared" si="41"/>
        <v>364.92186546325701</v>
      </c>
      <c r="AG45" s="61">
        <f t="shared" si="41"/>
        <v>388.605565547943</v>
      </c>
      <c r="AH45" s="61">
        <f t="shared" si="41"/>
        <v>372.21490001678501</v>
      </c>
      <c r="AI45" s="84">
        <f t="shared" si="42"/>
        <v>42.214900970458984</v>
      </c>
      <c r="AJ45" s="95"/>
      <c r="AK45" s="51" t="s">
        <v>93</v>
      </c>
      <c r="AL45" s="52">
        <v>339.00000190734897</v>
      </c>
      <c r="AM45" s="52">
        <v>313.99999809265103</v>
      </c>
      <c r="AN45" s="52">
        <v>302.00000190734897</v>
      </c>
      <c r="AO45" s="52">
        <v>289.99999904632602</v>
      </c>
      <c r="AP45" s="52">
        <v>294.00642108917202</v>
      </c>
      <c r="AQ45" s="52">
        <v>295.297954559326</v>
      </c>
      <c r="AR45" s="52">
        <v>313.15651750564598</v>
      </c>
      <c r="AS45" s="52">
        <v>314.53649091720598</v>
      </c>
      <c r="AT45" s="52">
        <v>298.62155866622902</v>
      </c>
      <c r="AU45" s="52">
        <v>338.51944398879999</v>
      </c>
      <c r="AV45" s="52">
        <v>313.86246204376198</v>
      </c>
      <c r="AW45" s="52">
        <v>327.685308933258</v>
      </c>
      <c r="AX45" s="52">
        <v>340.060972213745</v>
      </c>
      <c r="AY45" s="52">
        <v>352.08449077606201</v>
      </c>
      <c r="AZ45" s="52">
        <v>346.16469240188599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352.99999809265103</v>
      </c>
      <c r="U46" s="65">
        <f t="shared" si="41"/>
        <v>332.99999809265103</v>
      </c>
      <c r="V46" s="65">
        <f t="shared" si="41"/>
        <v>368.99999713897699</v>
      </c>
      <c r="W46" s="65">
        <f t="shared" si="41"/>
        <v>342.99999427795399</v>
      </c>
      <c r="X46" s="65">
        <f t="shared" si="41"/>
        <v>341.07275867462198</v>
      </c>
      <c r="Y46" s="65">
        <f t="shared" si="41"/>
        <v>349.80422830581699</v>
      </c>
      <c r="Z46" s="65">
        <f t="shared" si="41"/>
        <v>339.13402462005598</v>
      </c>
      <c r="AA46" s="65">
        <f t="shared" si="41"/>
        <v>351.38443517684902</v>
      </c>
      <c r="AB46" s="65">
        <f t="shared" si="41"/>
        <v>370.878868103027</v>
      </c>
      <c r="AC46" s="65">
        <f t="shared" si="41"/>
        <v>376.66899061202997</v>
      </c>
      <c r="AD46" s="65">
        <f t="shared" si="41"/>
        <v>369.63800668716402</v>
      </c>
      <c r="AE46" s="65">
        <f t="shared" si="41"/>
        <v>381.78440952301003</v>
      </c>
      <c r="AF46" s="65">
        <f t="shared" si="41"/>
        <v>375.21639871597301</v>
      </c>
      <c r="AG46" s="65">
        <f t="shared" si="41"/>
        <v>386.89724826812699</v>
      </c>
      <c r="AH46" s="65">
        <f t="shared" si="41"/>
        <v>408.71944332122803</v>
      </c>
      <c r="AI46" s="83">
        <f t="shared" si="42"/>
        <v>55.719445228577001</v>
      </c>
      <c r="AJ46" s="95"/>
      <c r="AK46" s="51" t="s">
        <v>94</v>
      </c>
      <c r="AL46" s="52">
        <v>358.99999618530302</v>
      </c>
      <c r="AM46" s="52">
        <v>339.00000286102301</v>
      </c>
      <c r="AN46" s="52">
        <v>316.99999809265103</v>
      </c>
      <c r="AO46" s="52">
        <v>309</v>
      </c>
      <c r="AP46" s="52">
        <v>294.41408300399797</v>
      </c>
      <c r="AQ46" s="52">
        <v>298.20630216598499</v>
      </c>
      <c r="AR46" s="52">
        <v>299.78907632827799</v>
      </c>
      <c r="AS46" s="52">
        <v>317.181666374207</v>
      </c>
      <c r="AT46" s="52">
        <v>318.695518493652</v>
      </c>
      <c r="AU46" s="52">
        <v>303.49380064010597</v>
      </c>
      <c r="AV46" s="52">
        <v>342.36533212661698</v>
      </c>
      <c r="AW46" s="52">
        <v>318.71158790588402</v>
      </c>
      <c r="AX46" s="52">
        <v>332.37042522430397</v>
      </c>
      <c r="AY46" s="52">
        <v>344.39116334915201</v>
      </c>
      <c r="AZ46" s="52">
        <v>356.21771860122698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367.00000190734897</v>
      </c>
      <c r="U47" s="61">
        <f t="shared" si="41"/>
        <v>371.00000572204601</v>
      </c>
      <c r="V47" s="61">
        <f t="shared" si="41"/>
        <v>345.99999904632602</v>
      </c>
      <c r="W47" s="61">
        <f t="shared" si="41"/>
        <v>351.99999809265103</v>
      </c>
      <c r="X47" s="61">
        <f t="shared" si="41"/>
        <v>356.89674806594797</v>
      </c>
      <c r="Y47" s="61">
        <f t="shared" si="41"/>
        <v>356.07339763641397</v>
      </c>
      <c r="Z47" s="61">
        <f t="shared" si="41"/>
        <v>364.52991724014299</v>
      </c>
      <c r="AA47" s="61">
        <f t="shared" si="41"/>
        <v>355.892871856689</v>
      </c>
      <c r="AB47" s="61">
        <f t="shared" si="41"/>
        <v>366.99408864974998</v>
      </c>
      <c r="AC47" s="61">
        <f t="shared" si="41"/>
        <v>385.46954917907698</v>
      </c>
      <c r="AD47" s="61">
        <f t="shared" si="41"/>
        <v>391.27202415466297</v>
      </c>
      <c r="AE47" s="61">
        <f t="shared" si="41"/>
        <v>386.44620704650902</v>
      </c>
      <c r="AF47" s="61">
        <f t="shared" si="41"/>
        <v>398.24464797973599</v>
      </c>
      <c r="AG47" s="61">
        <f t="shared" si="41"/>
        <v>393.56641101837198</v>
      </c>
      <c r="AH47" s="61">
        <f t="shared" si="41"/>
        <v>404.147050857544</v>
      </c>
      <c r="AI47" s="84">
        <f t="shared" si="42"/>
        <v>37.147048950195028</v>
      </c>
      <c r="AJ47" s="95"/>
      <c r="AK47" s="51" t="s">
        <v>95</v>
      </c>
      <c r="AL47" s="52">
        <v>303.99999809265103</v>
      </c>
      <c r="AM47" s="52">
        <v>353.99999523162802</v>
      </c>
      <c r="AN47" s="52">
        <v>344.00000286102301</v>
      </c>
      <c r="AO47" s="52">
        <v>320.00000381469698</v>
      </c>
      <c r="AP47" s="52">
        <v>311.440132141113</v>
      </c>
      <c r="AQ47" s="52">
        <v>297.58212852477999</v>
      </c>
      <c r="AR47" s="52">
        <v>301.34302949905401</v>
      </c>
      <c r="AS47" s="52">
        <v>303.059770107269</v>
      </c>
      <c r="AT47" s="52">
        <v>319.99790382385299</v>
      </c>
      <c r="AU47" s="52">
        <v>321.805792808533</v>
      </c>
      <c r="AV47" s="52">
        <v>307.07843875884998</v>
      </c>
      <c r="AW47" s="52">
        <v>344.98621559143101</v>
      </c>
      <c r="AX47" s="52">
        <v>322.29811000823997</v>
      </c>
      <c r="AY47" s="52">
        <v>335.68999862670898</v>
      </c>
      <c r="AZ47" s="52">
        <v>347.397880077362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351.00000143051102</v>
      </c>
      <c r="U48" s="65">
        <f t="shared" si="41"/>
        <v>369.99999713897699</v>
      </c>
      <c r="V48" s="65">
        <f t="shared" si="41"/>
        <v>367.99999809265103</v>
      </c>
      <c r="W48" s="65">
        <f t="shared" si="41"/>
        <v>353</v>
      </c>
      <c r="X48" s="65">
        <f t="shared" si="41"/>
        <v>360.56516456603998</v>
      </c>
      <c r="Y48" s="65">
        <f t="shared" si="41"/>
        <v>365.333821773529</v>
      </c>
      <c r="Z48" s="65">
        <f t="shared" si="41"/>
        <v>366.18799734115601</v>
      </c>
      <c r="AA48" s="65">
        <f t="shared" si="41"/>
        <v>373.620687007904</v>
      </c>
      <c r="AB48" s="65">
        <f t="shared" si="41"/>
        <v>367.02309608459501</v>
      </c>
      <c r="AC48" s="65">
        <f t="shared" si="41"/>
        <v>378.25274848938</v>
      </c>
      <c r="AD48" s="65">
        <f t="shared" si="41"/>
        <v>394.36466550826998</v>
      </c>
      <c r="AE48" s="65">
        <f t="shared" si="41"/>
        <v>400.20809364318802</v>
      </c>
      <c r="AF48" s="65">
        <f t="shared" si="41"/>
        <v>397.73985671997099</v>
      </c>
      <c r="AG48" s="65">
        <f t="shared" si="41"/>
        <v>408.360974788666</v>
      </c>
      <c r="AH48" s="65">
        <f t="shared" si="41"/>
        <v>405.53795433044399</v>
      </c>
      <c r="AI48" s="83">
        <f t="shared" si="42"/>
        <v>54.537952899932975</v>
      </c>
      <c r="AJ48" s="95"/>
      <c r="AK48" s="51" t="s">
        <v>96</v>
      </c>
      <c r="AL48" s="52">
        <v>336.99999809265103</v>
      </c>
      <c r="AM48" s="52">
        <v>306.99999809265103</v>
      </c>
      <c r="AN48" s="52">
        <v>358.99999618530302</v>
      </c>
      <c r="AO48" s="52">
        <v>340.00000190734897</v>
      </c>
      <c r="AP48" s="52">
        <v>321.83549451827997</v>
      </c>
      <c r="AQ48" s="52">
        <v>313.43188762664801</v>
      </c>
      <c r="AR48" s="52">
        <v>300.30950593948398</v>
      </c>
      <c r="AS48" s="52">
        <v>303.960837364197</v>
      </c>
      <c r="AT48" s="52">
        <v>305.81638479232799</v>
      </c>
      <c r="AU48" s="52">
        <v>322.47098016738897</v>
      </c>
      <c r="AV48" s="52">
        <v>324.40820407867398</v>
      </c>
      <c r="AW48" s="52">
        <v>310.14441919326799</v>
      </c>
      <c r="AX48" s="52">
        <v>347.20058012008701</v>
      </c>
      <c r="AY48" s="52">
        <v>325.311473846436</v>
      </c>
      <c r="AZ48" s="52">
        <v>338.45618772506702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353.99999904632602</v>
      </c>
      <c r="U49" s="61">
        <f t="shared" si="41"/>
        <v>353.99999904632602</v>
      </c>
      <c r="V49" s="61">
        <f t="shared" si="41"/>
        <v>362.99999904632602</v>
      </c>
      <c r="W49" s="61">
        <f t="shared" si="41"/>
        <v>348.99999904632602</v>
      </c>
      <c r="X49" s="61">
        <f t="shared" si="41"/>
        <v>355.016792297363</v>
      </c>
      <c r="Y49" s="61">
        <f t="shared" si="41"/>
        <v>362.26015758514399</v>
      </c>
      <c r="Z49" s="61">
        <f t="shared" si="41"/>
        <v>367.36236715316801</v>
      </c>
      <c r="AA49" s="61">
        <f t="shared" si="41"/>
        <v>368.930839061737</v>
      </c>
      <c r="AB49" s="61">
        <f t="shared" si="41"/>
        <v>375.54277133941702</v>
      </c>
      <c r="AC49" s="61">
        <f t="shared" si="41"/>
        <v>372.07821941375698</v>
      </c>
      <c r="AD49" s="61">
        <f t="shared" si="41"/>
        <v>381.99104356765702</v>
      </c>
      <c r="AE49" s="61">
        <f t="shared" si="41"/>
        <v>395.92751121521002</v>
      </c>
      <c r="AF49" s="61">
        <f t="shared" si="41"/>
        <v>402.25959110259998</v>
      </c>
      <c r="AG49" s="61">
        <f t="shared" si="41"/>
        <v>401.04596805572498</v>
      </c>
      <c r="AH49" s="61">
        <f t="shared" si="41"/>
        <v>410.63554000854498</v>
      </c>
      <c r="AI49" s="84">
        <f t="shared" si="42"/>
        <v>56.635540962218954</v>
      </c>
      <c r="AJ49" s="95"/>
      <c r="AK49" s="51" t="s">
        <v>97</v>
      </c>
      <c r="AL49" s="52">
        <v>314.00000095367398</v>
      </c>
      <c r="AM49" s="52">
        <v>333.99999809265103</v>
      </c>
      <c r="AN49" s="52">
        <v>308.00000095367398</v>
      </c>
      <c r="AO49" s="52">
        <v>359.99999809265103</v>
      </c>
      <c r="AP49" s="52">
        <v>340.86303043365501</v>
      </c>
      <c r="AQ49" s="52">
        <v>323.40578222274797</v>
      </c>
      <c r="AR49" s="52">
        <v>315.302098751068</v>
      </c>
      <c r="AS49" s="52">
        <v>302.68089914321899</v>
      </c>
      <c r="AT49" s="52">
        <v>306.26846313476602</v>
      </c>
      <c r="AU49" s="52">
        <v>308.440958023071</v>
      </c>
      <c r="AV49" s="52">
        <v>324.690301895142</v>
      </c>
      <c r="AW49" s="52">
        <v>326.69507074356102</v>
      </c>
      <c r="AX49" s="52">
        <v>312.97401714325002</v>
      </c>
      <c r="AY49" s="52">
        <v>349.13326406478899</v>
      </c>
      <c r="AZ49" s="52">
        <v>328.03002452850302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318.00000190734897</v>
      </c>
      <c r="U50" s="65">
        <f t="shared" si="41"/>
        <v>340.00000190734897</v>
      </c>
      <c r="V50" s="65">
        <f t="shared" si="41"/>
        <v>348</v>
      </c>
      <c r="W50" s="65">
        <f t="shared" si="41"/>
        <v>353.00000476837198</v>
      </c>
      <c r="X50" s="65">
        <f t="shared" si="41"/>
        <v>346.83020448684698</v>
      </c>
      <c r="Y50" s="65">
        <f t="shared" si="41"/>
        <v>351.14828968048101</v>
      </c>
      <c r="Z50" s="65">
        <f t="shared" si="41"/>
        <v>358.49877738952603</v>
      </c>
      <c r="AA50" s="65">
        <f t="shared" si="41"/>
        <v>363.19953250884998</v>
      </c>
      <c r="AB50" s="65">
        <f t="shared" si="41"/>
        <v>365.314342975616</v>
      </c>
      <c r="AC50" s="65">
        <f t="shared" si="41"/>
        <v>372.44507932662998</v>
      </c>
      <c r="AD50" s="65">
        <f t="shared" si="41"/>
        <v>370.33233642578102</v>
      </c>
      <c r="AE50" s="65">
        <f t="shared" si="41"/>
        <v>379.01926469802902</v>
      </c>
      <c r="AF50" s="65">
        <f t="shared" si="41"/>
        <v>391.55215454101602</v>
      </c>
      <c r="AG50" s="65">
        <f t="shared" si="41"/>
        <v>397.48996114730801</v>
      </c>
      <c r="AH50" s="65">
        <f t="shared" si="41"/>
        <v>397.38847160339401</v>
      </c>
      <c r="AI50" s="83">
        <f t="shared" si="42"/>
        <v>79.388469696045036</v>
      </c>
      <c r="AJ50" s="95"/>
      <c r="AK50" s="51" t="s">
        <v>98</v>
      </c>
      <c r="AL50" s="52">
        <v>337.99999427795399</v>
      </c>
      <c r="AM50" s="52">
        <v>312.00000190734897</v>
      </c>
      <c r="AN50" s="52">
        <v>331.00000095367398</v>
      </c>
      <c r="AO50" s="52">
        <v>309.00000095367398</v>
      </c>
      <c r="AP50" s="52">
        <v>360.11107349395797</v>
      </c>
      <c r="AQ50" s="52">
        <v>341.874230384827</v>
      </c>
      <c r="AR50" s="52">
        <v>325.18154335022001</v>
      </c>
      <c r="AS50" s="52">
        <v>317.30201530456497</v>
      </c>
      <c r="AT50" s="52">
        <v>305.09018850326498</v>
      </c>
      <c r="AU50" s="52">
        <v>308.84208488464401</v>
      </c>
      <c r="AV50" s="52">
        <v>311.12707948684698</v>
      </c>
      <c r="AW50" s="52">
        <v>327.034411430359</v>
      </c>
      <c r="AX50" s="52">
        <v>329.13398504257202</v>
      </c>
      <c r="AY50" s="52">
        <v>315.90172004699701</v>
      </c>
      <c r="AZ50" s="52">
        <v>351.194150447845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315.99999761581398</v>
      </c>
      <c r="U51" s="61">
        <f t="shared" si="41"/>
        <v>319.99999713897699</v>
      </c>
      <c r="V51" s="61">
        <f t="shared" si="41"/>
        <v>319.99999952316301</v>
      </c>
      <c r="W51" s="61">
        <f t="shared" si="41"/>
        <v>335.99999761581398</v>
      </c>
      <c r="X51" s="61">
        <f t="shared" si="41"/>
        <v>347.14150714874302</v>
      </c>
      <c r="Y51" s="61">
        <f t="shared" si="41"/>
        <v>343.01412630081199</v>
      </c>
      <c r="Z51" s="61">
        <f t="shared" si="41"/>
        <v>346.941381454468</v>
      </c>
      <c r="AA51" s="61">
        <f t="shared" si="41"/>
        <v>353.577105045319</v>
      </c>
      <c r="AB51" s="61">
        <f t="shared" si="41"/>
        <v>358.04945564270002</v>
      </c>
      <c r="AC51" s="61">
        <f t="shared" si="41"/>
        <v>361.66854715347301</v>
      </c>
      <c r="AD51" s="61">
        <f t="shared" si="41"/>
        <v>368.04126167297397</v>
      </c>
      <c r="AE51" s="61">
        <f t="shared" si="41"/>
        <v>366.98357534408598</v>
      </c>
      <c r="AF51" s="61">
        <f t="shared" si="41"/>
        <v>375.19481706619302</v>
      </c>
      <c r="AG51" s="61">
        <f t="shared" si="41"/>
        <v>385.99459600448603</v>
      </c>
      <c r="AH51" s="61">
        <f t="shared" si="41"/>
        <v>391.672062397003</v>
      </c>
      <c r="AI51" s="84">
        <f t="shared" si="42"/>
        <v>75.672064781189022</v>
      </c>
      <c r="AJ51" s="95"/>
      <c r="AK51" s="51" t="s">
        <v>99</v>
      </c>
      <c r="AL51" s="52">
        <v>328.00000286102301</v>
      </c>
      <c r="AM51" s="52">
        <v>341.99999809265103</v>
      </c>
      <c r="AN51" s="52">
        <v>315.99999618530302</v>
      </c>
      <c r="AO51" s="52">
        <v>331</v>
      </c>
      <c r="AP51" s="52">
        <v>309.94528293609602</v>
      </c>
      <c r="AQ51" s="52">
        <v>359.77036428451498</v>
      </c>
      <c r="AR51" s="52">
        <v>342.46624708175699</v>
      </c>
      <c r="AS51" s="52">
        <v>326.38340187072799</v>
      </c>
      <c r="AT51" s="52">
        <v>318.72371625900303</v>
      </c>
      <c r="AU51" s="52">
        <v>307.01205730438198</v>
      </c>
      <c r="AV51" s="52">
        <v>310.780673980713</v>
      </c>
      <c r="AW51" s="52">
        <v>313.14769172668503</v>
      </c>
      <c r="AX51" s="52">
        <v>328.83073806762701</v>
      </c>
      <c r="AY51" s="52">
        <v>330.86548280715903</v>
      </c>
      <c r="AZ51" s="52">
        <v>318.16846084594698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298.99999904632602</v>
      </c>
      <c r="U52" s="65">
        <f t="shared" si="41"/>
        <v>318.99999904632602</v>
      </c>
      <c r="V52" s="65">
        <f t="shared" si="41"/>
        <v>316.00000381469698</v>
      </c>
      <c r="W52" s="65">
        <f t="shared" si="41"/>
        <v>314.99999904632602</v>
      </c>
      <c r="X52" s="65">
        <f t="shared" si="41"/>
        <v>330.66770458221401</v>
      </c>
      <c r="Y52" s="65">
        <f t="shared" si="41"/>
        <v>341.44083261489902</v>
      </c>
      <c r="Z52" s="65">
        <f t="shared" si="41"/>
        <v>339.27504587173502</v>
      </c>
      <c r="AA52" s="65">
        <f t="shared" si="41"/>
        <v>342.58775711059599</v>
      </c>
      <c r="AB52" s="65">
        <f t="shared" si="41"/>
        <v>348.63410377502402</v>
      </c>
      <c r="AC52" s="65">
        <f t="shared" si="41"/>
        <v>353.944423675537</v>
      </c>
      <c r="AD52" s="65">
        <f t="shared" si="41"/>
        <v>357.60327100753801</v>
      </c>
      <c r="AE52" s="65">
        <f t="shared" si="41"/>
        <v>363.36675119400002</v>
      </c>
      <c r="AF52" s="65">
        <f t="shared" si="41"/>
        <v>363.54289007186901</v>
      </c>
      <c r="AG52" s="65">
        <f t="shared" si="41"/>
        <v>370.79528093338001</v>
      </c>
      <c r="AH52" s="65">
        <f t="shared" si="41"/>
        <v>380.37800979614298</v>
      </c>
      <c r="AI52" s="83">
        <f t="shared" si="42"/>
        <v>81.378010749816951</v>
      </c>
      <c r="AJ52" s="95"/>
      <c r="AK52" s="51" t="s">
        <v>100</v>
      </c>
      <c r="AL52" s="52">
        <v>290.99999809265103</v>
      </c>
      <c r="AM52" s="52">
        <v>328</v>
      </c>
      <c r="AN52" s="52">
        <v>339.99999809265103</v>
      </c>
      <c r="AO52" s="52">
        <v>322.00000095367398</v>
      </c>
      <c r="AP52" s="52">
        <v>330.825479507446</v>
      </c>
      <c r="AQ52" s="52">
        <v>310.46893119812</v>
      </c>
      <c r="AR52" s="52">
        <v>359.09751129150402</v>
      </c>
      <c r="AS52" s="52">
        <v>342.59682893753097</v>
      </c>
      <c r="AT52" s="52">
        <v>327.08336305618298</v>
      </c>
      <c r="AU52" s="52">
        <v>319.80979108810402</v>
      </c>
      <c r="AV52" s="52">
        <v>308.40341758727999</v>
      </c>
      <c r="AW52" s="52">
        <v>312.19036865234398</v>
      </c>
      <c r="AX52" s="52">
        <v>314.69016551971401</v>
      </c>
      <c r="AY52" s="52">
        <v>330.07984256744402</v>
      </c>
      <c r="AZ52" s="52">
        <v>332.05116367340099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287</v>
      </c>
      <c r="U53" s="61">
        <f t="shared" si="41"/>
        <v>282.00000095367398</v>
      </c>
      <c r="V53" s="61">
        <f t="shared" si="41"/>
        <v>314.00000095367398</v>
      </c>
      <c r="W53" s="61">
        <f t="shared" si="41"/>
        <v>328.00000286102301</v>
      </c>
      <c r="X53" s="61">
        <f t="shared" si="41"/>
        <v>313.98076820373501</v>
      </c>
      <c r="Y53" s="61">
        <f t="shared" si="41"/>
        <v>327.67085933685303</v>
      </c>
      <c r="Z53" s="61">
        <f t="shared" si="41"/>
        <v>337.88780593872099</v>
      </c>
      <c r="AA53" s="61">
        <f t="shared" si="41"/>
        <v>336.84363508224499</v>
      </c>
      <c r="AB53" s="61">
        <f t="shared" si="41"/>
        <v>339.92208337783802</v>
      </c>
      <c r="AC53" s="61">
        <f t="shared" si="41"/>
        <v>346.452927112579</v>
      </c>
      <c r="AD53" s="61">
        <f t="shared" si="41"/>
        <v>351.47286796569801</v>
      </c>
      <c r="AE53" s="61">
        <f t="shared" si="41"/>
        <v>355.17237138748197</v>
      </c>
      <c r="AF53" s="61">
        <f t="shared" si="41"/>
        <v>360.894678592682</v>
      </c>
      <c r="AG53" s="61">
        <f t="shared" si="41"/>
        <v>361.51700115203897</v>
      </c>
      <c r="AH53" s="61">
        <f t="shared" si="41"/>
        <v>368.19100856781</v>
      </c>
      <c r="AI53" s="84">
        <f t="shared" si="42"/>
        <v>81.191008567810002</v>
      </c>
      <c r="AJ53" s="95"/>
      <c r="AK53" s="51" t="s">
        <v>101</v>
      </c>
      <c r="AL53" s="52">
        <v>301.99999713897699</v>
      </c>
      <c r="AM53" s="52">
        <v>289.99999809265103</v>
      </c>
      <c r="AN53" s="52">
        <v>326.00000190734897</v>
      </c>
      <c r="AO53" s="52">
        <v>344.00000095367398</v>
      </c>
      <c r="AP53" s="52">
        <v>321.812205314636</v>
      </c>
      <c r="AQ53" s="52">
        <v>330.48153781890898</v>
      </c>
      <c r="AR53" s="52">
        <v>310.97200775146501</v>
      </c>
      <c r="AS53" s="52">
        <v>358.28420639038097</v>
      </c>
      <c r="AT53" s="52">
        <v>342.55176067352301</v>
      </c>
      <c r="AU53" s="52">
        <v>327.73516464233398</v>
      </c>
      <c r="AV53" s="52">
        <v>320.72851276397699</v>
      </c>
      <c r="AW53" s="52">
        <v>309.68857192993198</v>
      </c>
      <c r="AX53" s="52">
        <v>313.515769004822</v>
      </c>
      <c r="AY53" s="52">
        <v>316.06598615646402</v>
      </c>
      <c r="AZ53" s="52">
        <v>331.18411350250199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301.00000381469698</v>
      </c>
      <c r="U54" s="65">
        <f t="shared" si="41"/>
        <v>275.99999904632602</v>
      </c>
      <c r="V54" s="65">
        <f t="shared" si="41"/>
        <v>282.99999523162802</v>
      </c>
      <c r="W54" s="65">
        <f t="shared" si="41"/>
        <v>323.99999809265103</v>
      </c>
      <c r="X54" s="65">
        <f t="shared" si="41"/>
        <v>325.96254920959501</v>
      </c>
      <c r="Y54" s="65">
        <f t="shared" si="41"/>
        <v>314.07071971893299</v>
      </c>
      <c r="Z54" s="65">
        <f t="shared" si="41"/>
        <v>326.709606647491</v>
      </c>
      <c r="AA54" s="65">
        <f t="shared" si="41"/>
        <v>335.942633152008</v>
      </c>
      <c r="AB54" s="65">
        <f t="shared" si="41"/>
        <v>335.74582767486601</v>
      </c>
      <c r="AC54" s="65">
        <f t="shared" si="41"/>
        <v>339.58143568038901</v>
      </c>
      <c r="AD54" s="65">
        <f t="shared" si="41"/>
        <v>345.68625831603998</v>
      </c>
      <c r="AE54" s="65">
        <f t="shared" si="41"/>
        <v>350.48371362686203</v>
      </c>
      <c r="AF54" s="65">
        <f t="shared" si="41"/>
        <v>354.62106752395601</v>
      </c>
      <c r="AG54" s="65">
        <f t="shared" si="41"/>
        <v>359.86528253555298</v>
      </c>
      <c r="AH54" s="65">
        <f t="shared" si="41"/>
        <v>360.96979188919101</v>
      </c>
      <c r="AI54" s="83">
        <f t="shared" si="42"/>
        <v>59.969788074494033</v>
      </c>
      <c r="AJ54" s="95"/>
      <c r="AK54" s="51" t="s">
        <v>102</v>
      </c>
      <c r="AL54" s="52">
        <v>296.99999713897699</v>
      </c>
      <c r="AM54" s="52">
        <v>301.99999713897699</v>
      </c>
      <c r="AN54" s="52">
        <v>288.99999713897699</v>
      </c>
      <c r="AO54" s="52">
        <v>333.00000095367398</v>
      </c>
      <c r="AP54" s="52">
        <v>343.08652114868198</v>
      </c>
      <c r="AQ54" s="52">
        <v>321.41832876205399</v>
      </c>
      <c r="AR54" s="52">
        <v>330.09244632720902</v>
      </c>
      <c r="AS54" s="52">
        <v>311.35347366333002</v>
      </c>
      <c r="AT54" s="52">
        <v>357.33096122741699</v>
      </c>
      <c r="AU54" s="52">
        <v>342.433787345886</v>
      </c>
      <c r="AV54" s="52">
        <v>328.17715263366699</v>
      </c>
      <c r="AW54" s="52">
        <v>321.442195415497</v>
      </c>
      <c r="AX54" s="52">
        <v>310.87166213989298</v>
      </c>
      <c r="AY54" s="52">
        <v>314.62094879150402</v>
      </c>
      <c r="AZ54" s="52">
        <v>317.23035717010498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274.99999809265103</v>
      </c>
      <c r="U55" s="63">
        <f t="shared" si="41"/>
        <v>288.00000143051102</v>
      </c>
      <c r="V55" s="63">
        <f t="shared" si="41"/>
        <v>273.99999713897699</v>
      </c>
      <c r="W55" s="63">
        <f t="shared" si="41"/>
        <v>292</v>
      </c>
      <c r="X55" s="63">
        <f t="shared" si="41"/>
        <v>324.42910861969</v>
      </c>
      <c r="Y55" s="63">
        <f t="shared" si="41"/>
        <v>325.82543468475302</v>
      </c>
      <c r="Z55" s="63">
        <f t="shared" si="41"/>
        <v>315.93638467788702</v>
      </c>
      <c r="AA55" s="63">
        <f t="shared" si="41"/>
        <v>327.511875152588</v>
      </c>
      <c r="AB55" s="63">
        <f t="shared" si="41"/>
        <v>335.91522121429398</v>
      </c>
      <c r="AC55" s="63">
        <f t="shared" si="41"/>
        <v>337.11839485168503</v>
      </c>
      <c r="AD55" s="63">
        <f t="shared" si="41"/>
        <v>340.85392522811901</v>
      </c>
      <c r="AE55" s="63">
        <f t="shared" si="41"/>
        <v>346.685409069061</v>
      </c>
      <c r="AF55" s="63">
        <f t="shared" si="41"/>
        <v>351.66188097000099</v>
      </c>
      <c r="AG55" s="63">
        <f t="shared" si="41"/>
        <v>355.763027191162</v>
      </c>
      <c r="AH55" s="63">
        <f t="shared" si="41"/>
        <v>360.770276069641</v>
      </c>
      <c r="AI55" s="85">
        <f t="shared" si="42"/>
        <v>85.770277976989973</v>
      </c>
      <c r="AJ55" s="95"/>
      <c r="AK55" s="51" t="s">
        <v>103</v>
      </c>
      <c r="AL55" s="52">
        <v>306.99999809265103</v>
      </c>
      <c r="AM55" s="52">
        <v>288.99999809265103</v>
      </c>
      <c r="AN55" s="52">
        <v>301.99999713897699</v>
      </c>
      <c r="AO55" s="52">
        <v>288</v>
      </c>
      <c r="AP55" s="52">
        <v>332.18224859237699</v>
      </c>
      <c r="AQ55" s="52">
        <v>341.957493782043</v>
      </c>
      <c r="AR55" s="52">
        <v>320.92918872833297</v>
      </c>
      <c r="AS55" s="52">
        <v>329.46727991104098</v>
      </c>
      <c r="AT55" s="52">
        <v>311.55530834197998</v>
      </c>
      <c r="AU55" s="52">
        <v>356.32514715194702</v>
      </c>
      <c r="AV55" s="52">
        <v>342.02355003356899</v>
      </c>
      <c r="AW55" s="52">
        <v>328.35121679306002</v>
      </c>
      <c r="AX55" s="52">
        <v>321.99332761764498</v>
      </c>
      <c r="AY55" s="52">
        <v>311.794002056122</v>
      </c>
      <c r="AZ55" s="52">
        <v>315.53085899352999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4508.9999961853036</v>
      </c>
      <c r="U56" s="103">
        <f t="shared" ref="U56:AI56" si="44">SUM(U42:U55)</f>
        <v>4552.0000014305115</v>
      </c>
      <c r="V56" s="103">
        <f t="shared" si="44"/>
        <v>4558.9999823570242</v>
      </c>
      <c r="W56" s="103">
        <f t="shared" si="44"/>
        <v>4575.9999871253976</v>
      </c>
      <c r="X56" s="103">
        <f t="shared" si="44"/>
        <v>4667.282039642334</v>
      </c>
      <c r="Y56" s="103">
        <f t="shared" si="44"/>
        <v>4731.0736632347116</v>
      </c>
      <c r="Z56" s="103">
        <f t="shared" si="44"/>
        <v>4782.6669588089007</v>
      </c>
      <c r="AA56" s="103">
        <f t="shared" si="44"/>
        <v>4855.8035192489624</v>
      </c>
      <c r="AB56" s="103">
        <f t="shared" si="44"/>
        <v>4902.5064916610718</v>
      </c>
      <c r="AC56" s="103">
        <f t="shared" si="44"/>
        <v>4968.532594203949</v>
      </c>
      <c r="AD56" s="103">
        <f t="shared" si="44"/>
        <v>5058.5196146965009</v>
      </c>
      <c r="AE56" s="103">
        <f t="shared" si="44"/>
        <v>5122.0166106224078</v>
      </c>
      <c r="AF56" s="103">
        <f t="shared" si="44"/>
        <v>5178.586293697359</v>
      </c>
      <c r="AG56" s="103">
        <f t="shared" si="44"/>
        <v>5262.2676968574515</v>
      </c>
      <c r="AH56" s="103">
        <f t="shared" si="44"/>
        <v>5305.2563481330881</v>
      </c>
      <c r="AI56" s="61">
        <f t="shared" si="44"/>
        <v>796.25635194778511</v>
      </c>
      <c r="AJ56" s="100"/>
      <c r="AK56" s="51" t="s">
        <v>104</v>
      </c>
      <c r="AL56" s="52">
        <v>300.00000095367398</v>
      </c>
      <c r="AM56" s="52">
        <v>307.99999809265103</v>
      </c>
      <c r="AN56" s="52">
        <v>286.99999809265103</v>
      </c>
      <c r="AO56" s="52">
        <v>307.00000095367398</v>
      </c>
      <c r="AP56" s="52">
        <v>288.134315490723</v>
      </c>
      <c r="AQ56" s="52">
        <v>331.29810333251999</v>
      </c>
      <c r="AR56" s="52">
        <v>340.870066642761</v>
      </c>
      <c r="AS56" s="52">
        <v>320.37967538833601</v>
      </c>
      <c r="AT56" s="52">
        <v>328.80045413970902</v>
      </c>
      <c r="AU56" s="52">
        <v>311.72581386566202</v>
      </c>
      <c r="AV56" s="52">
        <v>355.24208545684797</v>
      </c>
      <c r="AW56" s="52">
        <v>341.51089096069302</v>
      </c>
      <c r="AX56" s="52">
        <v>328.42896652221702</v>
      </c>
      <c r="AY56" s="52">
        <v>322.32735824585001</v>
      </c>
      <c r="AZ56" s="52">
        <v>312.46403503417997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267</v>
      </c>
      <c r="U57" s="65">
        <f t="shared" ref="U57:AH66" si="45">AM34</f>
        <v>283.99999809265103</v>
      </c>
      <c r="V57" s="65">
        <f t="shared" si="45"/>
        <v>300.00000095367398</v>
      </c>
      <c r="W57" s="65">
        <f t="shared" si="45"/>
        <v>284</v>
      </c>
      <c r="X57" s="65">
        <f t="shared" si="45"/>
        <v>296.470508575439</v>
      </c>
      <c r="Y57" s="65">
        <f t="shared" si="45"/>
        <v>326.064671516418</v>
      </c>
      <c r="Z57" s="65">
        <f t="shared" si="45"/>
        <v>327.45270109176602</v>
      </c>
      <c r="AA57" s="65">
        <f t="shared" si="45"/>
        <v>318.69911003112799</v>
      </c>
      <c r="AB57" s="65">
        <f t="shared" si="45"/>
        <v>329.481001377106</v>
      </c>
      <c r="AC57" s="65">
        <f t="shared" si="45"/>
        <v>337.94154834747297</v>
      </c>
      <c r="AD57" s="65">
        <f t="shared" si="45"/>
        <v>339.54384899139399</v>
      </c>
      <c r="AE57" s="65">
        <f t="shared" si="45"/>
        <v>343.234092712402</v>
      </c>
      <c r="AF57" s="65">
        <f t="shared" si="45"/>
        <v>349.18632698059099</v>
      </c>
      <c r="AG57" s="65">
        <f t="shared" si="45"/>
        <v>353.96645164489701</v>
      </c>
      <c r="AH57" s="65">
        <f t="shared" si="45"/>
        <v>358.15713214874302</v>
      </c>
      <c r="AI57" s="87">
        <f t="shared" ref="AI57:AI66" si="46">AH57-T57</f>
        <v>91.157132148743017</v>
      </c>
      <c r="AJ57" s="95"/>
      <c r="AK57" s="51" t="s">
        <v>105</v>
      </c>
      <c r="AL57" s="52">
        <v>216</v>
      </c>
      <c r="AM57" s="52">
        <v>301.99999904632602</v>
      </c>
      <c r="AN57" s="52">
        <v>309.99999618530302</v>
      </c>
      <c r="AO57" s="52">
        <v>288</v>
      </c>
      <c r="AP57" s="52">
        <v>306.34529256820701</v>
      </c>
      <c r="AQ57" s="52">
        <v>288.08688068389898</v>
      </c>
      <c r="AR57" s="52">
        <v>330.42890739440901</v>
      </c>
      <c r="AS57" s="52">
        <v>339.63091945648199</v>
      </c>
      <c r="AT57" s="52">
        <v>319.77498817443802</v>
      </c>
      <c r="AU57" s="52">
        <v>328.13331985473599</v>
      </c>
      <c r="AV57" s="52">
        <v>311.71316242218001</v>
      </c>
      <c r="AW57" s="52">
        <v>354.08268451690702</v>
      </c>
      <c r="AX57" s="52">
        <v>340.91932582855202</v>
      </c>
      <c r="AY57" s="52">
        <v>328.34031152725203</v>
      </c>
      <c r="AZ57" s="52">
        <v>322.522539138794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272.99999713897699</v>
      </c>
      <c r="U58" s="61">
        <f t="shared" si="45"/>
        <v>263.00000047683699</v>
      </c>
      <c r="V58" s="61">
        <f t="shared" si="45"/>
        <v>284.99999809265103</v>
      </c>
      <c r="W58" s="61">
        <f t="shared" si="45"/>
        <v>299.00000047683699</v>
      </c>
      <c r="X58" s="61">
        <f t="shared" si="45"/>
        <v>288.94851255416899</v>
      </c>
      <c r="Y58" s="61">
        <f t="shared" si="45"/>
        <v>301.33634662628202</v>
      </c>
      <c r="Z58" s="61">
        <f t="shared" si="45"/>
        <v>329.02703762054398</v>
      </c>
      <c r="AA58" s="61">
        <f t="shared" si="45"/>
        <v>330.230803489685</v>
      </c>
      <c r="AB58" s="61">
        <f t="shared" si="45"/>
        <v>322.43674421310402</v>
      </c>
      <c r="AC58" s="61">
        <f t="shared" si="45"/>
        <v>333.25439500808699</v>
      </c>
      <c r="AD58" s="61">
        <f t="shared" si="45"/>
        <v>341.140600204468</v>
      </c>
      <c r="AE58" s="61">
        <f t="shared" si="45"/>
        <v>343.07056999206497</v>
      </c>
      <c r="AF58" s="61">
        <f t="shared" si="45"/>
        <v>347.02425956726103</v>
      </c>
      <c r="AG58" s="61">
        <f t="shared" si="45"/>
        <v>352.78114318847702</v>
      </c>
      <c r="AH58" s="61">
        <f t="shared" si="45"/>
        <v>357.51763248443598</v>
      </c>
      <c r="AI58" s="84">
        <f t="shared" si="46"/>
        <v>84.517635345458984</v>
      </c>
      <c r="AJ58" s="95"/>
      <c r="AK58" s="51" t="s">
        <v>106</v>
      </c>
      <c r="AL58" s="52">
        <v>255.000000953674</v>
      </c>
      <c r="AM58" s="52">
        <v>215</v>
      </c>
      <c r="AN58" s="52">
        <v>304.00000190734897</v>
      </c>
      <c r="AO58" s="52">
        <v>308</v>
      </c>
      <c r="AP58" s="52">
        <v>287.645214080811</v>
      </c>
      <c r="AQ58" s="52">
        <v>305.64163112640398</v>
      </c>
      <c r="AR58" s="52">
        <v>288.08494043350203</v>
      </c>
      <c r="AS58" s="52">
        <v>329.48923158645601</v>
      </c>
      <c r="AT58" s="52">
        <v>338.37644958496099</v>
      </c>
      <c r="AU58" s="52">
        <v>319.220420837402</v>
      </c>
      <c r="AV58" s="52">
        <v>327.47433567047102</v>
      </c>
      <c r="AW58" s="52">
        <v>311.64660835266102</v>
      </c>
      <c r="AX58" s="52">
        <v>352.96923923492398</v>
      </c>
      <c r="AY58" s="52">
        <v>340.33300209045399</v>
      </c>
      <c r="AZ58" s="52">
        <v>328.24078369140602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287.99999570846597</v>
      </c>
      <c r="U59" s="65">
        <f t="shared" si="45"/>
        <v>269.00000143051102</v>
      </c>
      <c r="V59" s="65">
        <f t="shared" si="45"/>
        <v>275.00000190734897</v>
      </c>
      <c r="W59" s="65">
        <f t="shared" si="45"/>
        <v>291</v>
      </c>
      <c r="X59" s="65">
        <f t="shared" si="45"/>
        <v>304.91583681106601</v>
      </c>
      <c r="Y59" s="65">
        <f t="shared" si="45"/>
        <v>295.09692525863602</v>
      </c>
      <c r="Z59" s="65">
        <f t="shared" si="45"/>
        <v>307.79744005203202</v>
      </c>
      <c r="AA59" s="65">
        <f t="shared" si="45"/>
        <v>333.713251113892</v>
      </c>
      <c r="AB59" s="65">
        <f t="shared" si="45"/>
        <v>334.83402299880998</v>
      </c>
      <c r="AC59" s="65">
        <f t="shared" si="45"/>
        <v>328.42230176925699</v>
      </c>
      <c r="AD59" s="65">
        <f t="shared" si="45"/>
        <v>338.860217571259</v>
      </c>
      <c r="AE59" s="65">
        <f t="shared" si="45"/>
        <v>346.31135940551798</v>
      </c>
      <c r="AF59" s="65">
        <f t="shared" si="45"/>
        <v>348.76722526550299</v>
      </c>
      <c r="AG59" s="65">
        <f t="shared" si="45"/>
        <v>352.72503852844198</v>
      </c>
      <c r="AH59" s="65">
        <f t="shared" si="45"/>
        <v>358.434545516968</v>
      </c>
      <c r="AI59" s="83">
        <f t="shared" si="46"/>
        <v>70.434549808502027</v>
      </c>
      <c r="AJ59" s="95"/>
      <c r="AK59" s="51" t="s">
        <v>107</v>
      </c>
      <c r="AL59" s="52">
        <v>259.99999856948898</v>
      </c>
      <c r="AM59" s="52">
        <v>255.999999046326</v>
      </c>
      <c r="AN59" s="52">
        <v>220.000001907349</v>
      </c>
      <c r="AO59" s="52">
        <v>304.99999713897699</v>
      </c>
      <c r="AP59" s="52">
        <v>306.63339519500698</v>
      </c>
      <c r="AQ59" s="52">
        <v>286.81335973739601</v>
      </c>
      <c r="AR59" s="52">
        <v>304.51911973953202</v>
      </c>
      <c r="AS59" s="52">
        <v>287.69194221496599</v>
      </c>
      <c r="AT59" s="52">
        <v>328.05146598815901</v>
      </c>
      <c r="AU59" s="52">
        <v>336.759957313538</v>
      </c>
      <c r="AV59" s="52">
        <v>318.17469358444202</v>
      </c>
      <c r="AW59" s="52">
        <v>326.34772872924799</v>
      </c>
      <c r="AX59" s="52">
        <v>311.13038158416703</v>
      </c>
      <c r="AY59" s="52">
        <v>351.34920978546103</v>
      </c>
      <c r="AZ59" s="52">
        <v>339.306296348572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265.00000095367398</v>
      </c>
      <c r="U60" s="61">
        <f t="shared" si="45"/>
        <v>294.00000047683699</v>
      </c>
      <c r="V60" s="61">
        <f t="shared" si="45"/>
        <v>271.99999618530302</v>
      </c>
      <c r="W60" s="61">
        <f t="shared" si="45"/>
        <v>280.00000095367398</v>
      </c>
      <c r="X60" s="61">
        <f t="shared" si="45"/>
        <v>297.02554368972801</v>
      </c>
      <c r="Y60" s="61">
        <f t="shared" si="45"/>
        <v>310.49338150024403</v>
      </c>
      <c r="Z60" s="61">
        <f t="shared" si="45"/>
        <v>301.384574890137</v>
      </c>
      <c r="AA60" s="61">
        <f t="shared" si="45"/>
        <v>313.98967504501297</v>
      </c>
      <c r="AB60" s="61">
        <f t="shared" si="45"/>
        <v>338.46511936187699</v>
      </c>
      <c r="AC60" s="61">
        <f t="shared" si="45"/>
        <v>340.05491638183599</v>
      </c>
      <c r="AD60" s="61">
        <f t="shared" si="45"/>
        <v>334.35083198547397</v>
      </c>
      <c r="AE60" s="61">
        <f t="shared" si="45"/>
        <v>344.51656246185303</v>
      </c>
      <c r="AF60" s="61">
        <f t="shared" si="45"/>
        <v>351.83209228515602</v>
      </c>
      <c r="AG60" s="61">
        <f t="shared" si="45"/>
        <v>354.456686973572</v>
      </c>
      <c r="AH60" s="61">
        <f t="shared" si="45"/>
        <v>358.509239196777</v>
      </c>
      <c r="AI60" s="84">
        <f t="shared" si="46"/>
        <v>93.509238243103027</v>
      </c>
      <c r="AJ60" s="95"/>
      <c r="AK60" s="51" t="s">
        <v>108</v>
      </c>
      <c r="AL60" s="52">
        <v>257.99999713897699</v>
      </c>
      <c r="AM60" s="52">
        <v>255.999998092651</v>
      </c>
      <c r="AN60" s="52">
        <v>258.99999952316301</v>
      </c>
      <c r="AO60" s="52">
        <v>215.00000143051099</v>
      </c>
      <c r="AP60" s="52">
        <v>303.70073223114002</v>
      </c>
      <c r="AQ60" s="52">
        <v>305.448830604553</v>
      </c>
      <c r="AR60" s="52">
        <v>286.25456523895298</v>
      </c>
      <c r="AS60" s="52">
        <v>303.472243309021</v>
      </c>
      <c r="AT60" s="52">
        <v>287.47242212295498</v>
      </c>
      <c r="AU60" s="52">
        <v>326.846845626831</v>
      </c>
      <c r="AV60" s="52">
        <v>335.38554668426502</v>
      </c>
      <c r="AW60" s="52">
        <v>317.26030778884899</v>
      </c>
      <c r="AX60" s="52">
        <v>325.46476745605497</v>
      </c>
      <c r="AY60" s="52">
        <v>310.74104881286598</v>
      </c>
      <c r="AZ60" s="52">
        <v>349.933437347412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285.99999618530302</v>
      </c>
      <c r="U61" s="65">
        <f t="shared" si="45"/>
        <v>256</v>
      </c>
      <c r="V61" s="65">
        <f t="shared" si="45"/>
        <v>312.99999761581398</v>
      </c>
      <c r="W61" s="65">
        <f t="shared" si="45"/>
        <v>271</v>
      </c>
      <c r="X61" s="65">
        <f t="shared" si="45"/>
        <v>287.10465908050497</v>
      </c>
      <c r="Y61" s="65">
        <f t="shared" si="45"/>
        <v>302.92631435394298</v>
      </c>
      <c r="Z61" s="65">
        <f t="shared" si="45"/>
        <v>316.29704904556303</v>
      </c>
      <c r="AA61" s="65">
        <f t="shared" si="45"/>
        <v>307.561451435089</v>
      </c>
      <c r="AB61" s="65">
        <f t="shared" si="45"/>
        <v>320.063373565674</v>
      </c>
      <c r="AC61" s="65">
        <f t="shared" si="45"/>
        <v>343.79770660400402</v>
      </c>
      <c r="AD61" s="65">
        <f t="shared" si="45"/>
        <v>345.43247985839798</v>
      </c>
      <c r="AE61" s="65">
        <f t="shared" si="45"/>
        <v>340.31994104385399</v>
      </c>
      <c r="AF61" s="65">
        <f t="shared" si="45"/>
        <v>350.44399452209501</v>
      </c>
      <c r="AG61" s="65">
        <f t="shared" si="45"/>
        <v>357.48504257202097</v>
      </c>
      <c r="AH61" s="65">
        <f t="shared" si="45"/>
        <v>360.31209087371798</v>
      </c>
      <c r="AI61" s="83">
        <f t="shared" si="46"/>
        <v>74.312094688414959</v>
      </c>
      <c r="AJ61" s="95"/>
      <c r="AK61" s="51" t="s">
        <v>109</v>
      </c>
      <c r="AL61" s="52">
        <v>294.00000095367398</v>
      </c>
      <c r="AM61" s="52">
        <v>254.999999046326</v>
      </c>
      <c r="AN61" s="52">
        <v>262</v>
      </c>
      <c r="AO61" s="52">
        <v>261.00000143051102</v>
      </c>
      <c r="AP61" s="52">
        <v>216.252974033356</v>
      </c>
      <c r="AQ61" s="52">
        <v>302.68402099609398</v>
      </c>
      <c r="AR61" s="52">
        <v>304.60315084457397</v>
      </c>
      <c r="AS61" s="52">
        <v>285.94174814224198</v>
      </c>
      <c r="AT61" s="52">
        <v>302.66759300231899</v>
      </c>
      <c r="AU61" s="52">
        <v>287.58410024642899</v>
      </c>
      <c r="AV61" s="52">
        <v>325.89993572235102</v>
      </c>
      <c r="AW61" s="52">
        <v>334.32172870635998</v>
      </c>
      <c r="AX61" s="52">
        <v>316.64001989364601</v>
      </c>
      <c r="AY61" s="52">
        <v>324.85841369628901</v>
      </c>
      <c r="AZ61" s="52">
        <v>310.565159797668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280.99999904632602</v>
      </c>
      <c r="U62" s="61">
        <f t="shared" si="45"/>
        <v>273.99999904632602</v>
      </c>
      <c r="V62" s="61">
        <f t="shared" si="45"/>
        <v>267.99999713897699</v>
      </c>
      <c r="W62" s="61">
        <f t="shared" si="45"/>
        <v>311.99999666214001</v>
      </c>
      <c r="X62" s="61">
        <f t="shared" si="45"/>
        <v>277.78443765640299</v>
      </c>
      <c r="Y62" s="61">
        <f t="shared" si="45"/>
        <v>293.31234002113302</v>
      </c>
      <c r="Z62" s="61">
        <f t="shared" si="45"/>
        <v>308.40523576736501</v>
      </c>
      <c r="AA62" s="61">
        <f t="shared" si="45"/>
        <v>321.46310806274403</v>
      </c>
      <c r="AB62" s="61">
        <f t="shared" si="45"/>
        <v>313.16965341567999</v>
      </c>
      <c r="AC62" s="61">
        <f t="shared" si="45"/>
        <v>325.83531093597401</v>
      </c>
      <c r="AD62" s="61">
        <f t="shared" si="45"/>
        <v>348.56102561950701</v>
      </c>
      <c r="AE62" s="61">
        <f t="shared" si="45"/>
        <v>350.29036235809298</v>
      </c>
      <c r="AF62" s="61">
        <f t="shared" si="45"/>
        <v>345.84610271453897</v>
      </c>
      <c r="AG62" s="61">
        <f t="shared" si="45"/>
        <v>355.70779705047602</v>
      </c>
      <c r="AH62" s="61">
        <f t="shared" si="45"/>
        <v>362.58845996856701</v>
      </c>
      <c r="AI62" s="84">
        <f t="shared" si="46"/>
        <v>81.588460922240984</v>
      </c>
      <c r="AJ62" s="95"/>
      <c r="AK62" s="51" t="s">
        <v>110</v>
      </c>
      <c r="AL62" s="52">
        <v>256.99999904632602</v>
      </c>
      <c r="AM62" s="52">
        <v>295.00000190734897</v>
      </c>
      <c r="AN62" s="52">
        <v>262</v>
      </c>
      <c r="AO62" s="52">
        <v>257.00000047683699</v>
      </c>
      <c r="AP62" s="52">
        <v>261.15757560729998</v>
      </c>
      <c r="AQ62" s="52">
        <v>217.660489082336</v>
      </c>
      <c r="AR62" s="52">
        <v>302.08661079406698</v>
      </c>
      <c r="AS62" s="52">
        <v>304.10627126693697</v>
      </c>
      <c r="AT62" s="52">
        <v>285.83526420593302</v>
      </c>
      <c r="AU62" s="52">
        <v>302.304155826569</v>
      </c>
      <c r="AV62" s="52">
        <v>288.01550245285</v>
      </c>
      <c r="AW62" s="52">
        <v>325.335011482239</v>
      </c>
      <c r="AX62" s="52">
        <v>333.65385437011702</v>
      </c>
      <c r="AY62" s="52">
        <v>316.39969778060902</v>
      </c>
      <c r="AZ62" s="52">
        <v>324.58250808715798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269.99999666214001</v>
      </c>
      <c r="U63" s="65">
        <f t="shared" si="45"/>
        <v>286</v>
      </c>
      <c r="V63" s="65">
        <f t="shared" si="45"/>
        <v>286.99999618530302</v>
      </c>
      <c r="W63" s="65">
        <f t="shared" si="45"/>
        <v>269.99999904632602</v>
      </c>
      <c r="X63" s="65">
        <f t="shared" si="45"/>
        <v>316.70715236663801</v>
      </c>
      <c r="Y63" s="65">
        <f t="shared" si="45"/>
        <v>284.50879001617398</v>
      </c>
      <c r="Z63" s="65">
        <f t="shared" si="45"/>
        <v>299.79878234863298</v>
      </c>
      <c r="AA63" s="65">
        <f t="shared" si="45"/>
        <v>314.12587308883701</v>
      </c>
      <c r="AB63" s="65">
        <f t="shared" si="45"/>
        <v>326.94820976257301</v>
      </c>
      <c r="AC63" s="65">
        <f t="shared" si="45"/>
        <v>319.410560131073</v>
      </c>
      <c r="AD63" s="65">
        <f t="shared" si="45"/>
        <v>331.88094997406</v>
      </c>
      <c r="AE63" s="65">
        <f t="shared" si="45"/>
        <v>353.773975372314</v>
      </c>
      <c r="AF63" s="65">
        <f t="shared" si="45"/>
        <v>355.74627971649198</v>
      </c>
      <c r="AG63" s="65">
        <f t="shared" si="45"/>
        <v>351.71413278579701</v>
      </c>
      <c r="AH63" s="65">
        <f t="shared" si="45"/>
        <v>361.40896797180199</v>
      </c>
      <c r="AI63" s="83">
        <f t="shared" si="46"/>
        <v>91.408971309661979</v>
      </c>
      <c r="AJ63" s="95"/>
      <c r="AK63" s="51" t="s">
        <v>111</v>
      </c>
      <c r="AL63" s="52">
        <v>253.000000953674</v>
      </c>
      <c r="AM63" s="52">
        <v>252.000001907349</v>
      </c>
      <c r="AN63" s="52">
        <v>294.00000190734897</v>
      </c>
      <c r="AO63" s="52">
        <v>260</v>
      </c>
      <c r="AP63" s="52">
        <v>257.28630447387701</v>
      </c>
      <c r="AQ63" s="52">
        <v>261.44636869430502</v>
      </c>
      <c r="AR63" s="52">
        <v>219.109294891357</v>
      </c>
      <c r="AS63" s="52">
        <v>301.65311193466198</v>
      </c>
      <c r="AT63" s="52">
        <v>303.753830909729</v>
      </c>
      <c r="AU63" s="52">
        <v>285.93364906311001</v>
      </c>
      <c r="AV63" s="52">
        <v>302.15907430648798</v>
      </c>
      <c r="AW63" s="52">
        <v>288.49881267547602</v>
      </c>
      <c r="AX63" s="52">
        <v>325.004729270935</v>
      </c>
      <c r="AY63" s="52">
        <v>333.13444137573202</v>
      </c>
      <c r="AZ63" s="52">
        <v>316.395228862762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278.99999713897699</v>
      </c>
      <c r="U64" s="61">
        <f t="shared" si="45"/>
        <v>272.99999856948898</v>
      </c>
      <c r="V64" s="61">
        <f t="shared" si="45"/>
        <v>288.99999809265103</v>
      </c>
      <c r="W64" s="61">
        <f t="shared" si="45"/>
        <v>295.00000095367398</v>
      </c>
      <c r="X64" s="61">
        <f t="shared" si="45"/>
        <v>275.97749328613298</v>
      </c>
      <c r="Y64" s="61">
        <f t="shared" si="45"/>
        <v>320.88686323165899</v>
      </c>
      <c r="Z64" s="61">
        <f t="shared" si="45"/>
        <v>290.53826141357399</v>
      </c>
      <c r="AA64" s="61">
        <f t="shared" si="45"/>
        <v>305.43449878692599</v>
      </c>
      <c r="AB64" s="61">
        <f t="shared" si="45"/>
        <v>319.18341159820602</v>
      </c>
      <c r="AC64" s="61">
        <f t="shared" si="45"/>
        <v>332.04282569885299</v>
      </c>
      <c r="AD64" s="61">
        <f t="shared" si="45"/>
        <v>324.90374422073398</v>
      </c>
      <c r="AE64" s="61">
        <f t="shared" si="45"/>
        <v>337.186053752899</v>
      </c>
      <c r="AF64" s="61">
        <f t="shared" si="45"/>
        <v>358.476292610168</v>
      </c>
      <c r="AG64" s="61">
        <f t="shared" si="45"/>
        <v>360.50185966491699</v>
      </c>
      <c r="AH64" s="61">
        <f t="shared" si="45"/>
        <v>356.86628246307401</v>
      </c>
      <c r="AI64" s="84">
        <f t="shared" si="46"/>
        <v>77.866285324097021</v>
      </c>
      <c r="AJ64" s="95"/>
      <c r="AK64" s="51" t="s">
        <v>112</v>
      </c>
      <c r="AL64" s="52">
        <v>225.99999856948901</v>
      </c>
      <c r="AM64" s="52">
        <v>250.000000953674</v>
      </c>
      <c r="AN64" s="52">
        <v>262.00000190734897</v>
      </c>
      <c r="AO64" s="52">
        <v>290.00000095367398</v>
      </c>
      <c r="AP64" s="52">
        <v>259.78939819335898</v>
      </c>
      <c r="AQ64" s="52">
        <v>257.16013622283901</v>
      </c>
      <c r="AR64" s="52">
        <v>261.48428535461397</v>
      </c>
      <c r="AS64" s="52">
        <v>220.12808299064599</v>
      </c>
      <c r="AT64" s="52">
        <v>300.90421962737997</v>
      </c>
      <c r="AU64" s="52">
        <v>303.16120958328202</v>
      </c>
      <c r="AV64" s="52">
        <v>285.67821407318098</v>
      </c>
      <c r="AW64" s="52">
        <v>301.70765304565401</v>
      </c>
      <c r="AX64" s="52">
        <v>288.59423732757602</v>
      </c>
      <c r="AY64" s="52">
        <v>324.33157062530501</v>
      </c>
      <c r="AZ64" s="52">
        <v>332.33170127868698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282</v>
      </c>
      <c r="U65" s="65">
        <f t="shared" si="45"/>
        <v>281.99999618530302</v>
      </c>
      <c r="V65" s="65">
        <f t="shared" si="45"/>
        <v>277.99999856948898</v>
      </c>
      <c r="W65" s="65">
        <f t="shared" si="45"/>
        <v>298.99999809265103</v>
      </c>
      <c r="X65" s="65">
        <f t="shared" si="45"/>
        <v>299.841320991516</v>
      </c>
      <c r="Y65" s="65">
        <f t="shared" si="45"/>
        <v>281.63308763504</v>
      </c>
      <c r="Z65" s="65">
        <f t="shared" si="45"/>
        <v>325.172171592712</v>
      </c>
      <c r="AA65" s="65">
        <f t="shared" si="45"/>
        <v>296.29370927810697</v>
      </c>
      <c r="AB65" s="65">
        <f t="shared" si="45"/>
        <v>310.833458900452</v>
      </c>
      <c r="AC65" s="65">
        <f t="shared" si="45"/>
        <v>324.373722553253</v>
      </c>
      <c r="AD65" s="65">
        <f t="shared" si="45"/>
        <v>336.99202346801798</v>
      </c>
      <c r="AE65" s="65">
        <f t="shared" si="45"/>
        <v>330.13969707489002</v>
      </c>
      <c r="AF65" s="65">
        <f t="shared" si="45"/>
        <v>342.427195549011</v>
      </c>
      <c r="AG65" s="65">
        <f t="shared" si="45"/>
        <v>363.10155487060501</v>
      </c>
      <c r="AH65" s="65">
        <f t="shared" si="45"/>
        <v>365.17952442169201</v>
      </c>
      <c r="AI65" s="83">
        <f t="shared" si="46"/>
        <v>83.179524421692008</v>
      </c>
      <c r="AJ65" s="95"/>
      <c r="AK65" s="51" t="s">
        <v>113</v>
      </c>
      <c r="AL65" s="52">
        <v>255.999999046326</v>
      </c>
      <c r="AM65" s="52">
        <v>225.999999046326</v>
      </c>
      <c r="AN65" s="52">
        <v>246</v>
      </c>
      <c r="AO65" s="52">
        <v>258.00000476837198</v>
      </c>
      <c r="AP65" s="52">
        <v>289.05477428436302</v>
      </c>
      <c r="AQ65" s="52">
        <v>259.61406898498501</v>
      </c>
      <c r="AR65" s="52">
        <v>257.03646850585898</v>
      </c>
      <c r="AS65" s="52">
        <v>261.50391435623197</v>
      </c>
      <c r="AT65" s="52">
        <v>221.05162405967701</v>
      </c>
      <c r="AU65" s="52">
        <v>300.289666175842</v>
      </c>
      <c r="AV65" s="52">
        <v>302.57687044143699</v>
      </c>
      <c r="AW65" s="52">
        <v>285.506306648254</v>
      </c>
      <c r="AX65" s="52">
        <v>301.31066274642899</v>
      </c>
      <c r="AY65" s="52">
        <v>288.60912179946899</v>
      </c>
      <c r="AZ65" s="52">
        <v>323.71228885650601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302.00000095367398</v>
      </c>
      <c r="U66" s="63">
        <f t="shared" si="45"/>
        <v>283</v>
      </c>
      <c r="V66" s="63">
        <f t="shared" si="45"/>
        <v>279.99999809265103</v>
      </c>
      <c r="W66" s="63">
        <f t="shared" si="45"/>
        <v>284.99999856948898</v>
      </c>
      <c r="X66" s="63">
        <f t="shared" si="45"/>
        <v>303.59688758850098</v>
      </c>
      <c r="Y66" s="63">
        <f t="shared" si="45"/>
        <v>304.57127714157099</v>
      </c>
      <c r="Z66" s="63">
        <f t="shared" si="45"/>
        <v>287.32947397232101</v>
      </c>
      <c r="AA66" s="63">
        <f t="shared" si="45"/>
        <v>329.43936967849697</v>
      </c>
      <c r="AB66" s="63">
        <f t="shared" si="45"/>
        <v>301.97902154922502</v>
      </c>
      <c r="AC66" s="63">
        <f t="shared" si="45"/>
        <v>316.41916418075601</v>
      </c>
      <c r="AD66" s="63">
        <f t="shared" si="45"/>
        <v>329.51894760131802</v>
      </c>
      <c r="AE66" s="63">
        <f t="shared" si="45"/>
        <v>341.90002059936501</v>
      </c>
      <c r="AF66" s="63">
        <f t="shared" si="45"/>
        <v>335.44122934341402</v>
      </c>
      <c r="AG66" s="63">
        <f t="shared" si="45"/>
        <v>347.60683155059797</v>
      </c>
      <c r="AH66" s="63">
        <f t="shared" si="45"/>
        <v>367.78660297393799</v>
      </c>
      <c r="AI66" s="85">
        <f t="shared" si="46"/>
        <v>65.786602020264013</v>
      </c>
      <c r="AJ66" s="95"/>
      <c r="AK66" s="51" t="s">
        <v>114</v>
      </c>
      <c r="AL66" s="52">
        <v>217.00000286102301</v>
      </c>
      <c r="AM66" s="52">
        <v>252</v>
      </c>
      <c r="AN66" s="52">
        <v>226.000000953674</v>
      </c>
      <c r="AO66" s="52">
        <v>246.000000953674</v>
      </c>
      <c r="AP66" s="52">
        <v>257.32186841964699</v>
      </c>
      <c r="AQ66" s="52">
        <v>287.82944536209101</v>
      </c>
      <c r="AR66" s="52">
        <v>259.18982648849499</v>
      </c>
      <c r="AS66" s="52">
        <v>256.64650869369501</v>
      </c>
      <c r="AT66" s="52">
        <v>261.16292428970303</v>
      </c>
      <c r="AU66" s="52">
        <v>221.74153375625599</v>
      </c>
      <c r="AV66" s="52">
        <v>299.32330894470198</v>
      </c>
      <c r="AW66" s="52">
        <v>301.66250610351602</v>
      </c>
      <c r="AX66" s="52">
        <v>285.01319026946999</v>
      </c>
      <c r="AY66" s="52">
        <v>300.54767179489102</v>
      </c>
      <c r="AZ66" s="52">
        <v>288.31076002121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2792.9999837875366</v>
      </c>
      <c r="U67" s="61">
        <f t="shared" ref="U67:AI67" si="48">SUM(U57:U66)</f>
        <v>2763.9999942779541</v>
      </c>
      <c r="V67" s="61">
        <f t="shared" si="48"/>
        <v>2846.9999828338618</v>
      </c>
      <c r="W67" s="61">
        <f t="shared" si="48"/>
        <v>2885.9999947547908</v>
      </c>
      <c r="X67" s="61">
        <f t="shared" si="48"/>
        <v>2948.3723526000981</v>
      </c>
      <c r="Y67" s="61">
        <f t="shared" si="48"/>
        <v>3020.8299973010994</v>
      </c>
      <c r="Z67" s="61">
        <f t="shared" si="48"/>
        <v>3093.2027277946472</v>
      </c>
      <c r="AA67" s="61">
        <f t="shared" si="48"/>
        <v>3170.9508500099182</v>
      </c>
      <c r="AB67" s="61">
        <f t="shared" si="48"/>
        <v>3217.3940167427072</v>
      </c>
      <c r="AC67" s="61">
        <f t="shared" si="48"/>
        <v>3301.5524516105661</v>
      </c>
      <c r="AD67" s="61">
        <f t="shared" si="48"/>
        <v>3371.1846694946298</v>
      </c>
      <c r="AE67" s="61">
        <f t="shared" si="48"/>
        <v>3430.7426347732535</v>
      </c>
      <c r="AF67" s="61">
        <f t="shared" si="48"/>
        <v>3485.1909985542302</v>
      </c>
      <c r="AG67" s="61">
        <f t="shared" si="48"/>
        <v>3550.0465388298021</v>
      </c>
      <c r="AH67" s="61">
        <f t="shared" si="48"/>
        <v>3606.7604780197148</v>
      </c>
      <c r="AI67" s="61">
        <f t="shared" si="48"/>
        <v>813.76049423217808</v>
      </c>
      <c r="AJ67" s="100"/>
      <c r="AK67" s="51" t="s">
        <v>115</v>
      </c>
      <c r="AL67" s="52">
        <v>238.99999856948901</v>
      </c>
      <c r="AM67" s="52">
        <v>215</v>
      </c>
      <c r="AN67" s="52">
        <v>254.99999713897699</v>
      </c>
      <c r="AO67" s="52">
        <v>220.999999046326</v>
      </c>
      <c r="AP67" s="52">
        <v>245.06016111373901</v>
      </c>
      <c r="AQ67" s="52">
        <v>256.17975997924799</v>
      </c>
      <c r="AR67" s="52">
        <v>286.13489055633499</v>
      </c>
      <c r="AS67" s="52">
        <v>258.23727846145601</v>
      </c>
      <c r="AT67" s="52">
        <v>255.823695659637</v>
      </c>
      <c r="AU67" s="52">
        <v>260.38740301132202</v>
      </c>
      <c r="AV67" s="52">
        <v>221.97073841094999</v>
      </c>
      <c r="AW67" s="52">
        <v>297.85469675064098</v>
      </c>
      <c r="AX67" s="52">
        <v>300.25848913192698</v>
      </c>
      <c r="AY67" s="52">
        <v>284.00254535674998</v>
      </c>
      <c r="AZ67" s="52">
        <v>299.31453180313099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314.99999809265103</v>
      </c>
      <c r="U68" s="77">
        <f t="shared" ref="U68:AH77" si="49">AM44</f>
        <v>306</v>
      </c>
      <c r="V68" s="77">
        <f t="shared" si="49"/>
        <v>288.00000190734897</v>
      </c>
      <c r="W68" s="77">
        <f t="shared" si="49"/>
        <v>289</v>
      </c>
      <c r="X68" s="77">
        <f t="shared" si="49"/>
        <v>290.23184871673601</v>
      </c>
      <c r="Y68" s="77">
        <f t="shared" si="49"/>
        <v>308.35862779617298</v>
      </c>
      <c r="Z68" s="77">
        <f t="shared" si="49"/>
        <v>309.62973690032999</v>
      </c>
      <c r="AA68" s="77">
        <f t="shared" si="49"/>
        <v>293.10737371444702</v>
      </c>
      <c r="AB68" s="77">
        <f t="shared" si="49"/>
        <v>333.92215061187699</v>
      </c>
      <c r="AC68" s="77">
        <f t="shared" si="49"/>
        <v>308.07545948028599</v>
      </c>
      <c r="AD68" s="77">
        <f t="shared" si="49"/>
        <v>322.17792654037498</v>
      </c>
      <c r="AE68" s="77">
        <f t="shared" si="49"/>
        <v>334.85707330703701</v>
      </c>
      <c r="AF68" s="77">
        <f t="shared" si="49"/>
        <v>347.11717844009399</v>
      </c>
      <c r="AG68" s="77">
        <f t="shared" si="49"/>
        <v>340.91704225540201</v>
      </c>
      <c r="AH68" s="78">
        <f t="shared" si="49"/>
        <v>353.00321006774902</v>
      </c>
      <c r="AI68" s="92">
        <f t="shared" ref="AI68:AI77" si="50">AH68-T68</f>
        <v>38.003211975097997</v>
      </c>
      <c r="AJ68" s="95"/>
      <c r="AK68" s="51" t="s">
        <v>116</v>
      </c>
      <c r="AL68" s="52">
        <v>190.999999046326</v>
      </c>
      <c r="AM68" s="52">
        <v>238.99999761581401</v>
      </c>
      <c r="AN68" s="52">
        <v>211.000000953674</v>
      </c>
      <c r="AO68" s="52">
        <v>253</v>
      </c>
      <c r="AP68" s="52">
        <v>219.87529873848001</v>
      </c>
      <c r="AQ68" s="52">
        <v>243.51551103591899</v>
      </c>
      <c r="AR68" s="52">
        <v>254.44047546386699</v>
      </c>
      <c r="AS68" s="52">
        <v>283.819664478302</v>
      </c>
      <c r="AT68" s="52">
        <v>256.67297220230103</v>
      </c>
      <c r="AU68" s="52">
        <v>254.487406730652</v>
      </c>
      <c r="AV68" s="52">
        <v>258.93633937835699</v>
      </c>
      <c r="AW68" s="52">
        <v>221.50973963737499</v>
      </c>
      <c r="AX68" s="52">
        <v>295.76828145980801</v>
      </c>
      <c r="AY68" s="52">
        <v>298.19108581542997</v>
      </c>
      <c r="AZ68" s="52">
        <v>282.36689186096203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339.00000190734897</v>
      </c>
      <c r="U69" s="61">
        <f t="shared" si="49"/>
        <v>313.99999809265103</v>
      </c>
      <c r="V69" s="61">
        <f t="shared" si="49"/>
        <v>302.00000190734897</v>
      </c>
      <c r="W69" s="61">
        <f t="shared" si="49"/>
        <v>289.99999904632602</v>
      </c>
      <c r="X69" s="61">
        <f t="shared" si="49"/>
        <v>294.00642108917202</v>
      </c>
      <c r="Y69" s="61">
        <f t="shared" si="49"/>
        <v>295.297954559326</v>
      </c>
      <c r="Z69" s="61">
        <f t="shared" si="49"/>
        <v>313.15651750564598</v>
      </c>
      <c r="AA69" s="61">
        <f t="shared" si="49"/>
        <v>314.53649091720598</v>
      </c>
      <c r="AB69" s="61">
        <f t="shared" si="49"/>
        <v>298.62155866622902</v>
      </c>
      <c r="AC69" s="61">
        <f t="shared" si="49"/>
        <v>338.51944398879999</v>
      </c>
      <c r="AD69" s="61">
        <f t="shared" si="49"/>
        <v>313.86246204376198</v>
      </c>
      <c r="AE69" s="61">
        <f t="shared" si="49"/>
        <v>327.685308933258</v>
      </c>
      <c r="AF69" s="61">
        <f t="shared" si="49"/>
        <v>340.060972213745</v>
      </c>
      <c r="AG69" s="61">
        <f t="shared" si="49"/>
        <v>352.08449077606201</v>
      </c>
      <c r="AH69" s="62">
        <f t="shared" si="49"/>
        <v>346.16469240188599</v>
      </c>
      <c r="AI69" s="71">
        <f t="shared" si="50"/>
        <v>7.1646904945370125</v>
      </c>
      <c r="AJ69" s="95"/>
      <c r="AK69" s="51" t="s">
        <v>117</v>
      </c>
      <c r="AL69" s="52">
        <v>225.000000953674</v>
      </c>
      <c r="AM69" s="52">
        <v>192.00000047683699</v>
      </c>
      <c r="AN69" s="52">
        <v>238.00000047683699</v>
      </c>
      <c r="AO69" s="52">
        <v>211.00000047683699</v>
      </c>
      <c r="AP69" s="52">
        <v>250.73403978347801</v>
      </c>
      <c r="AQ69" s="52">
        <v>218.53276181221</v>
      </c>
      <c r="AR69" s="52">
        <v>241.768091201782</v>
      </c>
      <c r="AS69" s="52">
        <v>252.407273769379</v>
      </c>
      <c r="AT69" s="52">
        <v>281.34383058548002</v>
      </c>
      <c r="AU69" s="52">
        <v>254.97327184677101</v>
      </c>
      <c r="AV69" s="52">
        <v>252.97546625137301</v>
      </c>
      <c r="AW69" s="52">
        <v>257.22362804412802</v>
      </c>
      <c r="AX69" s="52">
        <v>220.77370405197101</v>
      </c>
      <c r="AY69" s="52">
        <v>293.49987936019897</v>
      </c>
      <c r="AZ69" s="52">
        <v>295.94553613662703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358.99999618530302</v>
      </c>
      <c r="U70" s="65">
        <f t="shared" si="49"/>
        <v>339.00000286102301</v>
      </c>
      <c r="V70" s="65">
        <f t="shared" si="49"/>
        <v>316.99999809265103</v>
      </c>
      <c r="W70" s="65">
        <f t="shared" si="49"/>
        <v>309</v>
      </c>
      <c r="X70" s="65">
        <f t="shared" si="49"/>
        <v>294.41408300399797</v>
      </c>
      <c r="Y70" s="65">
        <f t="shared" si="49"/>
        <v>298.20630216598499</v>
      </c>
      <c r="Z70" s="65">
        <f t="shared" si="49"/>
        <v>299.78907632827799</v>
      </c>
      <c r="AA70" s="65">
        <f t="shared" si="49"/>
        <v>317.181666374207</v>
      </c>
      <c r="AB70" s="65">
        <f t="shared" si="49"/>
        <v>318.695518493652</v>
      </c>
      <c r="AC70" s="65">
        <f t="shared" si="49"/>
        <v>303.49380064010597</v>
      </c>
      <c r="AD70" s="65">
        <f t="shared" si="49"/>
        <v>342.36533212661698</v>
      </c>
      <c r="AE70" s="65">
        <f t="shared" si="49"/>
        <v>318.71158790588402</v>
      </c>
      <c r="AF70" s="65">
        <f t="shared" si="49"/>
        <v>332.37042522430397</v>
      </c>
      <c r="AG70" s="65">
        <f t="shared" si="49"/>
        <v>344.39116334915201</v>
      </c>
      <c r="AH70" s="68">
        <f t="shared" si="49"/>
        <v>356.21771860122698</v>
      </c>
      <c r="AI70" s="72">
        <f t="shared" si="50"/>
        <v>-2.7822775840760414</v>
      </c>
      <c r="AJ70" s="95"/>
      <c r="AK70" s="51" t="s">
        <v>118</v>
      </c>
      <c r="AL70" s="52">
        <v>241.99999856948901</v>
      </c>
      <c r="AM70" s="52">
        <v>224.00000286102301</v>
      </c>
      <c r="AN70" s="52">
        <v>192.99999952316301</v>
      </c>
      <c r="AO70" s="52">
        <v>233</v>
      </c>
      <c r="AP70" s="52">
        <v>209.96726989746099</v>
      </c>
      <c r="AQ70" s="52">
        <v>248.733701229095</v>
      </c>
      <c r="AR70" s="52">
        <v>217.54611849784899</v>
      </c>
      <c r="AS70" s="52">
        <v>240.29650259017899</v>
      </c>
      <c r="AT70" s="52">
        <v>250.67794895172099</v>
      </c>
      <c r="AU70" s="52">
        <v>279.31961631774902</v>
      </c>
      <c r="AV70" s="52">
        <v>253.62590312957801</v>
      </c>
      <c r="AW70" s="52">
        <v>251.853497028351</v>
      </c>
      <c r="AX70" s="52">
        <v>255.860737800598</v>
      </c>
      <c r="AY70" s="52">
        <v>220.34577369689899</v>
      </c>
      <c r="AZ70" s="52">
        <v>291.68279170990002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303.99999809265103</v>
      </c>
      <c r="U71" s="61">
        <f t="shared" si="49"/>
        <v>353.99999523162802</v>
      </c>
      <c r="V71" s="61">
        <f t="shared" si="49"/>
        <v>344.00000286102301</v>
      </c>
      <c r="W71" s="61">
        <f t="shared" si="49"/>
        <v>320.00000381469698</v>
      </c>
      <c r="X71" s="61">
        <f t="shared" si="49"/>
        <v>311.440132141113</v>
      </c>
      <c r="Y71" s="61">
        <f t="shared" si="49"/>
        <v>297.58212852477999</v>
      </c>
      <c r="Z71" s="61">
        <f t="shared" si="49"/>
        <v>301.34302949905401</v>
      </c>
      <c r="AA71" s="61">
        <f t="shared" si="49"/>
        <v>303.059770107269</v>
      </c>
      <c r="AB71" s="61">
        <f t="shared" si="49"/>
        <v>319.99790382385299</v>
      </c>
      <c r="AC71" s="61">
        <f t="shared" si="49"/>
        <v>321.805792808533</v>
      </c>
      <c r="AD71" s="61">
        <f t="shared" si="49"/>
        <v>307.07843875884998</v>
      </c>
      <c r="AE71" s="61">
        <f t="shared" si="49"/>
        <v>344.98621559143101</v>
      </c>
      <c r="AF71" s="61">
        <f t="shared" si="49"/>
        <v>322.29811000823997</v>
      </c>
      <c r="AG71" s="61">
        <f t="shared" si="49"/>
        <v>335.68999862670898</v>
      </c>
      <c r="AH71" s="62">
        <f t="shared" si="49"/>
        <v>347.397880077362</v>
      </c>
      <c r="AI71" s="71">
        <f t="shared" si="50"/>
        <v>43.397881984710978</v>
      </c>
      <c r="AJ71" s="95"/>
      <c r="AK71" s="51" t="s">
        <v>119</v>
      </c>
      <c r="AL71" s="52">
        <v>234.99999666214001</v>
      </c>
      <c r="AM71" s="52">
        <v>245.999999046326</v>
      </c>
      <c r="AN71" s="52">
        <v>222.000000953674</v>
      </c>
      <c r="AO71" s="52">
        <v>191.99999761581401</v>
      </c>
      <c r="AP71" s="52">
        <v>231.79009699821501</v>
      </c>
      <c r="AQ71" s="52">
        <v>209.260652542114</v>
      </c>
      <c r="AR71" s="52">
        <v>247.184857845306</v>
      </c>
      <c r="AS71" s="52">
        <v>216.93865013122601</v>
      </c>
      <c r="AT71" s="52">
        <v>239.234200000763</v>
      </c>
      <c r="AU71" s="52">
        <v>249.50667047500599</v>
      </c>
      <c r="AV71" s="52">
        <v>277.74199914932302</v>
      </c>
      <c r="AW71" s="52">
        <v>252.72741508483901</v>
      </c>
      <c r="AX71" s="52">
        <v>251.19649267196701</v>
      </c>
      <c r="AY71" s="52">
        <v>254.98772430419899</v>
      </c>
      <c r="AZ71" s="52">
        <v>220.367572784424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336.99999809265103</v>
      </c>
      <c r="U72" s="65">
        <f t="shared" si="49"/>
        <v>306.99999809265103</v>
      </c>
      <c r="V72" s="65">
        <f t="shared" si="49"/>
        <v>358.99999618530302</v>
      </c>
      <c r="W72" s="65">
        <f t="shared" si="49"/>
        <v>340.00000190734897</v>
      </c>
      <c r="X72" s="65">
        <f t="shared" si="49"/>
        <v>321.83549451827997</v>
      </c>
      <c r="Y72" s="65">
        <f t="shared" si="49"/>
        <v>313.43188762664801</v>
      </c>
      <c r="Z72" s="65">
        <f t="shared" si="49"/>
        <v>300.30950593948398</v>
      </c>
      <c r="AA72" s="65">
        <f t="shared" si="49"/>
        <v>303.960837364197</v>
      </c>
      <c r="AB72" s="65">
        <f t="shared" si="49"/>
        <v>305.81638479232799</v>
      </c>
      <c r="AC72" s="65">
        <f t="shared" si="49"/>
        <v>322.47098016738897</v>
      </c>
      <c r="AD72" s="65">
        <f t="shared" si="49"/>
        <v>324.40820407867398</v>
      </c>
      <c r="AE72" s="65">
        <f t="shared" si="49"/>
        <v>310.14441919326799</v>
      </c>
      <c r="AF72" s="65">
        <f t="shared" si="49"/>
        <v>347.20058012008701</v>
      </c>
      <c r="AG72" s="65">
        <f t="shared" si="49"/>
        <v>325.311473846436</v>
      </c>
      <c r="AH72" s="68">
        <f t="shared" si="49"/>
        <v>338.45618772506702</v>
      </c>
      <c r="AI72" s="72">
        <f t="shared" si="50"/>
        <v>1.4561896324159989</v>
      </c>
      <c r="AJ72" s="95"/>
      <c r="AK72" s="51" t="s">
        <v>120</v>
      </c>
      <c r="AL72" s="52">
        <v>252.99999618530299</v>
      </c>
      <c r="AM72" s="52">
        <v>230.99999713897699</v>
      </c>
      <c r="AN72" s="52">
        <v>240.999999046326</v>
      </c>
      <c r="AO72" s="52">
        <v>216.999999046326</v>
      </c>
      <c r="AP72" s="52">
        <v>191.50313711166399</v>
      </c>
      <c r="AQ72" s="52">
        <v>230.651800394058</v>
      </c>
      <c r="AR72" s="52">
        <v>208.66742420196499</v>
      </c>
      <c r="AS72" s="52">
        <v>245.755288600922</v>
      </c>
      <c r="AT72" s="52">
        <v>216.41942453384399</v>
      </c>
      <c r="AU72" s="52">
        <v>238.350882530212</v>
      </c>
      <c r="AV72" s="52">
        <v>248.49659681320199</v>
      </c>
      <c r="AW72" s="52">
        <v>276.31902027130099</v>
      </c>
      <c r="AX72" s="52">
        <v>251.95423507690401</v>
      </c>
      <c r="AY72" s="52">
        <v>250.63156270980801</v>
      </c>
      <c r="AZ72" s="52">
        <v>254.28618907928501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314.00000095367398</v>
      </c>
      <c r="U73" s="61">
        <f t="shared" si="49"/>
        <v>333.99999809265103</v>
      </c>
      <c r="V73" s="61">
        <f t="shared" si="49"/>
        <v>308.00000095367398</v>
      </c>
      <c r="W73" s="61">
        <f t="shared" si="49"/>
        <v>359.99999809265103</v>
      </c>
      <c r="X73" s="61">
        <f t="shared" si="49"/>
        <v>340.86303043365501</v>
      </c>
      <c r="Y73" s="61">
        <f t="shared" si="49"/>
        <v>323.40578222274797</v>
      </c>
      <c r="Z73" s="61">
        <f t="shared" si="49"/>
        <v>315.302098751068</v>
      </c>
      <c r="AA73" s="61">
        <f t="shared" si="49"/>
        <v>302.68089914321899</v>
      </c>
      <c r="AB73" s="61">
        <f t="shared" si="49"/>
        <v>306.26846313476602</v>
      </c>
      <c r="AC73" s="61">
        <f t="shared" si="49"/>
        <v>308.440958023071</v>
      </c>
      <c r="AD73" s="61">
        <f t="shared" si="49"/>
        <v>324.690301895142</v>
      </c>
      <c r="AE73" s="61">
        <f t="shared" si="49"/>
        <v>326.69507074356102</v>
      </c>
      <c r="AF73" s="61">
        <f t="shared" si="49"/>
        <v>312.97401714325002</v>
      </c>
      <c r="AG73" s="61">
        <f t="shared" si="49"/>
        <v>349.13326406478899</v>
      </c>
      <c r="AH73" s="62">
        <f t="shared" si="49"/>
        <v>328.03002452850302</v>
      </c>
      <c r="AI73" s="71">
        <f t="shared" si="50"/>
        <v>14.030023574829045</v>
      </c>
      <c r="AJ73" s="95"/>
      <c r="AK73" s="51" t="s">
        <v>121</v>
      </c>
      <c r="AL73" s="52">
        <v>235</v>
      </c>
      <c r="AM73" s="52">
        <v>254.999999046326</v>
      </c>
      <c r="AN73" s="52">
        <v>230.999995708466</v>
      </c>
      <c r="AO73" s="52">
        <v>239</v>
      </c>
      <c r="AP73" s="52">
        <v>215.84762883186301</v>
      </c>
      <c r="AQ73" s="52">
        <v>190.811607837677</v>
      </c>
      <c r="AR73" s="52">
        <v>229.396463871002</v>
      </c>
      <c r="AS73" s="52">
        <v>207.88166761398301</v>
      </c>
      <c r="AT73" s="52">
        <v>244.22281455993701</v>
      </c>
      <c r="AU73" s="52">
        <v>215.759651184082</v>
      </c>
      <c r="AV73" s="52">
        <v>237.31535100936901</v>
      </c>
      <c r="AW73" s="52">
        <v>247.356027126312</v>
      </c>
      <c r="AX73" s="52">
        <v>274.79499053955101</v>
      </c>
      <c r="AY73" s="52">
        <v>251.03774356842001</v>
      </c>
      <c r="AZ73" s="52">
        <v>249.89972543716399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337.99999427795399</v>
      </c>
      <c r="U74" s="65">
        <f t="shared" si="49"/>
        <v>312.00000190734897</v>
      </c>
      <c r="V74" s="65">
        <f t="shared" si="49"/>
        <v>331.00000095367398</v>
      </c>
      <c r="W74" s="65">
        <f t="shared" si="49"/>
        <v>309.00000095367398</v>
      </c>
      <c r="X74" s="65">
        <f t="shared" si="49"/>
        <v>360.11107349395797</v>
      </c>
      <c r="Y74" s="65">
        <f t="shared" si="49"/>
        <v>341.874230384827</v>
      </c>
      <c r="Z74" s="65">
        <f t="shared" si="49"/>
        <v>325.18154335022001</v>
      </c>
      <c r="AA74" s="65">
        <f t="shared" si="49"/>
        <v>317.30201530456497</v>
      </c>
      <c r="AB74" s="65">
        <f t="shared" si="49"/>
        <v>305.09018850326498</v>
      </c>
      <c r="AC74" s="65">
        <f t="shared" si="49"/>
        <v>308.84208488464401</v>
      </c>
      <c r="AD74" s="65">
        <f t="shared" si="49"/>
        <v>311.12707948684698</v>
      </c>
      <c r="AE74" s="65">
        <f t="shared" si="49"/>
        <v>327.034411430359</v>
      </c>
      <c r="AF74" s="65">
        <f t="shared" si="49"/>
        <v>329.13398504257202</v>
      </c>
      <c r="AG74" s="65">
        <f t="shared" si="49"/>
        <v>315.90172004699701</v>
      </c>
      <c r="AH74" s="68">
        <f t="shared" si="49"/>
        <v>351.194150447845</v>
      </c>
      <c r="AI74" s="72">
        <f t="shared" si="50"/>
        <v>13.194156169891016</v>
      </c>
      <c r="AJ74" s="95"/>
      <c r="AK74" s="51" t="s">
        <v>122</v>
      </c>
      <c r="AL74" s="52">
        <v>222.999999046326</v>
      </c>
      <c r="AM74" s="52">
        <v>228</v>
      </c>
      <c r="AN74" s="52">
        <v>259.99999618530302</v>
      </c>
      <c r="AO74" s="52">
        <v>224.99999618530299</v>
      </c>
      <c r="AP74" s="52">
        <v>236.78554081916801</v>
      </c>
      <c r="AQ74" s="52">
        <v>214.21750831604001</v>
      </c>
      <c r="AR74" s="52">
        <v>189.703324794769</v>
      </c>
      <c r="AS74" s="52">
        <v>227.63450789451599</v>
      </c>
      <c r="AT74" s="52">
        <v>206.67858266830399</v>
      </c>
      <c r="AU74" s="52">
        <v>242.271764755249</v>
      </c>
      <c r="AV74" s="52">
        <v>214.55060935020401</v>
      </c>
      <c r="AW74" s="52">
        <v>235.799597740173</v>
      </c>
      <c r="AX74" s="52">
        <v>245.70129442215</v>
      </c>
      <c r="AY74" s="52">
        <v>272.84117221832298</v>
      </c>
      <c r="AZ74" s="52">
        <v>249.59892559051499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328.00000286102301</v>
      </c>
      <c r="U75" s="61">
        <f t="shared" si="49"/>
        <v>341.99999809265103</v>
      </c>
      <c r="V75" s="61">
        <f t="shared" si="49"/>
        <v>315.99999618530302</v>
      </c>
      <c r="W75" s="61">
        <f t="shared" si="49"/>
        <v>331</v>
      </c>
      <c r="X75" s="61">
        <f t="shared" si="49"/>
        <v>309.94528293609602</v>
      </c>
      <c r="Y75" s="61">
        <f t="shared" si="49"/>
        <v>359.77036428451498</v>
      </c>
      <c r="Z75" s="61">
        <f t="shared" si="49"/>
        <v>342.46624708175699</v>
      </c>
      <c r="AA75" s="61">
        <f t="shared" si="49"/>
        <v>326.38340187072799</v>
      </c>
      <c r="AB75" s="61">
        <f t="shared" si="49"/>
        <v>318.72371625900303</v>
      </c>
      <c r="AC75" s="61">
        <f t="shared" si="49"/>
        <v>307.01205730438198</v>
      </c>
      <c r="AD75" s="61">
        <f t="shared" si="49"/>
        <v>310.780673980713</v>
      </c>
      <c r="AE75" s="61">
        <f t="shared" si="49"/>
        <v>313.14769172668503</v>
      </c>
      <c r="AF75" s="61">
        <f t="shared" si="49"/>
        <v>328.83073806762701</v>
      </c>
      <c r="AG75" s="61">
        <f t="shared" si="49"/>
        <v>330.86548280715903</v>
      </c>
      <c r="AH75" s="62">
        <f t="shared" si="49"/>
        <v>318.16846084594698</v>
      </c>
      <c r="AI75" s="71">
        <f t="shared" si="50"/>
        <v>-9.8315420150760247</v>
      </c>
      <c r="AJ75" s="95"/>
      <c r="AK75" s="51" t="s">
        <v>123</v>
      </c>
      <c r="AL75" s="52">
        <v>204</v>
      </c>
      <c r="AM75" s="52">
        <v>220.00000286102301</v>
      </c>
      <c r="AN75" s="52">
        <v>227</v>
      </c>
      <c r="AO75" s="52">
        <v>252.99999713897699</v>
      </c>
      <c r="AP75" s="52">
        <v>222.389930725098</v>
      </c>
      <c r="AQ75" s="52">
        <v>233.96781539917001</v>
      </c>
      <c r="AR75" s="52">
        <v>212.003064632416</v>
      </c>
      <c r="AS75" s="52">
        <v>188.001310348511</v>
      </c>
      <c r="AT75" s="52">
        <v>225.275926828384</v>
      </c>
      <c r="AU75" s="52">
        <v>204.93252706527699</v>
      </c>
      <c r="AV75" s="52">
        <v>239.70499849319501</v>
      </c>
      <c r="AW75" s="52">
        <v>212.70204591751099</v>
      </c>
      <c r="AX75" s="52">
        <v>233.68851327896101</v>
      </c>
      <c r="AY75" s="52">
        <v>243.425715446472</v>
      </c>
      <c r="AZ75" s="52">
        <v>270.28606319427502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290.99999809265103</v>
      </c>
      <c r="U76" s="65">
        <f t="shared" si="49"/>
        <v>328</v>
      </c>
      <c r="V76" s="65">
        <f t="shared" si="49"/>
        <v>339.99999809265103</v>
      </c>
      <c r="W76" s="65">
        <f t="shared" si="49"/>
        <v>322.00000095367398</v>
      </c>
      <c r="X76" s="65">
        <f t="shared" si="49"/>
        <v>330.825479507446</v>
      </c>
      <c r="Y76" s="65">
        <f t="shared" si="49"/>
        <v>310.46893119812</v>
      </c>
      <c r="Z76" s="65">
        <f t="shared" si="49"/>
        <v>359.09751129150402</v>
      </c>
      <c r="AA76" s="65">
        <f t="shared" si="49"/>
        <v>342.59682893753097</v>
      </c>
      <c r="AB76" s="65">
        <f t="shared" si="49"/>
        <v>327.08336305618298</v>
      </c>
      <c r="AC76" s="65">
        <f t="shared" si="49"/>
        <v>319.80979108810402</v>
      </c>
      <c r="AD76" s="65">
        <f t="shared" si="49"/>
        <v>308.40341758727999</v>
      </c>
      <c r="AE76" s="65">
        <f t="shared" si="49"/>
        <v>312.19036865234398</v>
      </c>
      <c r="AF76" s="65">
        <f t="shared" si="49"/>
        <v>314.69016551971401</v>
      </c>
      <c r="AG76" s="65">
        <f t="shared" si="49"/>
        <v>330.07984256744402</v>
      </c>
      <c r="AH76" s="68">
        <f t="shared" si="49"/>
        <v>332.05116367340099</v>
      </c>
      <c r="AI76" s="72">
        <f t="shared" si="50"/>
        <v>41.051165580749966</v>
      </c>
      <c r="AJ76" s="95"/>
      <c r="AK76" s="51" t="s">
        <v>124</v>
      </c>
      <c r="AL76" s="52">
        <v>187.00000166893</v>
      </c>
      <c r="AM76" s="52">
        <v>202</v>
      </c>
      <c r="AN76" s="52">
        <v>215.999999046326</v>
      </c>
      <c r="AO76" s="52">
        <v>227.000000953674</v>
      </c>
      <c r="AP76" s="52">
        <v>248.899853467941</v>
      </c>
      <c r="AQ76" s="52">
        <v>219.11897850036601</v>
      </c>
      <c r="AR76" s="52">
        <v>230.509672403336</v>
      </c>
      <c r="AS76" s="52">
        <v>209.12611556053201</v>
      </c>
      <c r="AT76" s="52">
        <v>185.74403476715099</v>
      </c>
      <c r="AU76" s="52">
        <v>222.29546499252299</v>
      </c>
      <c r="AV76" s="52">
        <v>202.568849563599</v>
      </c>
      <c r="AW76" s="52">
        <v>236.47748899459799</v>
      </c>
      <c r="AX76" s="52">
        <v>210.20688176155099</v>
      </c>
      <c r="AY76" s="52">
        <v>230.927587032318</v>
      </c>
      <c r="AZ76" s="52">
        <v>240.50346803665201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301.99999713897699</v>
      </c>
      <c r="U77" s="63">
        <f t="shared" si="49"/>
        <v>289.99999809265103</v>
      </c>
      <c r="V77" s="63">
        <f t="shared" si="49"/>
        <v>326.00000190734897</v>
      </c>
      <c r="W77" s="63">
        <f t="shared" si="49"/>
        <v>344.00000095367398</v>
      </c>
      <c r="X77" s="63">
        <f t="shared" si="49"/>
        <v>321.812205314636</v>
      </c>
      <c r="Y77" s="63">
        <f t="shared" si="49"/>
        <v>330.48153781890898</v>
      </c>
      <c r="Z77" s="63">
        <f t="shared" si="49"/>
        <v>310.97200775146501</v>
      </c>
      <c r="AA77" s="63">
        <f t="shared" si="49"/>
        <v>358.28420639038097</v>
      </c>
      <c r="AB77" s="63">
        <f t="shared" si="49"/>
        <v>342.55176067352301</v>
      </c>
      <c r="AC77" s="63">
        <f t="shared" si="49"/>
        <v>327.73516464233398</v>
      </c>
      <c r="AD77" s="63">
        <f t="shared" si="49"/>
        <v>320.72851276397699</v>
      </c>
      <c r="AE77" s="63">
        <f t="shared" si="49"/>
        <v>309.68857192993198</v>
      </c>
      <c r="AF77" s="63">
        <f t="shared" si="49"/>
        <v>313.515769004822</v>
      </c>
      <c r="AG77" s="63">
        <f t="shared" si="49"/>
        <v>316.06598615646402</v>
      </c>
      <c r="AH77" s="64">
        <f t="shared" si="49"/>
        <v>331.18411350250199</v>
      </c>
      <c r="AI77" s="93">
        <f t="shared" si="50"/>
        <v>29.184116363524993</v>
      </c>
      <c r="AJ77" s="95"/>
      <c r="AK77" s="51" t="s">
        <v>125</v>
      </c>
      <c r="AL77" s="52">
        <v>163.99999666214001</v>
      </c>
      <c r="AM77" s="52">
        <v>183.99999928474401</v>
      </c>
      <c r="AN77" s="52">
        <v>200</v>
      </c>
      <c r="AO77" s="52">
        <v>212</v>
      </c>
      <c r="AP77" s="52">
        <v>222.80943012237501</v>
      </c>
      <c r="AQ77" s="52">
        <v>244.16925358772301</v>
      </c>
      <c r="AR77" s="52">
        <v>215.32541227340701</v>
      </c>
      <c r="AS77" s="52">
        <v>226.46341657638601</v>
      </c>
      <c r="AT77" s="52">
        <v>205.700242519379</v>
      </c>
      <c r="AU77" s="52">
        <v>183.06510448455799</v>
      </c>
      <c r="AV77" s="52">
        <v>218.72556352615399</v>
      </c>
      <c r="AW77" s="52">
        <v>199.66366577148401</v>
      </c>
      <c r="AX77" s="52">
        <v>232.66050148010299</v>
      </c>
      <c r="AY77" s="52">
        <v>207.199073076248</v>
      </c>
      <c r="AZ77" s="52">
        <v>227.58114290237401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3226.9999856948839</v>
      </c>
      <c r="U78" s="61">
        <f t="shared" ref="U78:AI78" si="52">SUM(U68:U77)</f>
        <v>3225.999990463255</v>
      </c>
      <c r="V78" s="61">
        <f t="shared" si="52"/>
        <v>3230.9999990463261</v>
      </c>
      <c r="W78" s="61">
        <f t="shared" si="52"/>
        <v>3214.0000057220445</v>
      </c>
      <c r="X78" s="61">
        <f t="shared" si="52"/>
        <v>3175.4850511550903</v>
      </c>
      <c r="Y78" s="61">
        <f t="shared" si="52"/>
        <v>3178.8777465820313</v>
      </c>
      <c r="Z78" s="61">
        <f t="shared" si="52"/>
        <v>3177.247274398806</v>
      </c>
      <c r="AA78" s="61">
        <f t="shared" si="52"/>
        <v>3179.0934901237497</v>
      </c>
      <c r="AB78" s="61">
        <f t="shared" si="52"/>
        <v>3176.771008014679</v>
      </c>
      <c r="AC78" s="61">
        <f t="shared" si="52"/>
        <v>3166.2055330276489</v>
      </c>
      <c r="AD78" s="61">
        <f t="shared" si="52"/>
        <v>3185.6223492622366</v>
      </c>
      <c r="AE78" s="61">
        <f t="shared" si="52"/>
        <v>3225.1407194137587</v>
      </c>
      <c r="AF78" s="61">
        <f t="shared" si="52"/>
        <v>3288.1919407844553</v>
      </c>
      <c r="AG78" s="61">
        <f t="shared" si="52"/>
        <v>3340.4404644966139</v>
      </c>
      <c r="AH78" s="61">
        <f t="shared" si="52"/>
        <v>3401.8676018714887</v>
      </c>
      <c r="AI78" s="61">
        <f t="shared" si="52"/>
        <v>174.86761617660494</v>
      </c>
      <c r="AJ78" s="100"/>
      <c r="AK78" s="51" t="s">
        <v>126</v>
      </c>
      <c r="AL78" s="52">
        <v>123.99999833107</v>
      </c>
      <c r="AM78" s="52">
        <v>163.99999952316301</v>
      </c>
      <c r="AN78" s="52">
        <v>178.99999928474401</v>
      </c>
      <c r="AO78" s="52">
        <v>199</v>
      </c>
      <c r="AP78" s="52">
        <v>207.311130046844</v>
      </c>
      <c r="AQ78" s="52">
        <v>218.184894561768</v>
      </c>
      <c r="AR78" s="52">
        <v>238.90794873237601</v>
      </c>
      <c r="AS78" s="52">
        <v>211.04822731018101</v>
      </c>
      <c r="AT78" s="52">
        <v>221.94599843025199</v>
      </c>
      <c r="AU78" s="52">
        <v>201.841938018799</v>
      </c>
      <c r="AV78" s="52">
        <v>179.96601343154899</v>
      </c>
      <c r="AW78" s="52">
        <v>214.66090035438501</v>
      </c>
      <c r="AX78" s="52">
        <v>196.28397798538199</v>
      </c>
      <c r="AY78" s="52">
        <v>228.34969949722301</v>
      </c>
      <c r="AZ78" s="52">
        <v>203.73962926864601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296.99999713897699</v>
      </c>
      <c r="U79" s="77">
        <f t="shared" ref="U79:AH88" si="53">AM54</f>
        <v>301.99999713897699</v>
      </c>
      <c r="V79" s="77">
        <f t="shared" si="53"/>
        <v>288.99999713897699</v>
      </c>
      <c r="W79" s="77">
        <f t="shared" si="53"/>
        <v>333.00000095367398</v>
      </c>
      <c r="X79" s="77">
        <f t="shared" si="53"/>
        <v>343.08652114868198</v>
      </c>
      <c r="Y79" s="77">
        <f t="shared" si="53"/>
        <v>321.41832876205399</v>
      </c>
      <c r="Z79" s="77">
        <f t="shared" si="53"/>
        <v>330.09244632720902</v>
      </c>
      <c r="AA79" s="77">
        <f t="shared" si="53"/>
        <v>311.35347366333002</v>
      </c>
      <c r="AB79" s="77">
        <f t="shared" si="53"/>
        <v>357.33096122741699</v>
      </c>
      <c r="AC79" s="77">
        <f t="shared" si="53"/>
        <v>342.433787345886</v>
      </c>
      <c r="AD79" s="77">
        <f t="shared" si="53"/>
        <v>328.17715263366699</v>
      </c>
      <c r="AE79" s="77">
        <f t="shared" si="53"/>
        <v>321.442195415497</v>
      </c>
      <c r="AF79" s="77">
        <f t="shared" si="53"/>
        <v>310.87166213989298</v>
      </c>
      <c r="AG79" s="77">
        <f t="shared" si="53"/>
        <v>314.62094879150402</v>
      </c>
      <c r="AH79" s="78">
        <f t="shared" si="53"/>
        <v>317.23035717010498</v>
      </c>
      <c r="AI79" s="92">
        <f t="shared" ref="AI79:AI88" si="54">AH79-T79</f>
        <v>20.230360031127987</v>
      </c>
      <c r="AJ79" s="95"/>
      <c r="AK79" s="51" t="s">
        <v>127</v>
      </c>
      <c r="AL79" s="52">
        <v>131.000000953674</v>
      </c>
      <c r="AM79" s="52">
        <v>117.99999833107</v>
      </c>
      <c r="AN79" s="52">
        <v>160.99999856948901</v>
      </c>
      <c r="AO79" s="52">
        <v>169.99999976158099</v>
      </c>
      <c r="AP79" s="52">
        <v>194.14075696468399</v>
      </c>
      <c r="AQ79" s="52">
        <v>202.24598646163901</v>
      </c>
      <c r="AR79" s="52">
        <v>213.179862499237</v>
      </c>
      <c r="AS79" s="52">
        <v>233.25111103057901</v>
      </c>
      <c r="AT79" s="52">
        <v>206.426867008209</v>
      </c>
      <c r="AU79" s="52">
        <v>217.01666259765599</v>
      </c>
      <c r="AV79" s="52">
        <v>197.62274646758999</v>
      </c>
      <c r="AW79" s="52">
        <v>176.480618000031</v>
      </c>
      <c r="AX79" s="52">
        <v>210.198405504227</v>
      </c>
      <c r="AY79" s="52">
        <v>192.57457876205399</v>
      </c>
      <c r="AZ79" s="52">
        <v>223.70991563797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306.99999809265103</v>
      </c>
      <c r="U80" s="61">
        <f t="shared" si="53"/>
        <v>288.99999809265103</v>
      </c>
      <c r="V80" s="61">
        <f t="shared" si="53"/>
        <v>301.99999713897699</v>
      </c>
      <c r="W80" s="61">
        <f t="shared" si="53"/>
        <v>288</v>
      </c>
      <c r="X80" s="61">
        <f t="shared" si="53"/>
        <v>332.18224859237699</v>
      </c>
      <c r="Y80" s="61">
        <f t="shared" si="53"/>
        <v>341.957493782043</v>
      </c>
      <c r="Z80" s="61">
        <f t="shared" si="53"/>
        <v>320.92918872833297</v>
      </c>
      <c r="AA80" s="61">
        <f t="shared" si="53"/>
        <v>329.46727991104098</v>
      </c>
      <c r="AB80" s="61">
        <f t="shared" si="53"/>
        <v>311.55530834197998</v>
      </c>
      <c r="AC80" s="61">
        <f t="shared" si="53"/>
        <v>356.32514715194702</v>
      </c>
      <c r="AD80" s="61">
        <f t="shared" si="53"/>
        <v>342.02355003356899</v>
      </c>
      <c r="AE80" s="61">
        <f t="shared" si="53"/>
        <v>328.35121679306002</v>
      </c>
      <c r="AF80" s="61">
        <f t="shared" si="53"/>
        <v>321.99332761764498</v>
      </c>
      <c r="AG80" s="61">
        <f t="shared" si="53"/>
        <v>311.794002056122</v>
      </c>
      <c r="AH80" s="62">
        <f t="shared" si="53"/>
        <v>315.53085899352999</v>
      </c>
      <c r="AI80" s="71">
        <f t="shared" si="54"/>
        <v>8.5308609008789631</v>
      </c>
      <c r="AJ80" s="95"/>
      <c r="AK80" s="51" t="s">
        <v>128</v>
      </c>
      <c r="AL80" s="52">
        <v>121.99999976158099</v>
      </c>
      <c r="AM80" s="52">
        <v>124.000000476837</v>
      </c>
      <c r="AN80" s="52">
        <v>111.99999976158099</v>
      </c>
      <c r="AO80" s="52">
        <v>160.00000047683699</v>
      </c>
      <c r="AP80" s="52">
        <v>165.84516096115101</v>
      </c>
      <c r="AQ80" s="52">
        <v>189.263797044754</v>
      </c>
      <c r="AR80" s="52">
        <v>197.305673837662</v>
      </c>
      <c r="AS80" s="52">
        <v>208.104636192322</v>
      </c>
      <c r="AT80" s="52">
        <v>227.717202663422</v>
      </c>
      <c r="AU80" s="52">
        <v>201.84438133239701</v>
      </c>
      <c r="AV80" s="52">
        <v>212.16024923324599</v>
      </c>
      <c r="AW80" s="52">
        <v>193.45943832397501</v>
      </c>
      <c r="AX80" s="52">
        <v>172.936817169189</v>
      </c>
      <c r="AY80" s="52">
        <v>205.830879926682</v>
      </c>
      <c r="AZ80" s="52">
        <v>188.876915931702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300.00000095367398</v>
      </c>
      <c r="U81" s="65">
        <f t="shared" si="53"/>
        <v>307.99999809265103</v>
      </c>
      <c r="V81" s="65">
        <f t="shared" si="53"/>
        <v>286.99999809265103</v>
      </c>
      <c r="W81" s="65">
        <f t="shared" si="53"/>
        <v>307.00000095367398</v>
      </c>
      <c r="X81" s="65">
        <f t="shared" si="53"/>
        <v>288.134315490723</v>
      </c>
      <c r="Y81" s="65">
        <f t="shared" si="53"/>
        <v>331.29810333251999</v>
      </c>
      <c r="Z81" s="65">
        <f t="shared" si="53"/>
        <v>340.870066642761</v>
      </c>
      <c r="AA81" s="65">
        <f t="shared" si="53"/>
        <v>320.37967538833601</v>
      </c>
      <c r="AB81" s="65">
        <f t="shared" si="53"/>
        <v>328.80045413970902</v>
      </c>
      <c r="AC81" s="65">
        <f t="shared" si="53"/>
        <v>311.72581386566202</v>
      </c>
      <c r="AD81" s="65">
        <f t="shared" si="53"/>
        <v>355.24208545684797</v>
      </c>
      <c r="AE81" s="65">
        <f t="shared" si="53"/>
        <v>341.51089096069302</v>
      </c>
      <c r="AF81" s="65">
        <f t="shared" si="53"/>
        <v>328.42896652221702</v>
      </c>
      <c r="AG81" s="65">
        <f t="shared" si="53"/>
        <v>322.32735824585001</v>
      </c>
      <c r="AH81" s="68">
        <f t="shared" si="53"/>
        <v>312.46403503417997</v>
      </c>
      <c r="AI81" s="72">
        <f t="shared" si="54"/>
        <v>12.464034080505996</v>
      </c>
      <c r="AJ81" s="95"/>
      <c r="AK81" s="51" t="s">
        <v>129</v>
      </c>
      <c r="AL81" s="52">
        <v>127.99999856948899</v>
      </c>
      <c r="AM81" s="52">
        <v>120.99999976158099</v>
      </c>
      <c r="AN81" s="52">
        <v>123.00000071525599</v>
      </c>
      <c r="AO81" s="52">
        <v>106.99999976158099</v>
      </c>
      <c r="AP81" s="52">
        <v>155.87227392196701</v>
      </c>
      <c r="AQ81" s="52">
        <v>161.79282164573701</v>
      </c>
      <c r="AR81" s="52">
        <v>184.42229700088501</v>
      </c>
      <c r="AS81" s="52">
        <v>192.43511319160501</v>
      </c>
      <c r="AT81" s="52">
        <v>203.05287933349601</v>
      </c>
      <c r="AU81" s="52">
        <v>222.31347084045399</v>
      </c>
      <c r="AV81" s="52">
        <v>197.308198690414</v>
      </c>
      <c r="AW81" s="52">
        <v>207.40652108192401</v>
      </c>
      <c r="AX81" s="52">
        <v>189.344263315201</v>
      </c>
      <c r="AY81" s="52">
        <v>169.464620113373</v>
      </c>
      <c r="AZ81" s="52">
        <v>201.563072681427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216</v>
      </c>
      <c r="U82" s="61">
        <f t="shared" si="53"/>
        <v>301.99999904632602</v>
      </c>
      <c r="V82" s="61">
        <f t="shared" si="53"/>
        <v>309.99999618530302</v>
      </c>
      <c r="W82" s="61">
        <f t="shared" si="53"/>
        <v>288</v>
      </c>
      <c r="X82" s="61">
        <f t="shared" si="53"/>
        <v>306.34529256820701</v>
      </c>
      <c r="Y82" s="61">
        <f t="shared" si="53"/>
        <v>288.08688068389898</v>
      </c>
      <c r="Z82" s="61">
        <f t="shared" si="53"/>
        <v>330.42890739440901</v>
      </c>
      <c r="AA82" s="61">
        <f t="shared" si="53"/>
        <v>339.63091945648199</v>
      </c>
      <c r="AB82" s="61">
        <f t="shared" si="53"/>
        <v>319.77498817443802</v>
      </c>
      <c r="AC82" s="61">
        <f t="shared" si="53"/>
        <v>328.13331985473599</v>
      </c>
      <c r="AD82" s="61">
        <f t="shared" si="53"/>
        <v>311.71316242218001</v>
      </c>
      <c r="AE82" s="61">
        <f t="shared" si="53"/>
        <v>354.08268451690702</v>
      </c>
      <c r="AF82" s="61">
        <f t="shared" si="53"/>
        <v>340.91932582855202</v>
      </c>
      <c r="AG82" s="61">
        <f t="shared" si="53"/>
        <v>328.34031152725203</v>
      </c>
      <c r="AH82" s="62">
        <f t="shared" si="53"/>
        <v>322.522539138794</v>
      </c>
      <c r="AI82" s="71">
        <f t="shared" si="54"/>
        <v>106.522539138794</v>
      </c>
      <c r="AJ82" s="95"/>
      <c r="AK82" s="51" t="s">
        <v>130</v>
      </c>
      <c r="AL82" s="52">
        <v>106.00000071525599</v>
      </c>
      <c r="AM82" s="52">
        <v>121.999999046326</v>
      </c>
      <c r="AN82" s="52">
        <v>114.99999976158099</v>
      </c>
      <c r="AO82" s="52">
        <v>119.00000071525599</v>
      </c>
      <c r="AP82" s="52">
        <v>104.124877214432</v>
      </c>
      <c r="AQ82" s="52">
        <v>151.496755242348</v>
      </c>
      <c r="AR82" s="52">
        <v>157.521156072617</v>
      </c>
      <c r="AS82" s="52">
        <v>179.280508637428</v>
      </c>
      <c r="AT82" s="52">
        <v>187.281469345093</v>
      </c>
      <c r="AU82" s="52">
        <v>197.69292926788299</v>
      </c>
      <c r="AV82" s="52">
        <v>216.55636787414599</v>
      </c>
      <c r="AW82" s="52">
        <v>192.42980098724399</v>
      </c>
      <c r="AX82" s="52">
        <v>202.360483884811</v>
      </c>
      <c r="AY82" s="52">
        <v>184.91361188888601</v>
      </c>
      <c r="AZ82" s="52">
        <v>165.71429538726801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255.000000953674</v>
      </c>
      <c r="U83" s="65">
        <f t="shared" si="53"/>
        <v>215</v>
      </c>
      <c r="V83" s="65">
        <f t="shared" si="53"/>
        <v>304.00000190734897</v>
      </c>
      <c r="W83" s="65">
        <f t="shared" si="53"/>
        <v>308</v>
      </c>
      <c r="X83" s="65">
        <f t="shared" si="53"/>
        <v>287.645214080811</v>
      </c>
      <c r="Y83" s="65">
        <f t="shared" si="53"/>
        <v>305.64163112640398</v>
      </c>
      <c r="Z83" s="65">
        <f t="shared" si="53"/>
        <v>288.08494043350203</v>
      </c>
      <c r="AA83" s="65">
        <f t="shared" si="53"/>
        <v>329.48923158645601</v>
      </c>
      <c r="AB83" s="65">
        <f t="shared" si="53"/>
        <v>338.37644958496099</v>
      </c>
      <c r="AC83" s="65">
        <f t="shared" si="53"/>
        <v>319.220420837402</v>
      </c>
      <c r="AD83" s="65">
        <f t="shared" si="53"/>
        <v>327.47433567047102</v>
      </c>
      <c r="AE83" s="65">
        <f t="shared" si="53"/>
        <v>311.64660835266102</v>
      </c>
      <c r="AF83" s="65">
        <f t="shared" si="53"/>
        <v>352.96923923492398</v>
      </c>
      <c r="AG83" s="65">
        <f t="shared" si="53"/>
        <v>340.33300209045399</v>
      </c>
      <c r="AH83" s="68">
        <f t="shared" si="53"/>
        <v>328.24078369140602</v>
      </c>
      <c r="AI83" s="72">
        <f t="shared" si="54"/>
        <v>73.240782737732019</v>
      </c>
      <c r="AJ83" s="95"/>
      <c r="AK83" s="51" t="s">
        <v>131</v>
      </c>
      <c r="AL83" s="52">
        <v>111.999998092651</v>
      </c>
      <c r="AM83" s="52">
        <v>104.00000023841901</v>
      </c>
      <c r="AN83" s="52">
        <v>116.99999833107</v>
      </c>
      <c r="AO83" s="52">
        <v>107.99999833107</v>
      </c>
      <c r="AP83" s="52">
        <v>115.14462423324601</v>
      </c>
      <c r="AQ83" s="52">
        <v>100.72408932447399</v>
      </c>
      <c r="AR83" s="52">
        <v>146.428297400475</v>
      </c>
      <c r="AS83" s="52">
        <v>152.51651132106801</v>
      </c>
      <c r="AT83" s="52">
        <v>173.36211609840399</v>
      </c>
      <c r="AU83" s="52">
        <v>181.28880643844599</v>
      </c>
      <c r="AV83" s="52">
        <v>191.50308227539099</v>
      </c>
      <c r="AW83" s="52">
        <v>209.867899656296</v>
      </c>
      <c r="AX83" s="52">
        <v>186.70082116127</v>
      </c>
      <c r="AY83" s="52">
        <v>196.44783949852001</v>
      </c>
      <c r="AZ83" s="52">
        <v>179.666280031204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259.99999856948898</v>
      </c>
      <c r="U84" s="61">
        <f t="shared" si="53"/>
        <v>255.999999046326</v>
      </c>
      <c r="V84" s="61">
        <f t="shared" si="53"/>
        <v>220.000001907349</v>
      </c>
      <c r="W84" s="61">
        <f t="shared" si="53"/>
        <v>304.99999713897699</v>
      </c>
      <c r="X84" s="61">
        <f t="shared" si="53"/>
        <v>306.63339519500698</v>
      </c>
      <c r="Y84" s="61">
        <f t="shared" si="53"/>
        <v>286.81335973739601</v>
      </c>
      <c r="Z84" s="61">
        <f t="shared" si="53"/>
        <v>304.51911973953202</v>
      </c>
      <c r="AA84" s="61">
        <f t="shared" si="53"/>
        <v>287.69194221496599</v>
      </c>
      <c r="AB84" s="61">
        <f t="shared" si="53"/>
        <v>328.05146598815901</v>
      </c>
      <c r="AC84" s="61">
        <f t="shared" si="53"/>
        <v>336.759957313538</v>
      </c>
      <c r="AD84" s="61">
        <f t="shared" si="53"/>
        <v>318.17469358444202</v>
      </c>
      <c r="AE84" s="61">
        <f t="shared" si="53"/>
        <v>326.34772872924799</v>
      </c>
      <c r="AF84" s="61">
        <f t="shared" si="53"/>
        <v>311.13038158416703</v>
      </c>
      <c r="AG84" s="61">
        <f t="shared" si="53"/>
        <v>351.34920978546103</v>
      </c>
      <c r="AH84" s="62">
        <f t="shared" si="53"/>
        <v>339.306296348572</v>
      </c>
      <c r="AI84" s="71">
        <f t="shared" si="54"/>
        <v>79.306297779083025</v>
      </c>
      <c r="AJ84" s="95"/>
      <c r="AK84" s="51" t="s">
        <v>132</v>
      </c>
      <c r="AL84" s="52">
        <v>101.00000023841901</v>
      </c>
      <c r="AM84" s="52">
        <v>104.000000476837</v>
      </c>
      <c r="AN84" s="52">
        <v>100.00000023841901</v>
      </c>
      <c r="AO84" s="52">
        <v>112.999997258186</v>
      </c>
      <c r="AP84" s="52">
        <v>104.045175280422</v>
      </c>
      <c r="AQ84" s="52">
        <v>110.982233285904</v>
      </c>
      <c r="AR84" s="52">
        <v>97.038254197686896</v>
      </c>
      <c r="AS84" s="52">
        <v>140.96280789375299</v>
      </c>
      <c r="AT84" s="52">
        <v>147.10602414607999</v>
      </c>
      <c r="AU84" s="52">
        <v>167.030566453934</v>
      </c>
      <c r="AV84" s="52">
        <v>174.82588124275199</v>
      </c>
      <c r="AW84" s="52">
        <v>184.835531711578</v>
      </c>
      <c r="AX84" s="52">
        <v>202.58914184570301</v>
      </c>
      <c r="AY84" s="52">
        <v>180.515406608582</v>
      </c>
      <c r="AZ84" s="52">
        <v>189.97997736930799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257.99999713897699</v>
      </c>
      <c r="U85" s="65">
        <f t="shared" si="53"/>
        <v>255.999998092651</v>
      </c>
      <c r="V85" s="65">
        <f t="shared" si="53"/>
        <v>258.99999952316301</v>
      </c>
      <c r="W85" s="65">
        <f t="shared" si="53"/>
        <v>215.00000143051099</v>
      </c>
      <c r="X85" s="65">
        <f t="shared" si="53"/>
        <v>303.70073223114002</v>
      </c>
      <c r="Y85" s="65">
        <f t="shared" si="53"/>
        <v>305.448830604553</v>
      </c>
      <c r="Z85" s="65">
        <f t="shared" si="53"/>
        <v>286.25456523895298</v>
      </c>
      <c r="AA85" s="65">
        <f t="shared" si="53"/>
        <v>303.472243309021</v>
      </c>
      <c r="AB85" s="65">
        <f t="shared" si="53"/>
        <v>287.47242212295498</v>
      </c>
      <c r="AC85" s="65">
        <f t="shared" si="53"/>
        <v>326.846845626831</v>
      </c>
      <c r="AD85" s="65">
        <f t="shared" si="53"/>
        <v>335.38554668426502</v>
      </c>
      <c r="AE85" s="65">
        <f t="shared" si="53"/>
        <v>317.26030778884899</v>
      </c>
      <c r="AF85" s="65">
        <f t="shared" si="53"/>
        <v>325.46476745605497</v>
      </c>
      <c r="AG85" s="65">
        <f t="shared" si="53"/>
        <v>310.74104881286598</v>
      </c>
      <c r="AH85" s="68">
        <f t="shared" si="53"/>
        <v>349.933437347412</v>
      </c>
      <c r="AI85" s="72">
        <f t="shared" si="54"/>
        <v>91.933440208435002</v>
      </c>
      <c r="AJ85" s="95"/>
      <c r="AK85" s="51" t="s">
        <v>133</v>
      </c>
      <c r="AL85" s="52">
        <v>91.000000953674302</v>
      </c>
      <c r="AM85" s="52">
        <v>97.999999523162799</v>
      </c>
      <c r="AN85" s="52">
        <v>99</v>
      </c>
      <c r="AO85" s="52">
        <v>94.999999761581407</v>
      </c>
      <c r="AP85" s="52">
        <v>108.100635647774</v>
      </c>
      <c r="AQ85" s="52">
        <v>99.634297087788596</v>
      </c>
      <c r="AR85" s="52">
        <v>106.351924657822</v>
      </c>
      <c r="AS85" s="52">
        <v>92.887842103838906</v>
      </c>
      <c r="AT85" s="52">
        <v>134.90148502588301</v>
      </c>
      <c r="AU85" s="52">
        <v>141.044634222984</v>
      </c>
      <c r="AV85" s="52">
        <v>160.021815419197</v>
      </c>
      <c r="AW85" s="52">
        <v>167.62708044052101</v>
      </c>
      <c r="AX85" s="52">
        <v>177.40307569503801</v>
      </c>
      <c r="AY85" s="52">
        <v>194.557683706284</v>
      </c>
      <c r="AZ85" s="52">
        <v>173.632757425308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294.00000095367398</v>
      </c>
      <c r="U86" s="61">
        <f t="shared" si="53"/>
        <v>254.999999046326</v>
      </c>
      <c r="V86" s="61">
        <f t="shared" si="53"/>
        <v>262</v>
      </c>
      <c r="W86" s="61">
        <f t="shared" si="53"/>
        <v>261.00000143051102</v>
      </c>
      <c r="X86" s="61">
        <f t="shared" si="53"/>
        <v>216.252974033356</v>
      </c>
      <c r="Y86" s="61">
        <f t="shared" si="53"/>
        <v>302.68402099609398</v>
      </c>
      <c r="Z86" s="61">
        <f t="shared" si="53"/>
        <v>304.60315084457397</v>
      </c>
      <c r="AA86" s="61">
        <f t="shared" si="53"/>
        <v>285.94174814224198</v>
      </c>
      <c r="AB86" s="61">
        <f t="shared" si="53"/>
        <v>302.66759300231899</v>
      </c>
      <c r="AC86" s="61">
        <f t="shared" si="53"/>
        <v>287.58410024642899</v>
      </c>
      <c r="AD86" s="61">
        <f t="shared" si="53"/>
        <v>325.89993572235102</v>
      </c>
      <c r="AE86" s="61">
        <f t="shared" si="53"/>
        <v>334.32172870635998</v>
      </c>
      <c r="AF86" s="61">
        <f t="shared" si="53"/>
        <v>316.64001989364601</v>
      </c>
      <c r="AG86" s="61">
        <f t="shared" si="53"/>
        <v>324.85841369628901</v>
      </c>
      <c r="AH86" s="62">
        <f t="shared" si="53"/>
        <v>310.565159797668</v>
      </c>
      <c r="AI86" s="71">
        <f t="shared" si="54"/>
        <v>16.565158843994027</v>
      </c>
      <c r="AJ86" s="95"/>
      <c r="AK86" s="51" t="s">
        <v>134</v>
      </c>
      <c r="AL86" s="52">
        <v>70.999999403953595</v>
      </c>
      <c r="AM86" s="52">
        <v>89</v>
      </c>
      <c r="AN86" s="52">
        <v>91.999999761581407</v>
      </c>
      <c r="AO86" s="52">
        <v>92.999999523162799</v>
      </c>
      <c r="AP86" s="52">
        <v>90.195484638214097</v>
      </c>
      <c r="AQ86" s="52">
        <v>102.862710118294</v>
      </c>
      <c r="AR86" s="52">
        <v>94.955044195056004</v>
      </c>
      <c r="AS86" s="52">
        <v>101.39851498603799</v>
      </c>
      <c r="AT86" s="52">
        <v>88.448979347944302</v>
      </c>
      <c r="AU86" s="52">
        <v>128.502455711365</v>
      </c>
      <c r="AV86" s="52">
        <v>134.590693354607</v>
      </c>
      <c r="AW86" s="52">
        <v>152.61395037174199</v>
      </c>
      <c r="AX86" s="52">
        <v>160.007367610931</v>
      </c>
      <c r="AY86" s="52">
        <v>169.57078433036801</v>
      </c>
      <c r="AZ86" s="52">
        <v>186.06533503532401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256.99999904632602</v>
      </c>
      <c r="U87" s="65">
        <f t="shared" si="53"/>
        <v>295.00000190734897</v>
      </c>
      <c r="V87" s="65">
        <f t="shared" si="53"/>
        <v>262</v>
      </c>
      <c r="W87" s="65">
        <f t="shared" si="53"/>
        <v>257.00000047683699</v>
      </c>
      <c r="X87" s="65">
        <f t="shared" si="53"/>
        <v>261.15757560729998</v>
      </c>
      <c r="Y87" s="65">
        <f t="shared" si="53"/>
        <v>217.660489082336</v>
      </c>
      <c r="Z87" s="65">
        <f t="shared" si="53"/>
        <v>302.08661079406698</v>
      </c>
      <c r="AA87" s="65">
        <f t="shared" si="53"/>
        <v>304.10627126693697</v>
      </c>
      <c r="AB87" s="65">
        <f t="shared" si="53"/>
        <v>285.83526420593302</v>
      </c>
      <c r="AC87" s="65">
        <f t="shared" si="53"/>
        <v>302.304155826569</v>
      </c>
      <c r="AD87" s="65">
        <f t="shared" si="53"/>
        <v>288.01550245285</v>
      </c>
      <c r="AE87" s="65">
        <f t="shared" si="53"/>
        <v>325.335011482239</v>
      </c>
      <c r="AF87" s="65">
        <f t="shared" si="53"/>
        <v>333.65385437011702</v>
      </c>
      <c r="AG87" s="65">
        <f t="shared" si="53"/>
        <v>316.39969778060902</v>
      </c>
      <c r="AH87" s="68">
        <f t="shared" si="53"/>
        <v>324.58250808715798</v>
      </c>
      <c r="AI87" s="72">
        <f t="shared" si="54"/>
        <v>67.582509040831951</v>
      </c>
      <c r="AJ87" s="95"/>
      <c r="AK87" s="51" t="s">
        <v>135</v>
      </c>
      <c r="AL87" s="52">
        <v>76.999999761581407</v>
      </c>
      <c r="AM87" s="52">
        <v>67.999999880790696</v>
      </c>
      <c r="AN87" s="52">
        <v>82</v>
      </c>
      <c r="AO87" s="52">
        <v>83.999998807907104</v>
      </c>
      <c r="AP87" s="52">
        <v>87.559228420257597</v>
      </c>
      <c r="AQ87" s="52">
        <v>85.120842337608295</v>
      </c>
      <c r="AR87" s="52">
        <v>97.285378098487897</v>
      </c>
      <c r="AS87" s="52">
        <v>89.978000834584194</v>
      </c>
      <c r="AT87" s="52">
        <v>96.148020029067993</v>
      </c>
      <c r="AU87" s="52">
        <v>83.777509167790399</v>
      </c>
      <c r="AV87" s="52">
        <v>121.74812930822399</v>
      </c>
      <c r="AW87" s="52">
        <v>127.741722226143</v>
      </c>
      <c r="AX87" s="52">
        <v>144.77679574489599</v>
      </c>
      <c r="AY87" s="52">
        <v>151.965874552727</v>
      </c>
      <c r="AZ87" s="52">
        <v>161.30802845954901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253.000000953674</v>
      </c>
      <c r="U88" s="63">
        <f t="shared" si="53"/>
        <v>252.000001907349</v>
      </c>
      <c r="V88" s="63">
        <f t="shared" si="53"/>
        <v>294.00000190734897</v>
      </c>
      <c r="W88" s="63">
        <f t="shared" si="53"/>
        <v>260</v>
      </c>
      <c r="X88" s="63">
        <f t="shared" si="53"/>
        <v>257.28630447387701</v>
      </c>
      <c r="Y88" s="63">
        <f t="shared" si="53"/>
        <v>261.44636869430502</v>
      </c>
      <c r="Z88" s="63">
        <f t="shared" si="53"/>
        <v>219.109294891357</v>
      </c>
      <c r="AA88" s="63">
        <f t="shared" si="53"/>
        <v>301.65311193466198</v>
      </c>
      <c r="AB88" s="63">
        <f t="shared" si="53"/>
        <v>303.753830909729</v>
      </c>
      <c r="AC88" s="63">
        <f t="shared" si="53"/>
        <v>285.93364906311001</v>
      </c>
      <c r="AD88" s="63">
        <f t="shared" si="53"/>
        <v>302.15907430648798</v>
      </c>
      <c r="AE88" s="63">
        <f t="shared" si="53"/>
        <v>288.49881267547602</v>
      </c>
      <c r="AF88" s="63">
        <f t="shared" si="53"/>
        <v>325.004729270935</v>
      </c>
      <c r="AG88" s="63">
        <f t="shared" si="53"/>
        <v>333.13444137573202</v>
      </c>
      <c r="AH88" s="64">
        <f t="shared" si="53"/>
        <v>316.395228862762</v>
      </c>
      <c r="AI88" s="93">
        <f t="shared" si="54"/>
        <v>63.395227909087993</v>
      </c>
      <c r="AJ88" s="95"/>
      <c r="AK88" s="51" t="s">
        <v>136</v>
      </c>
      <c r="AL88" s="52">
        <v>71.999999381601796</v>
      </c>
      <c r="AM88" s="52">
        <v>71</v>
      </c>
      <c r="AN88" s="52">
        <v>61.000000119209297</v>
      </c>
      <c r="AO88" s="52">
        <v>77.999999642372103</v>
      </c>
      <c r="AP88" s="52">
        <v>78.408630847930894</v>
      </c>
      <c r="AQ88" s="52">
        <v>81.824498653411894</v>
      </c>
      <c r="AR88" s="52">
        <v>79.771200418472304</v>
      </c>
      <c r="AS88" s="52">
        <v>91.419832706451402</v>
      </c>
      <c r="AT88" s="52">
        <v>84.682750254869504</v>
      </c>
      <c r="AU88" s="52">
        <v>90.572945117950397</v>
      </c>
      <c r="AV88" s="52">
        <v>78.810755550861401</v>
      </c>
      <c r="AW88" s="52">
        <v>114.61831039190299</v>
      </c>
      <c r="AX88" s="52">
        <v>120.472558259964</v>
      </c>
      <c r="AY88" s="52">
        <v>136.48671412467999</v>
      </c>
      <c r="AZ88" s="52">
        <v>143.480535149574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2696.999993801116</v>
      </c>
      <c r="U89" s="61">
        <f t="shared" ref="U89:AI89" si="56">SUM(U79:U88)</f>
        <v>2729.9999923706059</v>
      </c>
      <c r="V89" s="61">
        <f t="shared" si="56"/>
        <v>2788.9999938011183</v>
      </c>
      <c r="W89" s="61">
        <f t="shared" si="56"/>
        <v>2822.000002384184</v>
      </c>
      <c r="X89" s="61">
        <f t="shared" si="56"/>
        <v>2902.4245734214801</v>
      </c>
      <c r="Y89" s="61">
        <f t="shared" si="56"/>
        <v>2962.4555068016034</v>
      </c>
      <c r="Z89" s="61">
        <f t="shared" si="56"/>
        <v>3026.9782910346967</v>
      </c>
      <c r="AA89" s="61">
        <f t="shared" si="56"/>
        <v>3113.1858968734728</v>
      </c>
      <c r="AB89" s="61">
        <f t="shared" si="56"/>
        <v>3163.6187376976</v>
      </c>
      <c r="AC89" s="61">
        <f t="shared" si="56"/>
        <v>3197.2671971321101</v>
      </c>
      <c r="AD89" s="61">
        <f t="shared" si="56"/>
        <v>3234.2650389671312</v>
      </c>
      <c r="AE89" s="61">
        <f t="shared" si="56"/>
        <v>3248.79718542099</v>
      </c>
      <c r="AF89" s="61">
        <f t="shared" si="56"/>
        <v>3267.0762739181509</v>
      </c>
      <c r="AG89" s="61">
        <f t="shared" si="56"/>
        <v>3253.8984341621394</v>
      </c>
      <c r="AH89" s="61">
        <f t="shared" si="56"/>
        <v>3236.7712044715868</v>
      </c>
      <c r="AI89" s="61">
        <f t="shared" si="56"/>
        <v>539.77121067047096</v>
      </c>
      <c r="AJ89" s="100"/>
      <c r="AK89" s="51" t="s">
        <v>137</v>
      </c>
      <c r="AL89" s="52">
        <v>60.9999997615814</v>
      </c>
      <c r="AM89" s="52">
        <v>68.999999381601796</v>
      </c>
      <c r="AN89" s="52">
        <v>66.000000596046405</v>
      </c>
      <c r="AO89" s="52">
        <v>57.999999642372103</v>
      </c>
      <c r="AP89" s="52">
        <v>73.168832063674898</v>
      </c>
      <c r="AQ89" s="52">
        <v>73.127213001251206</v>
      </c>
      <c r="AR89" s="52">
        <v>76.707724511623397</v>
      </c>
      <c r="AS89" s="52">
        <v>74.626227378845201</v>
      </c>
      <c r="AT89" s="52">
        <v>85.767932772636399</v>
      </c>
      <c r="AU89" s="52">
        <v>79.660567462444305</v>
      </c>
      <c r="AV89" s="52">
        <v>85.323040962219196</v>
      </c>
      <c r="AW89" s="52">
        <v>74.181747555732699</v>
      </c>
      <c r="AX89" s="52">
        <v>107.752331197262</v>
      </c>
      <c r="AY89" s="52">
        <v>113.490678310394</v>
      </c>
      <c r="AZ89" s="52">
        <v>128.47682058811199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225.99999856948901</v>
      </c>
      <c r="U90" s="77">
        <f t="shared" ref="U90:AH99" si="57">AM64</f>
        <v>250.000000953674</v>
      </c>
      <c r="V90" s="77">
        <f t="shared" si="57"/>
        <v>262.00000190734897</v>
      </c>
      <c r="W90" s="77">
        <f t="shared" si="57"/>
        <v>290.00000095367398</v>
      </c>
      <c r="X90" s="77">
        <f t="shared" si="57"/>
        <v>259.78939819335898</v>
      </c>
      <c r="Y90" s="77">
        <f t="shared" si="57"/>
        <v>257.16013622283901</v>
      </c>
      <c r="Z90" s="77">
        <f t="shared" si="57"/>
        <v>261.48428535461397</v>
      </c>
      <c r="AA90" s="77">
        <f t="shared" si="57"/>
        <v>220.12808299064599</v>
      </c>
      <c r="AB90" s="77">
        <f t="shared" si="57"/>
        <v>300.90421962737997</v>
      </c>
      <c r="AC90" s="77">
        <f t="shared" si="57"/>
        <v>303.16120958328202</v>
      </c>
      <c r="AD90" s="77">
        <f t="shared" si="57"/>
        <v>285.67821407318098</v>
      </c>
      <c r="AE90" s="77">
        <f t="shared" si="57"/>
        <v>301.70765304565401</v>
      </c>
      <c r="AF90" s="77">
        <f t="shared" si="57"/>
        <v>288.59423732757602</v>
      </c>
      <c r="AG90" s="77">
        <f t="shared" si="57"/>
        <v>324.33157062530501</v>
      </c>
      <c r="AH90" s="78">
        <f t="shared" si="57"/>
        <v>332.33170127868698</v>
      </c>
      <c r="AI90" s="92">
        <f t="shared" ref="AI90:AI99" si="58">AH90-T90</f>
        <v>106.33170270919797</v>
      </c>
      <c r="AJ90" s="95"/>
      <c r="AK90" s="51" t="s">
        <v>138</v>
      </c>
      <c r="AL90" s="52">
        <v>56.000000506639502</v>
      </c>
      <c r="AM90" s="52">
        <v>52.0000002384186</v>
      </c>
      <c r="AN90" s="52">
        <v>59.999999381601803</v>
      </c>
      <c r="AO90" s="52">
        <v>59.000000357627897</v>
      </c>
      <c r="AP90" s="52">
        <v>53.6922644972801</v>
      </c>
      <c r="AQ90" s="52">
        <v>68.007780015468597</v>
      </c>
      <c r="AR90" s="52">
        <v>67.553542375564604</v>
      </c>
      <c r="AS90" s="52">
        <v>71.248948097229004</v>
      </c>
      <c r="AT90" s="52">
        <v>69.166784524917603</v>
      </c>
      <c r="AU90" s="52">
        <v>79.7773952484131</v>
      </c>
      <c r="AV90" s="52">
        <v>74.264451876282706</v>
      </c>
      <c r="AW90" s="52">
        <v>79.683956384658799</v>
      </c>
      <c r="AX90" s="52">
        <v>69.168953716754899</v>
      </c>
      <c r="AY90" s="52">
        <v>100.456725418568</v>
      </c>
      <c r="AZ90" s="52">
        <v>106.083214521408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255.999999046326</v>
      </c>
      <c r="U91" s="61">
        <f t="shared" si="57"/>
        <v>225.999999046326</v>
      </c>
      <c r="V91" s="61">
        <f t="shared" si="57"/>
        <v>246</v>
      </c>
      <c r="W91" s="61">
        <f t="shared" si="57"/>
        <v>258.00000476837198</v>
      </c>
      <c r="X91" s="61">
        <f t="shared" si="57"/>
        <v>289.05477428436302</v>
      </c>
      <c r="Y91" s="61">
        <f t="shared" si="57"/>
        <v>259.61406898498501</v>
      </c>
      <c r="Z91" s="61">
        <f t="shared" si="57"/>
        <v>257.03646850585898</v>
      </c>
      <c r="AA91" s="61">
        <f t="shared" si="57"/>
        <v>261.50391435623197</v>
      </c>
      <c r="AB91" s="61">
        <f t="shared" si="57"/>
        <v>221.05162405967701</v>
      </c>
      <c r="AC91" s="61">
        <f t="shared" si="57"/>
        <v>300.289666175842</v>
      </c>
      <c r="AD91" s="61">
        <f t="shared" si="57"/>
        <v>302.57687044143699</v>
      </c>
      <c r="AE91" s="61">
        <f t="shared" si="57"/>
        <v>285.506306648254</v>
      </c>
      <c r="AF91" s="61">
        <f t="shared" si="57"/>
        <v>301.31066274642899</v>
      </c>
      <c r="AG91" s="61">
        <f t="shared" si="57"/>
        <v>288.60912179946899</v>
      </c>
      <c r="AH91" s="62">
        <f t="shared" si="57"/>
        <v>323.71228885650601</v>
      </c>
      <c r="AI91" s="71">
        <f t="shared" si="58"/>
        <v>67.71228981018001</v>
      </c>
      <c r="AJ91" s="95"/>
      <c r="AK91" s="51" t="s">
        <v>139</v>
      </c>
      <c r="AL91" s="52">
        <v>35.999999955296502</v>
      </c>
      <c r="AM91" s="52">
        <v>49.9999995529652</v>
      </c>
      <c r="AN91" s="52">
        <v>46.9999997615814</v>
      </c>
      <c r="AO91" s="52">
        <v>55.999998904764702</v>
      </c>
      <c r="AP91" s="52">
        <v>54.107214152813</v>
      </c>
      <c r="AQ91" s="52">
        <v>49.321998357772799</v>
      </c>
      <c r="AR91" s="52">
        <v>62.745541930198698</v>
      </c>
      <c r="AS91" s="52">
        <v>61.894090890884399</v>
      </c>
      <c r="AT91" s="52">
        <v>65.671830832958193</v>
      </c>
      <c r="AU91" s="52">
        <v>63.603435516357401</v>
      </c>
      <c r="AV91" s="52">
        <v>73.636830210685702</v>
      </c>
      <c r="AW91" s="52">
        <v>68.719971589744105</v>
      </c>
      <c r="AX91" s="52">
        <v>73.844898462295504</v>
      </c>
      <c r="AY91" s="52">
        <v>64.020146690309005</v>
      </c>
      <c r="AZ91" s="52">
        <v>92.971161484718294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217.00000286102301</v>
      </c>
      <c r="U92" s="65">
        <f t="shared" si="57"/>
        <v>252</v>
      </c>
      <c r="V92" s="65">
        <f t="shared" si="57"/>
        <v>226.000000953674</v>
      </c>
      <c r="W92" s="65">
        <f t="shared" si="57"/>
        <v>246.000000953674</v>
      </c>
      <c r="X92" s="65">
        <f t="shared" si="57"/>
        <v>257.32186841964699</v>
      </c>
      <c r="Y92" s="65">
        <f t="shared" si="57"/>
        <v>287.82944536209101</v>
      </c>
      <c r="Z92" s="65">
        <f t="shared" si="57"/>
        <v>259.18982648849499</v>
      </c>
      <c r="AA92" s="65">
        <f t="shared" si="57"/>
        <v>256.64650869369501</v>
      </c>
      <c r="AB92" s="65">
        <f t="shared" si="57"/>
        <v>261.16292428970303</v>
      </c>
      <c r="AC92" s="65">
        <f t="shared" si="57"/>
        <v>221.74153375625599</v>
      </c>
      <c r="AD92" s="65">
        <f t="shared" si="57"/>
        <v>299.32330894470198</v>
      </c>
      <c r="AE92" s="65">
        <f t="shared" si="57"/>
        <v>301.66250610351602</v>
      </c>
      <c r="AF92" s="65">
        <f t="shared" si="57"/>
        <v>285.01319026946999</v>
      </c>
      <c r="AG92" s="65">
        <f t="shared" si="57"/>
        <v>300.54767179489102</v>
      </c>
      <c r="AH92" s="68">
        <f t="shared" si="57"/>
        <v>288.31076002121</v>
      </c>
      <c r="AI92" s="72">
        <f t="shared" si="58"/>
        <v>71.310757160186995</v>
      </c>
      <c r="AJ92" s="95"/>
      <c r="AK92" s="51" t="s">
        <v>140</v>
      </c>
      <c r="AL92" s="52">
        <v>50</v>
      </c>
      <c r="AM92" s="52">
        <v>30.999999955296499</v>
      </c>
      <c r="AN92" s="52">
        <v>47.9999995529652</v>
      </c>
      <c r="AO92" s="52">
        <v>44</v>
      </c>
      <c r="AP92" s="52">
        <v>51.062775030732197</v>
      </c>
      <c r="AQ92" s="52">
        <v>49.181297898292499</v>
      </c>
      <c r="AR92" s="52">
        <v>44.926782131195097</v>
      </c>
      <c r="AS92" s="52">
        <v>57.372415065765402</v>
      </c>
      <c r="AT92" s="52">
        <v>56.180297255516102</v>
      </c>
      <c r="AU92" s="52">
        <v>59.988026082515702</v>
      </c>
      <c r="AV92" s="52">
        <v>57.958089590072603</v>
      </c>
      <c r="AW92" s="52">
        <v>67.3710697889328</v>
      </c>
      <c r="AX92" s="52">
        <v>63.013825565576603</v>
      </c>
      <c r="AY92" s="52">
        <v>67.864171028137207</v>
      </c>
      <c r="AZ92" s="52">
        <v>58.776512056589098</v>
      </c>
    </row>
    <row r="93" spans="14:52" x14ac:dyDescent="0.25">
      <c r="S93" s="30" t="s">
        <v>115</v>
      </c>
      <c r="T93" s="61">
        <f t="shared" si="59"/>
        <v>238.99999856948901</v>
      </c>
      <c r="U93" s="61">
        <f t="shared" si="57"/>
        <v>215</v>
      </c>
      <c r="V93" s="61">
        <f t="shared" si="57"/>
        <v>254.99999713897699</v>
      </c>
      <c r="W93" s="61">
        <f t="shared" si="57"/>
        <v>220.999999046326</v>
      </c>
      <c r="X93" s="61">
        <f t="shared" si="57"/>
        <v>245.06016111373901</v>
      </c>
      <c r="Y93" s="61">
        <f t="shared" si="57"/>
        <v>256.17975997924799</v>
      </c>
      <c r="Z93" s="61">
        <f t="shared" si="57"/>
        <v>286.13489055633499</v>
      </c>
      <c r="AA93" s="61">
        <f t="shared" si="57"/>
        <v>258.23727846145601</v>
      </c>
      <c r="AB93" s="61">
        <f t="shared" si="57"/>
        <v>255.823695659637</v>
      </c>
      <c r="AC93" s="61">
        <f t="shared" si="57"/>
        <v>260.38740301132202</v>
      </c>
      <c r="AD93" s="61">
        <f t="shared" si="57"/>
        <v>221.97073841094999</v>
      </c>
      <c r="AE93" s="61">
        <f t="shared" si="57"/>
        <v>297.85469675064098</v>
      </c>
      <c r="AF93" s="61">
        <f t="shared" si="57"/>
        <v>300.25848913192698</v>
      </c>
      <c r="AG93" s="61">
        <f t="shared" si="57"/>
        <v>284.00254535674998</v>
      </c>
      <c r="AH93" s="62">
        <f t="shared" si="57"/>
        <v>299.31453180313099</v>
      </c>
      <c r="AI93" s="71">
        <f t="shared" si="58"/>
        <v>60.314533233641981</v>
      </c>
      <c r="AJ93" s="95"/>
      <c r="AK93" s="51" t="s">
        <v>141</v>
      </c>
      <c r="AL93" s="52">
        <v>49.000000178813899</v>
      </c>
      <c r="AM93" s="52">
        <v>44.000000119209297</v>
      </c>
      <c r="AN93" s="52">
        <v>27.000000193715099</v>
      </c>
      <c r="AO93" s="52">
        <v>42.9999995529652</v>
      </c>
      <c r="AP93" s="52">
        <v>39.560100674629197</v>
      </c>
      <c r="AQ93" s="52">
        <v>46.077094376087203</v>
      </c>
      <c r="AR93" s="52">
        <v>44.265181481838198</v>
      </c>
      <c r="AS93" s="52">
        <v>40.507407963275902</v>
      </c>
      <c r="AT93" s="52">
        <v>51.948142051696799</v>
      </c>
      <c r="AU93" s="52">
        <v>50.500350952148402</v>
      </c>
      <c r="AV93" s="52">
        <v>54.257841646671302</v>
      </c>
      <c r="AW93" s="52">
        <v>52.272143959999099</v>
      </c>
      <c r="AX93" s="52">
        <v>60.9976358413696</v>
      </c>
      <c r="AY93" s="52">
        <v>57.209271468222099</v>
      </c>
      <c r="AZ93" s="52">
        <v>61.783939957618699</v>
      </c>
    </row>
    <row r="94" spans="14:52" x14ac:dyDescent="0.25">
      <c r="S94" s="67" t="s">
        <v>116</v>
      </c>
      <c r="T94" s="65">
        <f t="shared" si="59"/>
        <v>190.999999046326</v>
      </c>
      <c r="U94" s="65">
        <f t="shared" si="57"/>
        <v>238.99999761581401</v>
      </c>
      <c r="V94" s="65">
        <f t="shared" si="57"/>
        <v>211.000000953674</v>
      </c>
      <c r="W94" s="65">
        <f t="shared" si="57"/>
        <v>253</v>
      </c>
      <c r="X94" s="65">
        <f t="shared" si="57"/>
        <v>219.87529873848001</v>
      </c>
      <c r="Y94" s="65">
        <f t="shared" si="57"/>
        <v>243.51551103591899</v>
      </c>
      <c r="Z94" s="65">
        <f t="shared" si="57"/>
        <v>254.44047546386699</v>
      </c>
      <c r="AA94" s="65">
        <f t="shared" si="57"/>
        <v>283.819664478302</v>
      </c>
      <c r="AB94" s="65">
        <f t="shared" si="57"/>
        <v>256.67297220230103</v>
      </c>
      <c r="AC94" s="65">
        <f t="shared" si="57"/>
        <v>254.487406730652</v>
      </c>
      <c r="AD94" s="65">
        <f t="shared" si="57"/>
        <v>258.93633937835699</v>
      </c>
      <c r="AE94" s="65">
        <f t="shared" si="57"/>
        <v>221.50973963737499</v>
      </c>
      <c r="AF94" s="65">
        <f t="shared" si="57"/>
        <v>295.76828145980801</v>
      </c>
      <c r="AG94" s="65">
        <f t="shared" si="57"/>
        <v>298.19108581542997</v>
      </c>
      <c r="AH94" s="68">
        <f t="shared" si="57"/>
        <v>282.36689186096203</v>
      </c>
      <c r="AI94" s="72">
        <f t="shared" si="58"/>
        <v>91.366892814636032</v>
      </c>
      <c r="AJ94" s="95"/>
      <c r="AK94" s="51" t="s">
        <v>142</v>
      </c>
      <c r="AL94" s="52">
        <v>34.0000002384186</v>
      </c>
      <c r="AM94" s="52">
        <v>41.999999701976797</v>
      </c>
      <c r="AN94" s="52">
        <v>40.000000119209297</v>
      </c>
      <c r="AO94" s="52">
        <v>20.000000059604599</v>
      </c>
      <c r="AP94" s="52">
        <v>38.194139569997802</v>
      </c>
      <c r="AQ94" s="52">
        <v>34.949390888214097</v>
      </c>
      <c r="AR94" s="52">
        <v>40.8667945414782</v>
      </c>
      <c r="AS94" s="52">
        <v>39.1598510742188</v>
      </c>
      <c r="AT94" s="52">
        <v>35.894627034664197</v>
      </c>
      <c r="AU94" s="52">
        <v>46.259532868862202</v>
      </c>
      <c r="AV94" s="52">
        <v>44.631306290626497</v>
      </c>
      <c r="AW94" s="52">
        <v>48.242640972137501</v>
      </c>
      <c r="AX94" s="52">
        <v>46.337959408760099</v>
      </c>
      <c r="AY94" s="52">
        <v>54.310111582279198</v>
      </c>
      <c r="AZ94" s="52">
        <v>51.106347627937801</v>
      </c>
    </row>
    <row r="95" spans="14:52" x14ac:dyDescent="0.25">
      <c r="S95" s="30" t="s">
        <v>117</v>
      </c>
      <c r="T95" s="61">
        <f t="shared" si="59"/>
        <v>225.000000953674</v>
      </c>
      <c r="U95" s="61">
        <f t="shared" si="57"/>
        <v>192.00000047683699</v>
      </c>
      <c r="V95" s="61">
        <f t="shared" si="57"/>
        <v>238.00000047683699</v>
      </c>
      <c r="W95" s="61">
        <f t="shared" si="57"/>
        <v>211.00000047683699</v>
      </c>
      <c r="X95" s="61">
        <f t="shared" si="57"/>
        <v>250.73403978347801</v>
      </c>
      <c r="Y95" s="61">
        <f t="shared" si="57"/>
        <v>218.53276181221</v>
      </c>
      <c r="Z95" s="61">
        <f t="shared" si="57"/>
        <v>241.768091201782</v>
      </c>
      <c r="AA95" s="61">
        <f t="shared" si="57"/>
        <v>252.407273769379</v>
      </c>
      <c r="AB95" s="61">
        <f t="shared" si="57"/>
        <v>281.34383058548002</v>
      </c>
      <c r="AC95" s="61">
        <f t="shared" si="57"/>
        <v>254.97327184677101</v>
      </c>
      <c r="AD95" s="61">
        <f t="shared" si="57"/>
        <v>252.97546625137301</v>
      </c>
      <c r="AE95" s="61">
        <f t="shared" si="57"/>
        <v>257.22362804412802</v>
      </c>
      <c r="AF95" s="61">
        <f t="shared" si="57"/>
        <v>220.77370405197101</v>
      </c>
      <c r="AG95" s="61">
        <f t="shared" si="57"/>
        <v>293.49987936019897</v>
      </c>
      <c r="AH95" s="62">
        <f t="shared" si="57"/>
        <v>295.94553613662703</v>
      </c>
      <c r="AI95" s="71">
        <f t="shared" si="58"/>
        <v>70.945535182953023</v>
      </c>
      <c r="AJ95" s="95"/>
      <c r="AK95" s="51" t="s">
        <v>143</v>
      </c>
      <c r="AL95" s="52">
        <v>24</v>
      </c>
      <c r="AM95" s="52">
        <v>30.999999642372099</v>
      </c>
      <c r="AN95" s="52">
        <v>35.999999701976797</v>
      </c>
      <c r="AO95" s="52">
        <v>32.999999880790703</v>
      </c>
      <c r="AP95" s="52">
        <v>17.469917915761499</v>
      </c>
      <c r="AQ95" s="52">
        <v>33.394118994474397</v>
      </c>
      <c r="AR95" s="52">
        <v>30.391350507736199</v>
      </c>
      <c r="AS95" s="52">
        <v>35.677008688449902</v>
      </c>
      <c r="AT95" s="52">
        <v>34.109754204750097</v>
      </c>
      <c r="AU95" s="52">
        <v>31.2911694347858</v>
      </c>
      <c r="AV95" s="52">
        <v>40.574672549962997</v>
      </c>
      <c r="AW95" s="52">
        <v>38.809019088745103</v>
      </c>
      <c r="AX95" s="52">
        <v>42.244102030992501</v>
      </c>
      <c r="AY95" s="52">
        <v>40.429503381252303</v>
      </c>
      <c r="AZ95" s="52">
        <v>47.654140651226001</v>
      </c>
    </row>
    <row r="96" spans="14:52" x14ac:dyDescent="0.25">
      <c r="S96" s="67" t="s">
        <v>118</v>
      </c>
      <c r="T96" s="65">
        <f t="shared" si="59"/>
        <v>241.99999856948901</v>
      </c>
      <c r="U96" s="65">
        <f t="shared" si="57"/>
        <v>224.00000286102301</v>
      </c>
      <c r="V96" s="65">
        <f t="shared" si="57"/>
        <v>192.99999952316301</v>
      </c>
      <c r="W96" s="65">
        <f t="shared" si="57"/>
        <v>233</v>
      </c>
      <c r="X96" s="65">
        <f t="shared" si="57"/>
        <v>209.96726989746099</v>
      </c>
      <c r="Y96" s="65">
        <f t="shared" si="57"/>
        <v>248.733701229095</v>
      </c>
      <c r="Z96" s="65">
        <f t="shared" si="57"/>
        <v>217.54611849784899</v>
      </c>
      <c r="AA96" s="65">
        <f t="shared" si="57"/>
        <v>240.29650259017899</v>
      </c>
      <c r="AB96" s="65">
        <f t="shared" si="57"/>
        <v>250.67794895172099</v>
      </c>
      <c r="AC96" s="65">
        <f t="shared" si="57"/>
        <v>279.31961631774902</v>
      </c>
      <c r="AD96" s="65">
        <f t="shared" si="57"/>
        <v>253.62590312957801</v>
      </c>
      <c r="AE96" s="65">
        <f t="shared" si="57"/>
        <v>251.853497028351</v>
      </c>
      <c r="AF96" s="65">
        <f t="shared" si="57"/>
        <v>255.860737800598</v>
      </c>
      <c r="AG96" s="65">
        <f t="shared" si="57"/>
        <v>220.34577369689899</v>
      </c>
      <c r="AH96" s="68">
        <f t="shared" si="57"/>
        <v>291.68279170990002</v>
      </c>
      <c r="AI96" s="72">
        <f t="shared" si="58"/>
        <v>49.682793140411007</v>
      </c>
      <c r="AJ96" s="95"/>
      <c r="AK96" s="51" t="s">
        <v>144</v>
      </c>
      <c r="AL96" s="52">
        <v>28.000000357627901</v>
      </c>
      <c r="AM96" s="52">
        <v>19.9999998807907</v>
      </c>
      <c r="AN96" s="52">
        <v>26.000000149011601</v>
      </c>
      <c r="AO96" s="52">
        <v>29.999999597668602</v>
      </c>
      <c r="AP96" s="52">
        <v>28.021048691123699</v>
      </c>
      <c r="AQ96" s="52">
        <v>14.9843787252903</v>
      </c>
      <c r="AR96" s="52">
        <v>28.725336253643</v>
      </c>
      <c r="AS96" s="52">
        <v>25.979812622070298</v>
      </c>
      <c r="AT96" s="52">
        <v>30.628230415284602</v>
      </c>
      <c r="AU96" s="52">
        <v>29.205475717782999</v>
      </c>
      <c r="AV96" s="52">
        <v>26.826413482427601</v>
      </c>
      <c r="AW96" s="52">
        <v>35.002993702888503</v>
      </c>
      <c r="AX96" s="52">
        <v>33.163488686084698</v>
      </c>
      <c r="AY96" s="52">
        <v>36.365762501954997</v>
      </c>
      <c r="AZ96" s="52">
        <v>34.7055841684341</v>
      </c>
    </row>
    <row r="97" spans="19:52" x14ac:dyDescent="0.25">
      <c r="S97" s="30" t="s">
        <v>119</v>
      </c>
      <c r="T97" s="61">
        <f t="shared" si="59"/>
        <v>234.99999666214001</v>
      </c>
      <c r="U97" s="61">
        <f t="shared" si="57"/>
        <v>245.999999046326</v>
      </c>
      <c r="V97" s="61">
        <f t="shared" si="57"/>
        <v>222.000000953674</v>
      </c>
      <c r="W97" s="61">
        <f t="shared" si="57"/>
        <v>191.99999761581401</v>
      </c>
      <c r="X97" s="61">
        <f t="shared" si="57"/>
        <v>231.79009699821501</v>
      </c>
      <c r="Y97" s="61">
        <f t="shared" si="57"/>
        <v>209.260652542114</v>
      </c>
      <c r="Z97" s="61">
        <f t="shared" si="57"/>
        <v>247.184857845306</v>
      </c>
      <c r="AA97" s="61">
        <f t="shared" si="57"/>
        <v>216.93865013122601</v>
      </c>
      <c r="AB97" s="61">
        <f t="shared" si="57"/>
        <v>239.234200000763</v>
      </c>
      <c r="AC97" s="61">
        <f t="shared" si="57"/>
        <v>249.50667047500599</v>
      </c>
      <c r="AD97" s="61">
        <f t="shared" si="57"/>
        <v>277.74199914932302</v>
      </c>
      <c r="AE97" s="61">
        <f t="shared" si="57"/>
        <v>252.72741508483901</v>
      </c>
      <c r="AF97" s="61">
        <f t="shared" si="57"/>
        <v>251.19649267196701</v>
      </c>
      <c r="AG97" s="61">
        <f t="shared" si="57"/>
        <v>254.98772430419899</v>
      </c>
      <c r="AH97" s="62">
        <f t="shared" si="57"/>
        <v>220.367572784424</v>
      </c>
      <c r="AI97" s="71">
        <f t="shared" si="58"/>
        <v>-14.632423877716008</v>
      </c>
      <c r="AJ97" s="95"/>
      <c r="AK97" s="51" t="s">
        <v>145</v>
      </c>
      <c r="AL97" s="52">
        <v>19.999999821186101</v>
      </c>
      <c r="AM97" s="52">
        <v>17.999999970197699</v>
      </c>
      <c r="AN97" s="52">
        <v>16.0000001192093</v>
      </c>
      <c r="AO97" s="52">
        <v>20</v>
      </c>
      <c r="AP97" s="52">
        <v>25.354849644005299</v>
      </c>
      <c r="AQ97" s="52">
        <v>23.3760899435729</v>
      </c>
      <c r="AR97" s="52">
        <v>12.599936336278899</v>
      </c>
      <c r="AS97" s="52">
        <v>24.2701781094074</v>
      </c>
      <c r="AT97" s="52">
        <v>21.820584416389501</v>
      </c>
      <c r="AU97" s="52">
        <v>25.829618640244</v>
      </c>
      <c r="AV97" s="52">
        <v>24.601408988237399</v>
      </c>
      <c r="AW97" s="52">
        <v>22.605688899755499</v>
      </c>
      <c r="AX97" s="52">
        <v>29.700494021177299</v>
      </c>
      <c r="AY97" s="52">
        <v>27.873714804649399</v>
      </c>
      <c r="AZ97" s="52">
        <v>30.819275051355401</v>
      </c>
    </row>
    <row r="98" spans="19:52" x14ac:dyDescent="0.25">
      <c r="S98" s="67" t="s">
        <v>120</v>
      </c>
      <c r="T98" s="65">
        <f t="shared" si="59"/>
        <v>252.99999618530299</v>
      </c>
      <c r="U98" s="65">
        <f t="shared" si="57"/>
        <v>230.99999713897699</v>
      </c>
      <c r="V98" s="65">
        <f t="shared" si="57"/>
        <v>240.999999046326</v>
      </c>
      <c r="W98" s="65">
        <f t="shared" si="57"/>
        <v>216.999999046326</v>
      </c>
      <c r="X98" s="65">
        <f t="shared" si="57"/>
        <v>191.50313711166399</v>
      </c>
      <c r="Y98" s="65">
        <f t="shared" si="57"/>
        <v>230.651800394058</v>
      </c>
      <c r="Z98" s="65">
        <f t="shared" si="57"/>
        <v>208.66742420196499</v>
      </c>
      <c r="AA98" s="65">
        <f t="shared" si="57"/>
        <v>245.755288600922</v>
      </c>
      <c r="AB98" s="65">
        <f t="shared" si="57"/>
        <v>216.41942453384399</v>
      </c>
      <c r="AC98" s="65">
        <f t="shared" si="57"/>
        <v>238.350882530212</v>
      </c>
      <c r="AD98" s="65">
        <f t="shared" si="57"/>
        <v>248.49659681320199</v>
      </c>
      <c r="AE98" s="65">
        <f t="shared" si="57"/>
        <v>276.31902027130099</v>
      </c>
      <c r="AF98" s="65">
        <f t="shared" si="57"/>
        <v>251.95423507690401</v>
      </c>
      <c r="AG98" s="65">
        <f t="shared" si="57"/>
        <v>250.63156270980801</v>
      </c>
      <c r="AH98" s="68">
        <f t="shared" si="57"/>
        <v>254.28618907928501</v>
      </c>
      <c r="AI98" s="72">
        <f t="shared" si="58"/>
        <v>1.2861928939820189</v>
      </c>
      <c r="AJ98" s="95"/>
      <c r="AK98" s="51" t="s">
        <v>146</v>
      </c>
      <c r="AL98" s="52">
        <v>14</v>
      </c>
      <c r="AM98" s="52">
        <v>13.9999998360872</v>
      </c>
      <c r="AN98" s="52">
        <v>10.999999970197701</v>
      </c>
      <c r="AO98" s="52">
        <v>14.0000001192093</v>
      </c>
      <c r="AP98" s="52">
        <v>16.594050330109901</v>
      </c>
      <c r="AQ98" s="52">
        <v>21.041423212736799</v>
      </c>
      <c r="AR98" s="52">
        <v>19.1605410501361</v>
      </c>
      <c r="AS98" s="52">
        <v>10.380717024207099</v>
      </c>
      <c r="AT98" s="52">
        <v>20.117949172854399</v>
      </c>
      <c r="AU98" s="52">
        <v>17.979254871606798</v>
      </c>
      <c r="AV98" s="52">
        <v>21.3868503049016</v>
      </c>
      <c r="AW98" s="52">
        <v>20.339845776557901</v>
      </c>
      <c r="AX98" s="52">
        <v>18.7036235034466</v>
      </c>
      <c r="AY98" s="52">
        <v>24.7529546618462</v>
      </c>
      <c r="AZ98" s="52">
        <v>23.020442515611599</v>
      </c>
    </row>
    <row r="99" spans="19:52" x14ac:dyDescent="0.25">
      <c r="S99" s="69" t="s">
        <v>121</v>
      </c>
      <c r="T99" s="63">
        <f t="shared" si="59"/>
        <v>235</v>
      </c>
      <c r="U99" s="63">
        <f t="shared" si="57"/>
        <v>254.999999046326</v>
      </c>
      <c r="V99" s="63">
        <f t="shared" si="57"/>
        <v>230.999995708466</v>
      </c>
      <c r="W99" s="63">
        <f t="shared" si="57"/>
        <v>239</v>
      </c>
      <c r="X99" s="63">
        <f t="shared" si="57"/>
        <v>215.84762883186301</v>
      </c>
      <c r="Y99" s="63">
        <f t="shared" si="57"/>
        <v>190.811607837677</v>
      </c>
      <c r="Z99" s="63">
        <f t="shared" si="57"/>
        <v>229.396463871002</v>
      </c>
      <c r="AA99" s="63">
        <f t="shared" si="57"/>
        <v>207.88166761398301</v>
      </c>
      <c r="AB99" s="63">
        <f t="shared" si="57"/>
        <v>244.22281455993701</v>
      </c>
      <c r="AC99" s="63">
        <f t="shared" si="57"/>
        <v>215.759651184082</v>
      </c>
      <c r="AD99" s="63">
        <f t="shared" si="57"/>
        <v>237.31535100936901</v>
      </c>
      <c r="AE99" s="63">
        <f t="shared" si="57"/>
        <v>247.356027126312</v>
      </c>
      <c r="AF99" s="63">
        <f t="shared" si="57"/>
        <v>274.79499053955101</v>
      </c>
      <c r="AG99" s="63">
        <f t="shared" si="57"/>
        <v>251.03774356842001</v>
      </c>
      <c r="AH99" s="64">
        <f t="shared" si="57"/>
        <v>249.89972543716399</v>
      </c>
      <c r="AI99" s="93">
        <f t="shared" si="58"/>
        <v>14.899725437163994</v>
      </c>
      <c r="AJ99" s="95"/>
      <c r="AK99" s="51" t="s">
        <v>147</v>
      </c>
      <c r="AL99" s="52">
        <v>8</v>
      </c>
      <c r="AM99" s="52">
        <v>12</v>
      </c>
      <c r="AN99" s="52">
        <v>9.9999998658895493</v>
      </c>
      <c r="AO99" s="52">
        <v>10.0000001341105</v>
      </c>
      <c r="AP99" s="52">
        <v>11.3156230859458</v>
      </c>
      <c r="AQ99" s="52">
        <v>13.547456458676599</v>
      </c>
      <c r="AR99" s="52">
        <v>17.188055526465199</v>
      </c>
      <c r="AS99" s="52">
        <v>15.4409814737737</v>
      </c>
      <c r="AT99" s="52">
        <v>8.3786766603589093</v>
      </c>
      <c r="AU99" s="52">
        <v>16.369552858173801</v>
      </c>
      <c r="AV99" s="52">
        <v>14.571088522672699</v>
      </c>
      <c r="AW99" s="52">
        <v>17.4018524885178</v>
      </c>
      <c r="AX99" s="52">
        <v>16.546236306428899</v>
      </c>
      <c r="AY99" s="52">
        <v>15.2014156728983</v>
      </c>
      <c r="AZ99" s="52">
        <v>20.3164769262075</v>
      </c>
    </row>
    <row r="100" spans="19:52" x14ac:dyDescent="0.25">
      <c r="S100" s="3" t="s">
        <v>9</v>
      </c>
      <c r="T100" s="61">
        <f>SUM(T90:T99)</f>
        <v>2318.9999904632591</v>
      </c>
      <c r="U100" s="61">
        <f t="shared" ref="U100:AI100" si="60">SUM(U90:U99)</f>
        <v>2329.9999961853027</v>
      </c>
      <c r="V100" s="61">
        <f t="shared" si="60"/>
        <v>2324.9999966621403</v>
      </c>
      <c r="W100" s="61">
        <f t="shared" si="60"/>
        <v>2360.0000028610229</v>
      </c>
      <c r="X100" s="61">
        <f t="shared" si="60"/>
        <v>2370.9436733722687</v>
      </c>
      <c r="Y100" s="61">
        <f t="shared" si="60"/>
        <v>2402.2894454002362</v>
      </c>
      <c r="Z100" s="61">
        <f t="shared" si="60"/>
        <v>2462.848901987074</v>
      </c>
      <c r="AA100" s="61">
        <f t="shared" si="60"/>
        <v>2443.6148316860204</v>
      </c>
      <c r="AB100" s="61">
        <f t="shared" si="60"/>
        <v>2527.5136544704428</v>
      </c>
      <c r="AC100" s="61">
        <f t="shared" si="60"/>
        <v>2577.9773116111742</v>
      </c>
      <c r="AD100" s="61">
        <f t="shared" si="60"/>
        <v>2638.6407876014719</v>
      </c>
      <c r="AE100" s="61">
        <f t="shared" si="60"/>
        <v>2693.7204897403708</v>
      </c>
      <c r="AF100" s="61">
        <f t="shared" si="60"/>
        <v>2725.5250210762006</v>
      </c>
      <c r="AG100" s="61">
        <f t="shared" si="60"/>
        <v>2766.1846790313693</v>
      </c>
      <c r="AH100" s="61">
        <f t="shared" si="60"/>
        <v>2838.217988967896</v>
      </c>
      <c r="AI100" s="61">
        <f t="shared" si="60"/>
        <v>519.21799850463697</v>
      </c>
      <c r="AJ100" s="100"/>
      <c r="AK100" s="51" t="s">
        <v>148</v>
      </c>
      <c r="AL100" s="52">
        <v>3.9999999925494198</v>
      </c>
      <c r="AM100" s="52">
        <v>6</v>
      </c>
      <c r="AN100" s="52">
        <v>11</v>
      </c>
      <c r="AO100" s="52">
        <v>6.9999999105930302</v>
      </c>
      <c r="AP100" s="52">
        <v>7.5639662425965097</v>
      </c>
      <c r="AQ100" s="52">
        <v>8.9408501237630809</v>
      </c>
      <c r="AR100" s="52">
        <v>10.8394783707336</v>
      </c>
      <c r="AS100" s="52">
        <v>13.775112535804499</v>
      </c>
      <c r="AT100" s="52">
        <v>12.156358434818699</v>
      </c>
      <c r="AU100" s="52">
        <v>6.6005785018205598</v>
      </c>
      <c r="AV100" s="52">
        <v>13.0519347563386</v>
      </c>
      <c r="AW100" s="52">
        <v>11.565972536802301</v>
      </c>
      <c r="AX100" s="52">
        <v>13.8644847087562</v>
      </c>
      <c r="AY100" s="52">
        <v>13.1816714704037</v>
      </c>
      <c r="AZ100" s="52">
        <v>12.1035025417805</v>
      </c>
    </row>
    <row r="101" spans="19:52" x14ac:dyDescent="0.25">
      <c r="S101" s="76" t="s">
        <v>122</v>
      </c>
      <c r="T101" s="77">
        <f>AL74</f>
        <v>222.999999046326</v>
      </c>
      <c r="U101" s="77">
        <f t="shared" ref="U101:AH110" si="61">AM74</f>
        <v>228</v>
      </c>
      <c r="V101" s="77">
        <f t="shared" si="61"/>
        <v>259.99999618530302</v>
      </c>
      <c r="W101" s="77">
        <f t="shared" si="61"/>
        <v>224.99999618530299</v>
      </c>
      <c r="X101" s="77">
        <f t="shared" si="61"/>
        <v>236.78554081916801</v>
      </c>
      <c r="Y101" s="77">
        <f t="shared" si="61"/>
        <v>214.21750831604001</v>
      </c>
      <c r="Z101" s="77">
        <f t="shared" si="61"/>
        <v>189.703324794769</v>
      </c>
      <c r="AA101" s="77">
        <f t="shared" si="61"/>
        <v>227.63450789451599</v>
      </c>
      <c r="AB101" s="77">
        <f t="shared" si="61"/>
        <v>206.67858266830399</v>
      </c>
      <c r="AC101" s="77">
        <f t="shared" si="61"/>
        <v>242.271764755249</v>
      </c>
      <c r="AD101" s="77">
        <f t="shared" si="61"/>
        <v>214.55060935020401</v>
      </c>
      <c r="AE101" s="77">
        <f t="shared" si="61"/>
        <v>235.799597740173</v>
      </c>
      <c r="AF101" s="77">
        <f t="shared" si="61"/>
        <v>245.70129442215</v>
      </c>
      <c r="AG101" s="77">
        <f t="shared" si="61"/>
        <v>272.84117221832298</v>
      </c>
      <c r="AH101" s="78">
        <f t="shared" si="61"/>
        <v>249.59892559051499</v>
      </c>
      <c r="AI101" s="92">
        <f t="shared" ref="AI101:AI110" si="62">AH101-T101</f>
        <v>26.598926544188998</v>
      </c>
      <c r="AJ101" s="95"/>
      <c r="AK101" s="51" t="s">
        <v>149</v>
      </c>
      <c r="AL101" s="52">
        <v>2.9999999850988401</v>
      </c>
      <c r="AM101" s="52">
        <v>2.9999999329447702</v>
      </c>
      <c r="AN101" s="52">
        <v>5</v>
      </c>
      <c r="AO101" s="52">
        <v>10</v>
      </c>
      <c r="AP101" s="52">
        <v>5.3422733759507501</v>
      </c>
      <c r="AQ101" s="52">
        <v>5.5864663626998698</v>
      </c>
      <c r="AR101" s="52">
        <v>6.9387454017996797</v>
      </c>
      <c r="AS101" s="52">
        <v>8.5190664897672796</v>
      </c>
      <c r="AT101" s="52">
        <v>10.837569195777199</v>
      </c>
      <c r="AU101" s="52">
        <v>9.3782976856455207</v>
      </c>
      <c r="AV101" s="52">
        <v>5.1018589362502098</v>
      </c>
      <c r="AW101" s="52">
        <v>10.215091302990899</v>
      </c>
      <c r="AX101" s="52">
        <v>9.01258185505867</v>
      </c>
      <c r="AY101" s="52">
        <v>10.8245437964797</v>
      </c>
      <c r="AZ101" s="52">
        <v>10.3151237219572</v>
      </c>
    </row>
    <row r="102" spans="19:52" x14ac:dyDescent="0.25">
      <c r="S102" s="30" t="s">
        <v>123</v>
      </c>
      <c r="T102" s="61">
        <f>AL75</f>
        <v>204</v>
      </c>
      <c r="U102" s="61">
        <f t="shared" si="61"/>
        <v>220.00000286102301</v>
      </c>
      <c r="V102" s="61">
        <f t="shared" si="61"/>
        <v>227</v>
      </c>
      <c r="W102" s="61">
        <f t="shared" si="61"/>
        <v>252.99999713897699</v>
      </c>
      <c r="X102" s="61">
        <f t="shared" si="61"/>
        <v>222.389930725098</v>
      </c>
      <c r="Y102" s="61">
        <f t="shared" si="61"/>
        <v>233.96781539917001</v>
      </c>
      <c r="Z102" s="61">
        <f t="shared" si="61"/>
        <v>212.003064632416</v>
      </c>
      <c r="AA102" s="61">
        <f t="shared" si="61"/>
        <v>188.001310348511</v>
      </c>
      <c r="AB102" s="61">
        <f t="shared" si="61"/>
        <v>225.275926828384</v>
      </c>
      <c r="AC102" s="61">
        <f t="shared" si="61"/>
        <v>204.93252706527699</v>
      </c>
      <c r="AD102" s="61">
        <f t="shared" si="61"/>
        <v>239.70499849319501</v>
      </c>
      <c r="AE102" s="61">
        <f t="shared" si="61"/>
        <v>212.70204591751099</v>
      </c>
      <c r="AF102" s="61">
        <f t="shared" si="61"/>
        <v>233.68851327896101</v>
      </c>
      <c r="AG102" s="61">
        <f t="shared" si="61"/>
        <v>243.425715446472</v>
      </c>
      <c r="AH102" s="62">
        <f t="shared" si="61"/>
        <v>270.28606319427502</v>
      </c>
      <c r="AI102" s="71">
        <f t="shared" si="62"/>
        <v>66.286063194275016</v>
      </c>
      <c r="AJ102" s="95"/>
      <c r="AK102" s="51" t="s">
        <v>150</v>
      </c>
      <c r="AL102" s="52">
        <v>3.99999997764826</v>
      </c>
      <c r="AM102" s="52">
        <v>1</v>
      </c>
      <c r="AN102" s="52">
        <v>1.99999993294477</v>
      </c>
      <c r="AO102" s="52">
        <v>4</v>
      </c>
      <c r="AP102" s="52">
        <v>7.3673628326505396</v>
      </c>
      <c r="AQ102" s="52">
        <v>4.0050704488530799</v>
      </c>
      <c r="AR102" s="52">
        <v>4.05739052779973</v>
      </c>
      <c r="AS102" s="52">
        <v>5.29200833290815</v>
      </c>
      <c r="AT102" s="52">
        <v>6.5776271363720298</v>
      </c>
      <c r="AU102" s="52">
        <v>8.3836085610091704</v>
      </c>
      <c r="AV102" s="52">
        <v>7.1181494053453198</v>
      </c>
      <c r="AW102" s="52">
        <v>3.88037352636456</v>
      </c>
      <c r="AX102" s="52">
        <v>7.8586187176406401</v>
      </c>
      <c r="AY102" s="52">
        <v>6.9025189653038996</v>
      </c>
      <c r="AZ102" s="52">
        <v>8.3112577497959101</v>
      </c>
    </row>
    <row r="103" spans="19:52" x14ac:dyDescent="0.25">
      <c r="S103" s="67" t="s">
        <v>124</v>
      </c>
      <c r="T103" s="65">
        <f t="shared" ref="T103:T110" si="63">AL76</f>
        <v>187.00000166893</v>
      </c>
      <c r="U103" s="65">
        <f t="shared" si="61"/>
        <v>202</v>
      </c>
      <c r="V103" s="65">
        <f t="shared" si="61"/>
        <v>215.999999046326</v>
      </c>
      <c r="W103" s="65">
        <f t="shared" si="61"/>
        <v>227.000000953674</v>
      </c>
      <c r="X103" s="65">
        <f t="shared" si="61"/>
        <v>248.899853467941</v>
      </c>
      <c r="Y103" s="65">
        <f t="shared" si="61"/>
        <v>219.11897850036601</v>
      </c>
      <c r="Z103" s="65">
        <f t="shared" si="61"/>
        <v>230.509672403336</v>
      </c>
      <c r="AA103" s="65">
        <f t="shared" si="61"/>
        <v>209.12611556053201</v>
      </c>
      <c r="AB103" s="65">
        <f t="shared" si="61"/>
        <v>185.74403476715099</v>
      </c>
      <c r="AC103" s="65">
        <f t="shared" si="61"/>
        <v>222.29546499252299</v>
      </c>
      <c r="AD103" s="65">
        <f t="shared" si="61"/>
        <v>202.568849563599</v>
      </c>
      <c r="AE103" s="65">
        <f t="shared" si="61"/>
        <v>236.47748899459799</v>
      </c>
      <c r="AF103" s="65">
        <f t="shared" si="61"/>
        <v>210.20688176155099</v>
      </c>
      <c r="AG103" s="65">
        <f t="shared" si="61"/>
        <v>230.927587032318</v>
      </c>
      <c r="AH103" s="68">
        <f t="shared" si="61"/>
        <v>240.50346803665201</v>
      </c>
      <c r="AI103" s="72">
        <f t="shared" si="62"/>
        <v>53.503466367722012</v>
      </c>
      <c r="AJ103" s="95"/>
      <c r="AK103" s="51" t="s">
        <v>151</v>
      </c>
      <c r="AL103" s="52">
        <v>9.0000002086162603</v>
      </c>
      <c r="AM103" s="52">
        <v>7.0000000819563901</v>
      </c>
      <c r="AN103" s="52">
        <v>4.9999999627470997</v>
      </c>
      <c r="AO103" s="52">
        <v>2.99999995529652</v>
      </c>
      <c r="AP103" s="52">
        <v>3.12296942062676</v>
      </c>
      <c r="AQ103" s="52">
        <v>5.4794505853205902</v>
      </c>
      <c r="AR103" s="52">
        <v>3.0637916047126099</v>
      </c>
      <c r="AS103" s="52">
        <v>2.9918426452204598</v>
      </c>
      <c r="AT103" s="52">
        <v>4.0767647325992602</v>
      </c>
      <c r="AU103" s="52">
        <v>5.1155440337024602</v>
      </c>
      <c r="AV103" s="52">
        <v>6.5110285803675696</v>
      </c>
      <c r="AW103" s="52">
        <v>5.4394855541177103</v>
      </c>
      <c r="AX103" s="52">
        <v>3.0061849206686002</v>
      </c>
      <c r="AY103" s="52">
        <v>6.05885785073042</v>
      </c>
      <c r="AZ103" s="52">
        <v>5.3184784948825801</v>
      </c>
    </row>
    <row r="104" spans="19:52" x14ac:dyDescent="0.25">
      <c r="S104" s="30" t="s">
        <v>125</v>
      </c>
      <c r="T104" s="61">
        <f t="shared" si="63"/>
        <v>163.99999666214001</v>
      </c>
      <c r="U104" s="61">
        <f t="shared" si="61"/>
        <v>183.99999928474401</v>
      </c>
      <c r="V104" s="61">
        <f t="shared" si="61"/>
        <v>200</v>
      </c>
      <c r="W104" s="61">
        <f t="shared" si="61"/>
        <v>212</v>
      </c>
      <c r="X104" s="61">
        <f t="shared" si="61"/>
        <v>222.80943012237501</v>
      </c>
      <c r="Y104" s="61">
        <f t="shared" si="61"/>
        <v>244.16925358772301</v>
      </c>
      <c r="Z104" s="61">
        <f t="shared" si="61"/>
        <v>215.32541227340701</v>
      </c>
      <c r="AA104" s="61">
        <f t="shared" si="61"/>
        <v>226.46341657638601</v>
      </c>
      <c r="AB104" s="61">
        <f t="shared" si="61"/>
        <v>205.700242519379</v>
      </c>
      <c r="AC104" s="61">
        <f t="shared" si="61"/>
        <v>183.06510448455799</v>
      </c>
      <c r="AD104" s="61">
        <f t="shared" si="61"/>
        <v>218.72556352615399</v>
      </c>
      <c r="AE104" s="61">
        <f t="shared" si="61"/>
        <v>199.66366577148401</v>
      </c>
      <c r="AF104" s="61">
        <f t="shared" si="61"/>
        <v>232.66050148010299</v>
      </c>
      <c r="AG104" s="61">
        <f t="shared" si="61"/>
        <v>207.199073076248</v>
      </c>
      <c r="AH104" s="62">
        <f t="shared" si="61"/>
        <v>227.58114290237401</v>
      </c>
      <c r="AI104" s="71">
        <f t="shared" si="62"/>
        <v>63.581146240234006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123.99999833107</v>
      </c>
      <c r="U105" s="65">
        <f t="shared" si="61"/>
        <v>163.99999952316301</v>
      </c>
      <c r="V105" s="65">
        <f t="shared" si="61"/>
        <v>178.99999928474401</v>
      </c>
      <c r="W105" s="65">
        <f t="shared" si="61"/>
        <v>199</v>
      </c>
      <c r="X105" s="65">
        <f t="shared" si="61"/>
        <v>207.311130046844</v>
      </c>
      <c r="Y105" s="65">
        <f t="shared" si="61"/>
        <v>218.184894561768</v>
      </c>
      <c r="Z105" s="65">
        <f t="shared" si="61"/>
        <v>238.90794873237601</v>
      </c>
      <c r="AA105" s="65">
        <f t="shared" si="61"/>
        <v>211.04822731018101</v>
      </c>
      <c r="AB105" s="65">
        <f t="shared" si="61"/>
        <v>221.94599843025199</v>
      </c>
      <c r="AC105" s="65">
        <f t="shared" si="61"/>
        <v>201.841938018799</v>
      </c>
      <c r="AD105" s="65">
        <f t="shared" si="61"/>
        <v>179.96601343154899</v>
      </c>
      <c r="AE105" s="65">
        <f t="shared" si="61"/>
        <v>214.66090035438501</v>
      </c>
      <c r="AF105" s="65">
        <f t="shared" si="61"/>
        <v>196.28397798538199</v>
      </c>
      <c r="AG105" s="65">
        <f t="shared" si="61"/>
        <v>228.34969949722301</v>
      </c>
      <c r="AH105" s="68">
        <f t="shared" si="61"/>
        <v>203.73962926864601</v>
      </c>
      <c r="AI105" s="72">
        <f t="shared" si="62"/>
        <v>79.73963093757601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131.000000953674</v>
      </c>
      <c r="U106" s="61">
        <f t="shared" si="61"/>
        <v>117.99999833107</v>
      </c>
      <c r="V106" s="61">
        <f t="shared" si="61"/>
        <v>160.99999856948901</v>
      </c>
      <c r="W106" s="61">
        <f t="shared" si="61"/>
        <v>169.99999976158099</v>
      </c>
      <c r="X106" s="61">
        <f t="shared" si="61"/>
        <v>194.14075696468399</v>
      </c>
      <c r="Y106" s="61">
        <f t="shared" si="61"/>
        <v>202.24598646163901</v>
      </c>
      <c r="Z106" s="61">
        <f t="shared" si="61"/>
        <v>213.179862499237</v>
      </c>
      <c r="AA106" s="61">
        <f t="shared" si="61"/>
        <v>233.25111103057901</v>
      </c>
      <c r="AB106" s="61">
        <f t="shared" si="61"/>
        <v>206.426867008209</v>
      </c>
      <c r="AC106" s="61">
        <f t="shared" si="61"/>
        <v>217.01666259765599</v>
      </c>
      <c r="AD106" s="61">
        <f t="shared" si="61"/>
        <v>197.62274646758999</v>
      </c>
      <c r="AE106" s="61">
        <f t="shared" si="61"/>
        <v>176.480618000031</v>
      </c>
      <c r="AF106" s="61">
        <f t="shared" si="61"/>
        <v>210.198405504227</v>
      </c>
      <c r="AG106" s="61">
        <f t="shared" si="61"/>
        <v>192.57457876205399</v>
      </c>
      <c r="AH106" s="62">
        <f t="shared" si="61"/>
        <v>223.70991563797</v>
      </c>
      <c r="AI106" s="71">
        <f t="shared" si="62"/>
        <v>92.709914684295995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121.99999976158099</v>
      </c>
      <c r="U107" s="65">
        <f t="shared" si="61"/>
        <v>124.000000476837</v>
      </c>
      <c r="V107" s="65">
        <f t="shared" si="61"/>
        <v>111.99999976158099</v>
      </c>
      <c r="W107" s="65">
        <f t="shared" si="61"/>
        <v>160.00000047683699</v>
      </c>
      <c r="X107" s="65">
        <f t="shared" si="61"/>
        <v>165.84516096115101</v>
      </c>
      <c r="Y107" s="65">
        <f t="shared" si="61"/>
        <v>189.263797044754</v>
      </c>
      <c r="Z107" s="65">
        <f t="shared" si="61"/>
        <v>197.305673837662</v>
      </c>
      <c r="AA107" s="65">
        <f t="shared" si="61"/>
        <v>208.104636192322</v>
      </c>
      <c r="AB107" s="65">
        <f t="shared" si="61"/>
        <v>227.717202663422</v>
      </c>
      <c r="AC107" s="65">
        <f t="shared" si="61"/>
        <v>201.84438133239701</v>
      </c>
      <c r="AD107" s="65">
        <f t="shared" si="61"/>
        <v>212.16024923324599</v>
      </c>
      <c r="AE107" s="65">
        <f t="shared" si="61"/>
        <v>193.45943832397501</v>
      </c>
      <c r="AF107" s="65">
        <f t="shared" si="61"/>
        <v>172.936817169189</v>
      </c>
      <c r="AG107" s="65">
        <f t="shared" si="61"/>
        <v>205.830879926682</v>
      </c>
      <c r="AH107" s="68">
        <f t="shared" si="61"/>
        <v>188.876915931702</v>
      </c>
      <c r="AI107" s="72">
        <f t="shared" si="62"/>
        <v>66.876916170121007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127.99999856948899</v>
      </c>
      <c r="U108" s="61">
        <f t="shared" si="61"/>
        <v>120.99999976158099</v>
      </c>
      <c r="V108" s="61">
        <f t="shared" si="61"/>
        <v>123.00000071525599</v>
      </c>
      <c r="W108" s="61">
        <f t="shared" si="61"/>
        <v>106.99999976158099</v>
      </c>
      <c r="X108" s="61">
        <f t="shared" si="61"/>
        <v>155.87227392196701</v>
      </c>
      <c r="Y108" s="61">
        <f t="shared" si="61"/>
        <v>161.79282164573701</v>
      </c>
      <c r="Z108" s="61">
        <f t="shared" si="61"/>
        <v>184.42229700088501</v>
      </c>
      <c r="AA108" s="61">
        <f t="shared" si="61"/>
        <v>192.43511319160501</v>
      </c>
      <c r="AB108" s="61">
        <f t="shared" si="61"/>
        <v>203.05287933349601</v>
      </c>
      <c r="AC108" s="61">
        <f t="shared" si="61"/>
        <v>222.31347084045399</v>
      </c>
      <c r="AD108" s="61">
        <f t="shared" si="61"/>
        <v>197.308198690414</v>
      </c>
      <c r="AE108" s="61">
        <f t="shared" si="61"/>
        <v>207.40652108192401</v>
      </c>
      <c r="AF108" s="61">
        <f t="shared" si="61"/>
        <v>189.344263315201</v>
      </c>
      <c r="AG108" s="61">
        <f t="shared" si="61"/>
        <v>169.464620113373</v>
      </c>
      <c r="AH108" s="62">
        <f t="shared" si="61"/>
        <v>201.563072681427</v>
      </c>
      <c r="AI108" s="71">
        <f t="shared" si="62"/>
        <v>73.563074111938008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106.00000071525599</v>
      </c>
      <c r="U109" s="65">
        <f t="shared" si="61"/>
        <v>121.999999046326</v>
      </c>
      <c r="V109" s="65">
        <f t="shared" si="61"/>
        <v>114.99999976158099</v>
      </c>
      <c r="W109" s="65">
        <f t="shared" si="61"/>
        <v>119.00000071525599</v>
      </c>
      <c r="X109" s="65">
        <f t="shared" si="61"/>
        <v>104.124877214432</v>
      </c>
      <c r="Y109" s="65">
        <f t="shared" si="61"/>
        <v>151.496755242348</v>
      </c>
      <c r="Z109" s="65">
        <f t="shared" si="61"/>
        <v>157.521156072617</v>
      </c>
      <c r="AA109" s="65">
        <f t="shared" si="61"/>
        <v>179.280508637428</v>
      </c>
      <c r="AB109" s="65">
        <f t="shared" si="61"/>
        <v>187.281469345093</v>
      </c>
      <c r="AC109" s="65">
        <f t="shared" si="61"/>
        <v>197.69292926788299</v>
      </c>
      <c r="AD109" s="65">
        <f t="shared" si="61"/>
        <v>216.55636787414599</v>
      </c>
      <c r="AE109" s="65">
        <f t="shared" si="61"/>
        <v>192.42980098724399</v>
      </c>
      <c r="AF109" s="65">
        <f t="shared" si="61"/>
        <v>202.360483884811</v>
      </c>
      <c r="AG109" s="65">
        <f t="shared" si="61"/>
        <v>184.91361188888601</v>
      </c>
      <c r="AH109" s="68">
        <f t="shared" si="61"/>
        <v>165.71429538726801</v>
      </c>
      <c r="AI109" s="72">
        <f t="shared" si="62"/>
        <v>59.714294672012016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111.999998092651</v>
      </c>
      <c r="U110" s="63">
        <f t="shared" si="61"/>
        <v>104.00000023841901</v>
      </c>
      <c r="V110" s="63">
        <f t="shared" si="61"/>
        <v>116.99999833107</v>
      </c>
      <c r="W110" s="63">
        <f t="shared" si="61"/>
        <v>107.99999833107</v>
      </c>
      <c r="X110" s="63">
        <f t="shared" si="61"/>
        <v>115.14462423324601</v>
      </c>
      <c r="Y110" s="63">
        <f t="shared" si="61"/>
        <v>100.72408932447399</v>
      </c>
      <c r="Z110" s="63">
        <f t="shared" si="61"/>
        <v>146.428297400475</v>
      </c>
      <c r="AA110" s="63">
        <f t="shared" si="61"/>
        <v>152.51651132106801</v>
      </c>
      <c r="AB110" s="63">
        <f t="shared" si="61"/>
        <v>173.36211609840399</v>
      </c>
      <c r="AC110" s="63">
        <f t="shared" si="61"/>
        <v>181.28880643844599</v>
      </c>
      <c r="AD110" s="63">
        <f t="shared" si="61"/>
        <v>191.50308227539099</v>
      </c>
      <c r="AE110" s="63">
        <f t="shared" si="61"/>
        <v>209.867899656296</v>
      </c>
      <c r="AF110" s="63">
        <f t="shared" si="61"/>
        <v>186.70082116127</v>
      </c>
      <c r="AG110" s="63">
        <f t="shared" si="61"/>
        <v>196.44783949852001</v>
      </c>
      <c r="AH110" s="64">
        <f t="shared" si="61"/>
        <v>179.666280031204</v>
      </c>
      <c r="AI110" s="93">
        <f t="shared" si="62"/>
        <v>67.666281938552999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1500.9999938011169</v>
      </c>
      <c r="U111" s="61">
        <f t="shared" ref="U111:AI111" si="64">SUM(U101:U110)</f>
        <v>1586.9999995231628</v>
      </c>
      <c r="V111" s="61">
        <f t="shared" si="64"/>
        <v>1709.9999916553497</v>
      </c>
      <c r="W111" s="61">
        <f t="shared" si="64"/>
        <v>1779.9999933242789</v>
      </c>
      <c r="X111" s="61">
        <f t="shared" si="64"/>
        <v>1873.3235784769063</v>
      </c>
      <c r="Y111" s="61">
        <f t="shared" si="64"/>
        <v>1935.1819000840187</v>
      </c>
      <c r="Z111" s="61">
        <f t="shared" si="64"/>
        <v>1985.30670964718</v>
      </c>
      <c r="AA111" s="61">
        <f t="shared" si="64"/>
        <v>2027.8614580631281</v>
      </c>
      <c r="AB111" s="61">
        <f t="shared" si="64"/>
        <v>2043.1853196620941</v>
      </c>
      <c r="AC111" s="61">
        <f t="shared" si="64"/>
        <v>2074.563049793242</v>
      </c>
      <c r="AD111" s="61">
        <f t="shared" si="64"/>
        <v>2070.666678905488</v>
      </c>
      <c r="AE111" s="61">
        <f t="shared" si="64"/>
        <v>2078.9479768276215</v>
      </c>
      <c r="AF111" s="61">
        <f t="shared" si="64"/>
        <v>2080.0819599628448</v>
      </c>
      <c r="AG111" s="61">
        <f t="shared" si="64"/>
        <v>2131.9747774600992</v>
      </c>
      <c r="AH111" s="61">
        <f t="shared" si="64"/>
        <v>2151.2397086620331</v>
      </c>
      <c r="AI111" s="61">
        <f t="shared" si="64"/>
        <v>650.23971486091602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101.00000023841901</v>
      </c>
      <c r="U112" s="77">
        <f t="shared" ref="U112:AH121" si="65">AM84</f>
        <v>104.000000476837</v>
      </c>
      <c r="V112" s="77">
        <f t="shared" si="65"/>
        <v>100.00000023841901</v>
      </c>
      <c r="W112" s="77">
        <f t="shared" si="65"/>
        <v>112.999997258186</v>
      </c>
      <c r="X112" s="77">
        <f t="shared" si="65"/>
        <v>104.045175280422</v>
      </c>
      <c r="Y112" s="77">
        <f t="shared" si="65"/>
        <v>110.982233285904</v>
      </c>
      <c r="Z112" s="77">
        <f t="shared" si="65"/>
        <v>97.038254197686896</v>
      </c>
      <c r="AA112" s="77">
        <f t="shared" si="65"/>
        <v>140.96280789375299</v>
      </c>
      <c r="AB112" s="77">
        <f t="shared" si="65"/>
        <v>147.10602414607999</v>
      </c>
      <c r="AC112" s="77">
        <f t="shared" si="65"/>
        <v>167.030566453934</v>
      </c>
      <c r="AD112" s="77">
        <f t="shared" si="65"/>
        <v>174.82588124275199</v>
      </c>
      <c r="AE112" s="77">
        <f t="shared" si="65"/>
        <v>184.835531711578</v>
      </c>
      <c r="AF112" s="77">
        <f t="shared" si="65"/>
        <v>202.58914184570301</v>
      </c>
      <c r="AG112" s="77">
        <f t="shared" si="65"/>
        <v>180.515406608582</v>
      </c>
      <c r="AH112" s="78">
        <f t="shared" si="65"/>
        <v>189.97997736930799</v>
      </c>
      <c r="AI112" s="82">
        <f t="shared" ref="AI112:AI121" si="66">AH112-T112</f>
        <v>88.979977130888983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91.000000953674302</v>
      </c>
      <c r="U113" s="61">
        <f t="shared" si="65"/>
        <v>97.999999523162799</v>
      </c>
      <c r="V113" s="61">
        <f t="shared" si="65"/>
        <v>99</v>
      </c>
      <c r="W113" s="61">
        <f t="shared" si="65"/>
        <v>94.999999761581407</v>
      </c>
      <c r="X113" s="61">
        <f t="shared" si="65"/>
        <v>108.100635647774</v>
      </c>
      <c r="Y113" s="61">
        <f t="shared" si="65"/>
        <v>99.634297087788596</v>
      </c>
      <c r="Z113" s="61">
        <f t="shared" si="65"/>
        <v>106.351924657822</v>
      </c>
      <c r="AA113" s="61">
        <f t="shared" si="65"/>
        <v>92.887842103838906</v>
      </c>
      <c r="AB113" s="61">
        <f t="shared" si="65"/>
        <v>134.90148502588301</v>
      </c>
      <c r="AC113" s="61">
        <f t="shared" si="65"/>
        <v>141.044634222984</v>
      </c>
      <c r="AD113" s="61">
        <f t="shared" si="65"/>
        <v>160.021815419197</v>
      </c>
      <c r="AE113" s="61">
        <f t="shared" si="65"/>
        <v>167.62708044052101</v>
      </c>
      <c r="AF113" s="61">
        <f t="shared" si="65"/>
        <v>177.40307569503801</v>
      </c>
      <c r="AG113" s="61">
        <f t="shared" si="65"/>
        <v>194.557683706284</v>
      </c>
      <c r="AH113" s="62">
        <f t="shared" si="65"/>
        <v>173.632757425308</v>
      </c>
      <c r="AI113" s="71">
        <f t="shared" si="66"/>
        <v>82.632756471633698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70.999999403953595</v>
      </c>
      <c r="U114" s="65">
        <f t="shared" si="65"/>
        <v>89</v>
      </c>
      <c r="V114" s="65">
        <f t="shared" si="65"/>
        <v>91.999999761581407</v>
      </c>
      <c r="W114" s="65">
        <f t="shared" si="65"/>
        <v>92.999999523162799</v>
      </c>
      <c r="X114" s="65">
        <f t="shared" si="65"/>
        <v>90.195484638214097</v>
      </c>
      <c r="Y114" s="65">
        <f t="shared" si="65"/>
        <v>102.862710118294</v>
      </c>
      <c r="Z114" s="65">
        <f t="shared" si="65"/>
        <v>94.955044195056004</v>
      </c>
      <c r="AA114" s="65">
        <f t="shared" si="65"/>
        <v>101.39851498603799</v>
      </c>
      <c r="AB114" s="65">
        <f t="shared" si="65"/>
        <v>88.448979347944302</v>
      </c>
      <c r="AC114" s="65">
        <f t="shared" si="65"/>
        <v>128.502455711365</v>
      </c>
      <c r="AD114" s="65">
        <f t="shared" si="65"/>
        <v>134.590693354607</v>
      </c>
      <c r="AE114" s="65">
        <f t="shared" si="65"/>
        <v>152.61395037174199</v>
      </c>
      <c r="AF114" s="65">
        <f t="shared" si="65"/>
        <v>160.007367610931</v>
      </c>
      <c r="AG114" s="65">
        <f t="shared" si="65"/>
        <v>169.57078433036801</v>
      </c>
      <c r="AH114" s="68">
        <f t="shared" si="65"/>
        <v>186.06533503532401</v>
      </c>
      <c r="AI114" s="72">
        <f t="shared" si="66"/>
        <v>115.06533563137042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76.999999761581407</v>
      </c>
      <c r="U115" s="61">
        <f t="shared" si="65"/>
        <v>67.999999880790696</v>
      </c>
      <c r="V115" s="61">
        <f t="shared" si="65"/>
        <v>82</v>
      </c>
      <c r="W115" s="61">
        <f t="shared" si="65"/>
        <v>83.999998807907104</v>
      </c>
      <c r="X115" s="61">
        <f t="shared" si="65"/>
        <v>87.559228420257597</v>
      </c>
      <c r="Y115" s="61">
        <f t="shared" si="65"/>
        <v>85.120842337608295</v>
      </c>
      <c r="Z115" s="61">
        <f t="shared" si="65"/>
        <v>97.285378098487897</v>
      </c>
      <c r="AA115" s="61">
        <f t="shared" si="65"/>
        <v>89.978000834584194</v>
      </c>
      <c r="AB115" s="61">
        <f t="shared" si="65"/>
        <v>96.148020029067993</v>
      </c>
      <c r="AC115" s="61">
        <f t="shared" si="65"/>
        <v>83.777509167790399</v>
      </c>
      <c r="AD115" s="61">
        <f t="shared" si="65"/>
        <v>121.74812930822399</v>
      </c>
      <c r="AE115" s="61">
        <f t="shared" si="65"/>
        <v>127.741722226143</v>
      </c>
      <c r="AF115" s="61">
        <f t="shared" si="65"/>
        <v>144.77679574489599</v>
      </c>
      <c r="AG115" s="61">
        <f t="shared" si="65"/>
        <v>151.965874552727</v>
      </c>
      <c r="AH115" s="62">
        <f t="shared" si="65"/>
        <v>161.30802845954901</v>
      </c>
      <c r="AI115" s="71">
        <f t="shared" si="66"/>
        <v>84.3080286979676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71.999999381601796</v>
      </c>
      <c r="U116" s="65">
        <f t="shared" si="65"/>
        <v>71</v>
      </c>
      <c r="V116" s="65">
        <f t="shared" si="65"/>
        <v>61.000000119209297</v>
      </c>
      <c r="W116" s="65">
        <f t="shared" si="65"/>
        <v>77.999999642372103</v>
      </c>
      <c r="X116" s="65">
        <f t="shared" si="65"/>
        <v>78.408630847930894</v>
      </c>
      <c r="Y116" s="65">
        <f t="shared" si="65"/>
        <v>81.824498653411894</v>
      </c>
      <c r="Z116" s="65">
        <f t="shared" si="65"/>
        <v>79.771200418472304</v>
      </c>
      <c r="AA116" s="65">
        <f t="shared" si="65"/>
        <v>91.419832706451402</v>
      </c>
      <c r="AB116" s="65">
        <f t="shared" si="65"/>
        <v>84.682750254869504</v>
      </c>
      <c r="AC116" s="65">
        <f t="shared" si="65"/>
        <v>90.572945117950397</v>
      </c>
      <c r="AD116" s="65">
        <f t="shared" si="65"/>
        <v>78.810755550861401</v>
      </c>
      <c r="AE116" s="65">
        <f t="shared" si="65"/>
        <v>114.61831039190299</v>
      </c>
      <c r="AF116" s="65">
        <f t="shared" si="65"/>
        <v>120.472558259964</v>
      </c>
      <c r="AG116" s="65">
        <f t="shared" si="65"/>
        <v>136.48671412467999</v>
      </c>
      <c r="AH116" s="68">
        <f t="shared" si="65"/>
        <v>143.480535149574</v>
      </c>
      <c r="AI116" s="72">
        <f t="shared" si="66"/>
        <v>71.480535767972199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60.9999997615814</v>
      </c>
      <c r="U117" s="61">
        <f t="shared" si="65"/>
        <v>68.999999381601796</v>
      </c>
      <c r="V117" s="61">
        <f t="shared" si="65"/>
        <v>66.000000596046405</v>
      </c>
      <c r="W117" s="61">
        <f t="shared" si="65"/>
        <v>57.999999642372103</v>
      </c>
      <c r="X117" s="61">
        <f t="shared" si="65"/>
        <v>73.168832063674898</v>
      </c>
      <c r="Y117" s="61">
        <f t="shared" si="65"/>
        <v>73.127213001251206</v>
      </c>
      <c r="Z117" s="61">
        <f t="shared" si="65"/>
        <v>76.707724511623397</v>
      </c>
      <c r="AA117" s="61">
        <f t="shared" si="65"/>
        <v>74.626227378845201</v>
      </c>
      <c r="AB117" s="61">
        <f t="shared" si="65"/>
        <v>85.767932772636399</v>
      </c>
      <c r="AC117" s="61">
        <f t="shared" si="65"/>
        <v>79.660567462444305</v>
      </c>
      <c r="AD117" s="61">
        <f t="shared" si="65"/>
        <v>85.323040962219196</v>
      </c>
      <c r="AE117" s="61">
        <f t="shared" si="65"/>
        <v>74.181747555732699</v>
      </c>
      <c r="AF117" s="61">
        <f t="shared" si="65"/>
        <v>107.752331197262</v>
      </c>
      <c r="AG117" s="61">
        <f t="shared" si="65"/>
        <v>113.490678310394</v>
      </c>
      <c r="AH117" s="62">
        <f t="shared" si="65"/>
        <v>128.47682058811199</v>
      </c>
      <c r="AI117" s="71">
        <f t="shared" si="66"/>
        <v>67.476820826530599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56.000000506639502</v>
      </c>
      <c r="U118" s="65">
        <f t="shared" si="65"/>
        <v>52.0000002384186</v>
      </c>
      <c r="V118" s="65">
        <f t="shared" si="65"/>
        <v>59.999999381601803</v>
      </c>
      <c r="W118" s="65">
        <f t="shared" si="65"/>
        <v>59.000000357627897</v>
      </c>
      <c r="X118" s="65">
        <f t="shared" si="65"/>
        <v>53.6922644972801</v>
      </c>
      <c r="Y118" s="65">
        <f t="shared" si="65"/>
        <v>68.007780015468597</v>
      </c>
      <c r="Z118" s="65">
        <f t="shared" si="65"/>
        <v>67.553542375564604</v>
      </c>
      <c r="AA118" s="65">
        <f t="shared" si="65"/>
        <v>71.248948097229004</v>
      </c>
      <c r="AB118" s="65">
        <f t="shared" si="65"/>
        <v>69.166784524917603</v>
      </c>
      <c r="AC118" s="65">
        <f t="shared" si="65"/>
        <v>79.7773952484131</v>
      </c>
      <c r="AD118" s="65">
        <f t="shared" si="65"/>
        <v>74.264451876282706</v>
      </c>
      <c r="AE118" s="65">
        <f t="shared" si="65"/>
        <v>79.683956384658799</v>
      </c>
      <c r="AF118" s="65">
        <f t="shared" si="65"/>
        <v>69.168953716754899</v>
      </c>
      <c r="AG118" s="65">
        <f t="shared" si="65"/>
        <v>100.456725418568</v>
      </c>
      <c r="AH118" s="68">
        <f t="shared" si="65"/>
        <v>106.083214521408</v>
      </c>
      <c r="AI118" s="72">
        <f t="shared" si="66"/>
        <v>50.083214014768494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35.999999955296502</v>
      </c>
      <c r="U119" s="61">
        <f t="shared" si="65"/>
        <v>49.9999995529652</v>
      </c>
      <c r="V119" s="61">
        <f t="shared" si="65"/>
        <v>46.9999997615814</v>
      </c>
      <c r="W119" s="61">
        <f t="shared" si="65"/>
        <v>55.999998904764702</v>
      </c>
      <c r="X119" s="61">
        <f t="shared" si="65"/>
        <v>54.107214152813</v>
      </c>
      <c r="Y119" s="61">
        <f t="shared" si="65"/>
        <v>49.321998357772799</v>
      </c>
      <c r="Z119" s="61">
        <f t="shared" si="65"/>
        <v>62.745541930198698</v>
      </c>
      <c r="AA119" s="61">
        <f t="shared" si="65"/>
        <v>61.894090890884399</v>
      </c>
      <c r="AB119" s="61">
        <f t="shared" si="65"/>
        <v>65.671830832958193</v>
      </c>
      <c r="AC119" s="61">
        <f t="shared" si="65"/>
        <v>63.603435516357401</v>
      </c>
      <c r="AD119" s="61">
        <f t="shared" si="65"/>
        <v>73.636830210685702</v>
      </c>
      <c r="AE119" s="61">
        <f t="shared" si="65"/>
        <v>68.719971589744105</v>
      </c>
      <c r="AF119" s="61">
        <f t="shared" si="65"/>
        <v>73.844898462295504</v>
      </c>
      <c r="AG119" s="61">
        <f t="shared" si="65"/>
        <v>64.020146690309005</v>
      </c>
      <c r="AH119" s="62">
        <f t="shared" si="65"/>
        <v>92.971161484718294</v>
      </c>
      <c r="AI119" s="71">
        <f t="shared" si="66"/>
        <v>56.971161529421792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50</v>
      </c>
      <c r="U120" s="65">
        <f t="shared" si="65"/>
        <v>30.999999955296499</v>
      </c>
      <c r="V120" s="65">
        <f t="shared" si="65"/>
        <v>47.9999995529652</v>
      </c>
      <c r="W120" s="65">
        <f t="shared" si="65"/>
        <v>44</v>
      </c>
      <c r="X120" s="65">
        <f t="shared" si="65"/>
        <v>51.062775030732197</v>
      </c>
      <c r="Y120" s="65">
        <f t="shared" si="65"/>
        <v>49.181297898292499</v>
      </c>
      <c r="Z120" s="65">
        <f t="shared" si="65"/>
        <v>44.926782131195097</v>
      </c>
      <c r="AA120" s="65">
        <f t="shared" si="65"/>
        <v>57.372415065765402</v>
      </c>
      <c r="AB120" s="65">
        <f t="shared" si="65"/>
        <v>56.180297255516102</v>
      </c>
      <c r="AC120" s="65">
        <f t="shared" si="65"/>
        <v>59.988026082515702</v>
      </c>
      <c r="AD120" s="65">
        <f t="shared" si="65"/>
        <v>57.958089590072603</v>
      </c>
      <c r="AE120" s="65">
        <f t="shared" si="65"/>
        <v>67.3710697889328</v>
      </c>
      <c r="AF120" s="65">
        <f t="shared" si="65"/>
        <v>63.013825565576603</v>
      </c>
      <c r="AG120" s="65">
        <f t="shared" si="65"/>
        <v>67.864171028137207</v>
      </c>
      <c r="AH120" s="68">
        <f t="shared" si="65"/>
        <v>58.776512056589098</v>
      </c>
      <c r="AI120" s="72">
        <f t="shared" si="66"/>
        <v>8.7765120565890982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49.000000178813899</v>
      </c>
      <c r="U121" s="63">
        <f t="shared" si="65"/>
        <v>44.000000119209297</v>
      </c>
      <c r="V121" s="63">
        <f t="shared" si="65"/>
        <v>27.000000193715099</v>
      </c>
      <c r="W121" s="63">
        <f t="shared" si="65"/>
        <v>42.9999995529652</v>
      </c>
      <c r="X121" s="63">
        <f t="shared" si="65"/>
        <v>39.560100674629197</v>
      </c>
      <c r="Y121" s="63">
        <f t="shared" si="65"/>
        <v>46.077094376087203</v>
      </c>
      <c r="Z121" s="63">
        <f t="shared" si="65"/>
        <v>44.265181481838198</v>
      </c>
      <c r="AA121" s="63">
        <f t="shared" si="65"/>
        <v>40.507407963275902</v>
      </c>
      <c r="AB121" s="63">
        <f t="shared" si="65"/>
        <v>51.948142051696799</v>
      </c>
      <c r="AC121" s="63">
        <f t="shared" si="65"/>
        <v>50.500350952148402</v>
      </c>
      <c r="AD121" s="63">
        <f t="shared" si="65"/>
        <v>54.257841646671302</v>
      </c>
      <c r="AE121" s="63">
        <f t="shared" si="65"/>
        <v>52.272143959999099</v>
      </c>
      <c r="AF121" s="63">
        <f t="shared" si="65"/>
        <v>60.9976358413696</v>
      </c>
      <c r="AG121" s="63">
        <f t="shared" si="65"/>
        <v>57.209271468222099</v>
      </c>
      <c r="AH121" s="64">
        <f t="shared" si="65"/>
        <v>61.783939957618699</v>
      </c>
      <c r="AI121" s="81">
        <f t="shared" si="66"/>
        <v>12.7839397788048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664.00000014156149</v>
      </c>
      <c r="U122" s="9">
        <f t="shared" ref="U122:AI122" si="68">SUM(U112:U121)</f>
        <v>675.99999912828184</v>
      </c>
      <c r="V122" s="9">
        <f t="shared" si="68"/>
        <v>681.99999960511957</v>
      </c>
      <c r="W122" s="9">
        <f t="shared" si="68"/>
        <v>722.9999934509392</v>
      </c>
      <c r="X122" s="9">
        <f t="shared" si="68"/>
        <v>739.90034125372802</v>
      </c>
      <c r="Y122" s="9">
        <f t="shared" si="68"/>
        <v>766.13996513187919</v>
      </c>
      <c r="Z122" s="9">
        <f t="shared" si="68"/>
        <v>771.60057399794505</v>
      </c>
      <c r="AA122" s="9">
        <f t="shared" si="68"/>
        <v>822.2960879206654</v>
      </c>
      <c r="AB122" s="9">
        <f t="shared" si="68"/>
        <v>880.02224624156986</v>
      </c>
      <c r="AC122" s="9">
        <f t="shared" si="68"/>
        <v>944.45788593590282</v>
      </c>
      <c r="AD122" s="9">
        <f t="shared" si="68"/>
        <v>1015.4375291615729</v>
      </c>
      <c r="AE122" s="9">
        <f t="shared" si="68"/>
        <v>1089.6654844209547</v>
      </c>
      <c r="AF122" s="9">
        <f t="shared" si="68"/>
        <v>1180.0265839397907</v>
      </c>
      <c r="AG122" s="9">
        <f t="shared" si="68"/>
        <v>1236.1374562382716</v>
      </c>
      <c r="AH122" s="9">
        <f t="shared" si="68"/>
        <v>1302.5582820475092</v>
      </c>
      <c r="AI122" s="9">
        <f t="shared" si="68"/>
        <v>638.55828190594764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34.0000002384186</v>
      </c>
      <c r="U123" s="77">
        <f t="shared" ref="U123:AH132" si="69">AM94</f>
        <v>41.999999701976797</v>
      </c>
      <c r="V123" s="77">
        <f t="shared" si="69"/>
        <v>40.000000119209297</v>
      </c>
      <c r="W123" s="77">
        <f t="shared" si="69"/>
        <v>20.000000059604599</v>
      </c>
      <c r="X123" s="77">
        <f t="shared" si="69"/>
        <v>38.194139569997802</v>
      </c>
      <c r="Y123" s="77">
        <f t="shared" si="69"/>
        <v>34.949390888214097</v>
      </c>
      <c r="Z123" s="77">
        <f t="shared" si="69"/>
        <v>40.8667945414782</v>
      </c>
      <c r="AA123" s="77">
        <f t="shared" si="69"/>
        <v>39.1598510742188</v>
      </c>
      <c r="AB123" s="77">
        <f t="shared" si="69"/>
        <v>35.894627034664197</v>
      </c>
      <c r="AC123" s="77">
        <f t="shared" si="69"/>
        <v>46.259532868862202</v>
      </c>
      <c r="AD123" s="77">
        <f t="shared" si="69"/>
        <v>44.631306290626497</v>
      </c>
      <c r="AE123" s="77">
        <f t="shared" si="69"/>
        <v>48.242640972137501</v>
      </c>
      <c r="AF123" s="77">
        <f t="shared" si="69"/>
        <v>46.337959408760099</v>
      </c>
      <c r="AG123" s="77">
        <f t="shared" si="69"/>
        <v>54.310111582279198</v>
      </c>
      <c r="AH123" s="78">
        <f t="shared" si="69"/>
        <v>51.106347627937801</v>
      </c>
      <c r="AI123" s="92">
        <f t="shared" ref="AI123:AI132" si="70">AH123-T123</f>
        <v>17.1063473895192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24</v>
      </c>
      <c r="U124" s="61">
        <f t="shared" si="69"/>
        <v>30.999999642372099</v>
      </c>
      <c r="V124" s="61">
        <f t="shared" si="69"/>
        <v>35.999999701976797</v>
      </c>
      <c r="W124" s="61">
        <f t="shared" si="69"/>
        <v>32.999999880790703</v>
      </c>
      <c r="X124" s="61">
        <f t="shared" si="69"/>
        <v>17.469917915761499</v>
      </c>
      <c r="Y124" s="61">
        <f t="shared" si="69"/>
        <v>33.394118994474397</v>
      </c>
      <c r="Z124" s="61">
        <f t="shared" si="69"/>
        <v>30.391350507736199</v>
      </c>
      <c r="AA124" s="61">
        <f t="shared" si="69"/>
        <v>35.677008688449902</v>
      </c>
      <c r="AB124" s="61">
        <f t="shared" si="69"/>
        <v>34.109754204750097</v>
      </c>
      <c r="AC124" s="61">
        <f t="shared" si="69"/>
        <v>31.2911694347858</v>
      </c>
      <c r="AD124" s="61">
        <f t="shared" si="69"/>
        <v>40.574672549962997</v>
      </c>
      <c r="AE124" s="61">
        <f t="shared" si="69"/>
        <v>38.809019088745103</v>
      </c>
      <c r="AF124" s="61">
        <f t="shared" si="69"/>
        <v>42.244102030992501</v>
      </c>
      <c r="AG124" s="61">
        <f t="shared" si="69"/>
        <v>40.429503381252303</v>
      </c>
      <c r="AH124" s="62">
        <f t="shared" si="69"/>
        <v>47.654140651226001</v>
      </c>
      <c r="AI124" s="71">
        <f t="shared" si="70"/>
        <v>23.654140651226001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28.000000357627901</v>
      </c>
      <c r="U125" s="65">
        <f t="shared" si="69"/>
        <v>19.9999998807907</v>
      </c>
      <c r="V125" s="65">
        <f t="shared" si="69"/>
        <v>26.000000149011601</v>
      </c>
      <c r="W125" s="65">
        <f t="shared" si="69"/>
        <v>29.999999597668602</v>
      </c>
      <c r="X125" s="65">
        <f t="shared" si="69"/>
        <v>28.021048691123699</v>
      </c>
      <c r="Y125" s="65">
        <f t="shared" si="69"/>
        <v>14.9843787252903</v>
      </c>
      <c r="Z125" s="65">
        <f t="shared" si="69"/>
        <v>28.725336253643</v>
      </c>
      <c r="AA125" s="65">
        <f t="shared" si="69"/>
        <v>25.979812622070298</v>
      </c>
      <c r="AB125" s="65">
        <f t="shared" si="69"/>
        <v>30.628230415284602</v>
      </c>
      <c r="AC125" s="65">
        <f t="shared" si="69"/>
        <v>29.205475717782999</v>
      </c>
      <c r="AD125" s="65">
        <f t="shared" si="69"/>
        <v>26.826413482427601</v>
      </c>
      <c r="AE125" s="65">
        <f t="shared" si="69"/>
        <v>35.002993702888503</v>
      </c>
      <c r="AF125" s="65">
        <f t="shared" si="69"/>
        <v>33.163488686084698</v>
      </c>
      <c r="AG125" s="65">
        <f t="shared" si="69"/>
        <v>36.365762501954997</v>
      </c>
      <c r="AH125" s="68">
        <f t="shared" si="69"/>
        <v>34.7055841684341</v>
      </c>
      <c r="AI125" s="72">
        <f t="shared" si="70"/>
        <v>6.7055838108061998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19.999999821186101</v>
      </c>
      <c r="U126" s="61">
        <f t="shared" si="69"/>
        <v>17.999999970197699</v>
      </c>
      <c r="V126" s="61">
        <f t="shared" si="69"/>
        <v>16.0000001192093</v>
      </c>
      <c r="W126" s="61">
        <f t="shared" si="69"/>
        <v>20</v>
      </c>
      <c r="X126" s="61">
        <f t="shared" si="69"/>
        <v>25.354849644005299</v>
      </c>
      <c r="Y126" s="61">
        <f t="shared" si="69"/>
        <v>23.3760899435729</v>
      </c>
      <c r="Z126" s="61">
        <f t="shared" si="69"/>
        <v>12.599936336278899</v>
      </c>
      <c r="AA126" s="61">
        <f t="shared" si="69"/>
        <v>24.2701781094074</v>
      </c>
      <c r="AB126" s="61">
        <f t="shared" si="69"/>
        <v>21.820584416389501</v>
      </c>
      <c r="AC126" s="61">
        <f t="shared" si="69"/>
        <v>25.829618640244</v>
      </c>
      <c r="AD126" s="61">
        <f t="shared" si="69"/>
        <v>24.601408988237399</v>
      </c>
      <c r="AE126" s="61">
        <f t="shared" si="69"/>
        <v>22.605688899755499</v>
      </c>
      <c r="AF126" s="61">
        <f t="shared" si="69"/>
        <v>29.700494021177299</v>
      </c>
      <c r="AG126" s="61">
        <f t="shared" si="69"/>
        <v>27.873714804649399</v>
      </c>
      <c r="AH126" s="62">
        <f t="shared" si="69"/>
        <v>30.819275051355401</v>
      </c>
      <c r="AI126" s="71">
        <f t="shared" si="70"/>
        <v>10.8192752301693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14</v>
      </c>
      <c r="U127" s="65">
        <f t="shared" si="69"/>
        <v>13.9999998360872</v>
      </c>
      <c r="V127" s="65">
        <f t="shared" si="69"/>
        <v>10.999999970197701</v>
      </c>
      <c r="W127" s="65">
        <f t="shared" si="69"/>
        <v>14.0000001192093</v>
      </c>
      <c r="X127" s="65">
        <f t="shared" si="69"/>
        <v>16.594050330109901</v>
      </c>
      <c r="Y127" s="65">
        <f t="shared" si="69"/>
        <v>21.041423212736799</v>
      </c>
      <c r="Z127" s="65">
        <f t="shared" si="69"/>
        <v>19.1605410501361</v>
      </c>
      <c r="AA127" s="65">
        <f t="shared" si="69"/>
        <v>10.380717024207099</v>
      </c>
      <c r="AB127" s="65">
        <f t="shared" si="69"/>
        <v>20.117949172854399</v>
      </c>
      <c r="AC127" s="65">
        <f t="shared" si="69"/>
        <v>17.979254871606798</v>
      </c>
      <c r="AD127" s="65">
        <f t="shared" si="69"/>
        <v>21.3868503049016</v>
      </c>
      <c r="AE127" s="65">
        <f t="shared" si="69"/>
        <v>20.339845776557901</v>
      </c>
      <c r="AF127" s="65">
        <f t="shared" si="69"/>
        <v>18.7036235034466</v>
      </c>
      <c r="AG127" s="65">
        <f t="shared" si="69"/>
        <v>24.7529546618462</v>
      </c>
      <c r="AH127" s="68">
        <f t="shared" si="69"/>
        <v>23.020442515611599</v>
      </c>
      <c r="AI127" s="72">
        <f t="shared" si="70"/>
        <v>9.0204425156115988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8</v>
      </c>
      <c r="U128" s="61">
        <f t="shared" si="69"/>
        <v>12</v>
      </c>
      <c r="V128" s="61">
        <f t="shared" si="69"/>
        <v>9.9999998658895493</v>
      </c>
      <c r="W128" s="61">
        <f t="shared" si="69"/>
        <v>10.0000001341105</v>
      </c>
      <c r="X128" s="61">
        <f t="shared" si="69"/>
        <v>11.3156230859458</v>
      </c>
      <c r="Y128" s="61">
        <f t="shared" si="69"/>
        <v>13.547456458676599</v>
      </c>
      <c r="Z128" s="61">
        <f t="shared" si="69"/>
        <v>17.188055526465199</v>
      </c>
      <c r="AA128" s="61">
        <f t="shared" si="69"/>
        <v>15.4409814737737</v>
      </c>
      <c r="AB128" s="61">
        <f t="shared" si="69"/>
        <v>8.3786766603589093</v>
      </c>
      <c r="AC128" s="61">
        <f t="shared" si="69"/>
        <v>16.369552858173801</v>
      </c>
      <c r="AD128" s="61">
        <f t="shared" si="69"/>
        <v>14.571088522672699</v>
      </c>
      <c r="AE128" s="61">
        <f t="shared" si="69"/>
        <v>17.4018524885178</v>
      </c>
      <c r="AF128" s="61">
        <f t="shared" si="69"/>
        <v>16.546236306428899</v>
      </c>
      <c r="AG128" s="61">
        <f t="shared" si="69"/>
        <v>15.2014156728983</v>
      </c>
      <c r="AH128" s="62">
        <f t="shared" si="69"/>
        <v>20.3164769262075</v>
      </c>
      <c r="AI128" s="71">
        <f t="shared" si="70"/>
        <v>12.3164769262075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3.9999999925494198</v>
      </c>
      <c r="U129" s="65">
        <f t="shared" si="69"/>
        <v>6</v>
      </c>
      <c r="V129" s="65">
        <f t="shared" si="69"/>
        <v>11</v>
      </c>
      <c r="W129" s="65">
        <f t="shared" si="69"/>
        <v>6.9999999105930302</v>
      </c>
      <c r="X129" s="65">
        <f t="shared" si="69"/>
        <v>7.5639662425965097</v>
      </c>
      <c r="Y129" s="65">
        <f t="shared" si="69"/>
        <v>8.9408501237630809</v>
      </c>
      <c r="Z129" s="65">
        <f t="shared" si="69"/>
        <v>10.8394783707336</v>
      </c>
      <c r="AA129" s="65">
        <f t="shared" si="69"/>
        <v>13.775112535804499</v>
      </c>
      <c r="AB129" s="65">
        <f t="shared" si="69"/>
        <v>12.156358434818699</v>
      </c>
      <c r="AC129" s="65">
        <f t="shared" si="69"/>
        <v>6.6005785018205598</v>
      </c>
      <c r="AD129" s="65">
        <f t="shared" si="69"/>
        <v>13.0519347563386</v>
      </c>
      <c r="AE129" s="65">
        <f t="shared" si="69"/>
        <v>11.565972536802301</v>
      </c>
      <c r="AF129" s="65">
        <f t="shared" si="69"/>
        <v>13.8644847087562</v>
      </c>
      <c r="AG129" s="65">
        <f t="shared" si="69"/>
        <v>13.1816714704037</v>
      </c>
      <c r="AH129" s="68">
        <f t="shared" si="69"/>
        <v>12.1035025417805</v>
      </c>
      <c r="AI129" s="72">
        <f t="shared" si="70"/>
        <v>8.1035025492310808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2.9999999850988401</v>
      </c>
      <c r="U130" s="61">
        <f t="shared" si="69"/>
        <v>2.9999999329447702</v>
      </c>
      <c r="V130" s="61">
        <f t="shared" si="69"/>
        <v>5</v>
      </c>
      <c r="W130" s="61">
        <f t="shared" si="69"/>
        <v>10</v>
      </c>
      <c r="X130" s="61">
        <f t="shared" si="69"/>
        <v>5.3422733759507501</v>
      </c>
      <c r="Y130" s="61">
        <f t="shared" si="69"/>
        <v>5.5864663626998698</v>
      </c>
      <c r="Z130" s="61">
        <f t="shared" si="69"/>
        <v>6.9387454017996797</v>
      </c>
      <c r="AA130" s="61">
        <f t="shared" si="69"/>
        <v>8.5190664897672796</v>
      </c>
      <c r="AB130" s="61">
        <f t="shared" si="69"/>
        <v>10.837569195777199</v>
      </c>
      <c r="AC130" s="61">
        <f t="shared" si="69"/>
        <v>9.3782976856455207</v>
      </c>
      <c r="AD130" s="61">
        <f t="shared" si="69"/>
        <v>5.1018589362502098</v>
      </c>
      <c r="AE130" s="61">
        <f t="shared" si="69"/>
        <v>10.215091302990899</v>
      </c>
      <c r="AF130" s="61">
        <f t="shared" si="69"/>
        <v>9.01258185505867</v>
      </c>
      <c r="AG130" s="61">
        <f t="shared" si="69"/>
        <v>10.8245437964797</v>
      </c>
      <c r="AH130" s="62">
        <f t="shared" si="69"/>
        <v>10.3151237219572</v>
      </c>
      <c r="AI130" s="71">
        <f t="shared" si="70"/>
        <v>7.315123736858359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3.99999997764826</v>
      </c>
      <c r="U131" s="65">
        <f t="shared" si="69"/>
        <v>1</v>
      </c>
      <c r="V131" s="65">
        <f t="shared" si="69"/>
        <v>1.99999993294477</v>
      </c>
      <c r="W131" s="65">
        <f t="shared" si="69"/>
        <v>4</v>
      </c>
      <c r="X131" s="65">
        <f t="shared" si="69"/>
        <v>7.3673628326505396</v>
      </c>
      <c r="Y131" s="65">
        <f t="shared" si="69"/>
        <v>4.0050704488530799</v>
      </c>
      <c r="Z131" s="65">
        <f t="shared" si="69"/>
        <v>4.05739052779973</v>
      </c>
      <c r="AA131" s="65">
        <f t="shared" si="69"/>
        <v>5.29200833290815</v>
      </c>
      <c r="AB131" s="65">
        <f t="shared" si="69"/>
        <v>6.5776271363720298</v>
      </c>
      <c r="AC131" s="65">
        <f t="shared" si="69"/>
        <v>8.3836085610091704</v>
      </c>
      <c r="AD131" s="65">
        <f t="shared" si="69"/>
        <v>7.1181494053453198</v>
      </c>
      <c r="AE131" s="65">
        <f t="shared" si="69"/>
        <v>3.88037352636456</v>
      </c>
      <c r="AF131" s="65">
        <f t="shared" si="69"/>
        <v>7.8586187176406401</v>
      </c>
      <c r="AG131" s="65">
        <f t="shared" si="69"/>
        <v>6.9025189653038996</v>
      </c>
      <c r="AH131" s="68">
        <f t="shared" si="69"/>
        <v>8.3112577497959101</v>
      </c>
      <c r="AI131" s="72">
        <f t="shared" si="70"/>
        <v>4.3112577721476502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9.0000002086162603</v>
      </c>
      <c r="U132" s="63">
        <f t="shared" si="69"/>
        <v>7.0000000819563901</v>
      </c>
      <c r="V132" s="63">
        <f t="shared" si="69"/>
        <v>4.9999999627470997</v>
      </c>
      <c r="W132" s="63">
        <f t="shared" si="69"/>
        <v>2.99999995529652</v>
      </c>
      <c r="X132" s="63">
        <f t="shared" si="69"/>
        <v>3.12296942062676</v>
      </c>
      <c r="Y132" s="63">
        <f t="shared" si="69"/>
        <v>5.4794505853205902</v>
      </c>
      <c r="Z132" s="63">
        <f t="shared" si="69"/>
        <v>3.0637916047126099</v>
      </c>
      <c r="AA132" s="63">
        <f t="shared" si="69"/>
        <v>2.9918426452204598</v>
      </c>
      <c r="AB132" s="63">
        <f t="shared" si="69"/>
        <v>4.0767647325992602</v>
      </c>
      <c r="AC132" s="63">
        <f t="shared" si="69"/>
        <v>5.1155440337024602</v>
      </c>
      <c r="AD132" s="63">
        <f t="shared" si="69"/>
        <v>6.5110285803675696</v>
      </c>
      <c r="AE132" s="63">
        <f t="shared" si="69"/>
        <v>5.4394855541177103</v>
      </c>
      <c r="AF132" s="63">
        <f t="shared" si="69"/>
        <v>3.0061849206686002</v>
      </c>
      <c r="AG132" s="63">
        <f t="shared" si="69"/>
        <v>6.05885785073042</v>
      </c>
      <c r="AH132" s="64">
        <f t="shared" si="69"/>
        <v>5.3184784948825801</v>
      </c>
      <c r="AI132" s="81">
        <f t="shared" si="70"/>
        <v>-3.6815217137336802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148.00000058114537</v>
      </c>
      <c r="U133" s="9">
        <f t="shared" ref="U133:AI133" si="72">SUM(U123:U132)</f>
        <v>153.99999904632566</v>
      </c>
      <c r="V133" s="9">
        <f t="shared" si="72"/>
        <v>161.99999982118612</v>
      </c>
      <c r="W133" s="9">
        <f t="shared" si="72"/>
        <v>150.99999965727326</v>
      </c>
      <c r="X133" s="9">
        <f t="shared" si="72"/>
        <v>160.34620110876855</v>
      </c>
      <c r="Y133" s="9">
        <f t="shared" si="72"/>
        <v>165.30469574360171</v>
      </c>
      <c r="Z133" s="9">
        <f t="shared" si="72"/>
        <v>173.83142012078321</v>
      </c>
      <c r="AA133" s="9">
        <f t="shared" si="72"/>
        <v>181.48657899582759</v>
      </c>
      <c r="AB133" s="9">
        <f t="shared" si="72"/>
        <v>184.59814140386888</v>
      </c>
      <c r="AC133" s="9">
        <f t="shared" si="72"/>
        <v>196.41263317363331</v>
      </c>
      <c r="AD133" s="9">
        <f t="shared" si="72"/>
        <v>204.3747118171305</v>
      </c>
      <c r="AE133" s="9">
        <f t="shared" si="72"/>
        <v>213.50296384887776</v>
      </c>
      <c r="AF133" s="9">
        <f t="shared" si="72"/>
        <v>220.43777415901423</v>
      </c>
      <c r="AG133" s="9">
        <f t="shared" si="72"/>
        <v>235.90105468779811</v>
      </c>
      <c r="AH133" s="9">
        <f t="shared" si="72"/>
        <v>243.67062944918862</v>
      </c>
      <c r="AI133" s="6">
        <f t="shared" si="72"/>
        <v>95.670628868043224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204"/>
  <sheetViews>
    <sheetView topLeftCell="O90" zoomScaleNormal="100" workbookViewId="0">
      <selection activeCell="AI21" sqref="AI21:AI22"/>
    </sheetView>
  </sheetViews>
  <sheetFormatPr baseColWidth="10" defaultColWidth="8.7109375" defaultRowHeight="15" x14ac:dyDescent="0.25"/>
  <cols>
    <col min="2" max="2" width="13.42578125" customWidth="1"/>
    <col min="6" max="6" width="9.85546875" customWidth="1"/>
    <col min="18" max="18" width="10.42578125" bestFit="1" customWidth="1"/>
    <col min="20" max="29" width="11.7109375" bestFit="1" customWidth="1"/>
    <col min="30" max="33" width="11.7109375" customWidth="1"/>
    <col min="34" max="34" width="11.7109375" bestFit="1" customWidth="1"/>
    <col min="35" max="36" width="11.7109375" customWidth="1"/>
    <col min="42" max="52" width="9.5703125" bestFit="1" customWidth="1"/>
  </cols>
  <sheetData>
    <row r="1" spans="2:53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</row>
    <row r="2" spans="2:53" x14ac:dyDescent="0.25">
      <c r="B2" s="53" t="s">
        <v>2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</row>
    <row r="3" spans="2:53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  <c r="BA3" s="51"/>
    </row>
    <row r="4" spans="2:53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46.399999618530302</v>
      </c>
      <c r="AM4" s="52">
        <v>48.100000381469698</v>
      </c>
      <c r="AN4" s="52">
        <v>38</v>
      </c>
      <c r="AO4" s="52">
        <v>40.300001144409201</v>
      </c>
      <c r="AP4" s="52">
        <v>44.2740573883057</v>
      </c>
      <c r="AQ4" s="52">
        <v>44.224033355712898</v>
      </c>
      <c r="AR4" s="52">
        <v>44.276275634765597</v>
      </c>
      <c r="AS4" s="52">
        <v>44.395286560058601</v>
      </c>
      <c r="AT4" s="52">
        <v>44.5328464508057</v>
      </c>
      <c r="AU4" s="52">
        <v>44.695940017700202</v>
      </c>
      <c r="AV4" s="52">
        <v>44.905336380004897</v>
      </c>
      <c r="AW4" s="52">
        <v>45.1359348297119</v>
      </c>
      <c r="AX4" s="52">
        <v>45.368736267089801</v>
      </c>
      <c r="AY4" s="52">
        <v>45.5823078155518</v>
      </c>
      <c r="AZ4" s="52">
        <v>45.795270919799798</v>
      </c>
      <c r="BA4" s="70"/>
    </row>
    <row r="5" spans="2:53" x14ac:dyDescent="0.25">
      <c r="B5" s="34" t="s">
        <v>48</v>
      </c>
      <c r="C5" s="9">
        <f>AL4</f>
        <v>46.399999618530302</v>
      </c>
      <c r="D5" s="9">
        <f t="shared" ref="D5:Q5" si="0">AM4</f>
        <v>48.100000381469698</v>
      </c>
      <c r="E5" s="9">
        <f t="shared" si="0"/>
        <v>38</v>
      </c>
      <c r="F5" s="9">
        <f t="shared" si="0"/>
        <v>40.300001144409201</v>
      </c>
      <c r="G5" s="9">
        <f t="shared" si="0"/>
        <v>44.2740573883057</v>
      </c>
      <c r="H5" s="9">
        <f t="shared" si="0"/>
        <v>44.224033355712898</v>
      </c>
      <c r="I5" s="9">
        <f t="shared" si="0"/>
        <v>44.276275634765597</v>
      </c>
      <c r="J5" s="9">
        <f t="shared" si="0"/>
        <v>44.395286560058601</v>
      </c>
      <c r="K5" s="9">
        <f t="shared" si="0"/>
        <v>44.5328464508057</v>
      </c>
      <c r="L5" s="9">
        <f t="shared" si="0"/>
        <v>44.695940017700202</v>
      </c>
      <c r="M5" s="9">
        <f t="shared" si="0"/>
        <v>44.905336380004897</v>
      </c>
      <c r="N5" s="9">
        <f t="shared" si="0"/>
        <v>45.1359348297119</v>
      </c>
      <c r="O5" s="9">
        <f t="shared" si="0"/>
        <v>45.368736267089801</v>
      </c>
      <c r="P5" s="9">
        <f t="shared" si="0"/>
        <v>45.5823078155518</v>
      </c>
      <c r="Q5" s="9">
        <f t="shared" si="0"/>
        <v>45.795270919799798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103.66379477783548</v>
      </c>
      <c r="V5" s="49">
        <f t="shared" si="1"/>
        <v>81.896552397436494</v>
      </c>
      <c r="W5" s="49">
        <f t="shared" si="1"/>
        <v>86.853451456312072</v>
      </c>
      <c r="X5" s="49">
        <f t="shared" si="1"/>
        <v>95.418227914433899</v>
      </c>
      <c r="Y5" s="49">
        <f t="shared" si="1"/>
        <v>95.310417498476852</v>
      </c>
      <c r="Z5" s="49">
        <f t="shared" si="1"/>
        <v>95.423008618050559</v>
      </c>
      <c r="AA5" s="49">
        <f t="shared" si="1"/>
        <v>95.67949768329072</v>
      </c>
      <c r="AB5" s="49">
        <f t="shared" si="1"/>
        <v>95.975962967510597</v>
      </c>
      <c r="AC5" s="49">
        <f t="shared" si="1"/>
        <v>96.327457726638499</v>
      </c>
      <c r="AD5" s="49">
        <f t="shared" si="1"/>
        <v>96.778742993936376</v>
      </c>
      <c r="AE5" s="49">
        <f t="shared" si="1"/>
        <v>97.275722415494187</v>
      </c>
      <c r="AF5" s="49">
        <f t="shared" si="1"/>
        <v>97.777449655347297</v>
      </c>
      <c r="AG5" s="49">
        <f t="shared" si="1"/>
        <v>98.237733168747809</v>
      </c>
      <c r="AH5" s="49">
        <f>Q5/$C$5*100</f>
        <v>98.696705379952192</v>
      </c>
      <c r="AI5" s="49"/>
      <c r="AJ5" s="49"/>
      <c r="AK5" s="51" t="s">
        <v>53</v>
      </c>
      <c r="AL5" s="52">
        <v>58.899999618530302</v>
      </c>
      <c r="AM5" s="52">
        <v>49.5</v>
      </c>
      <c r="AN5" s="52">
        <v>49.800001144409201</v>
      </c>
      <c r="AO5" s="52">
        <v>45.899999618530302</v>
      </c>
      <c r="AP5" s="52">
        <v>41.165977478027301</v>
      </c>
      <c r="AQ5" s="52">
        <v>45.081892013549798</v>
      </c>
      <c r="AR5" s="52">
        <v>45.076992034912102</v>
      </c>
      <c r="AS5" s="52">
        <v>45.149421691894503</v>
      </c>
      <c r="AT5" s="52">
        <v>45.282823562622099</v>
      </c>
      <c r="AU5" s="52">
        <v>45.418088912963903</v>
      </c>
      <c r="AV5" s="52">
        <v>45.592750549316399</v>
      </c>
      <c r="AW5" s="52">
        <v>45.804840087890597</v>
      </c>
      <c r="AX5" s="52">
        <v>46.017847061157198</v>
      </c>
      <c r="AY5" s="52">
        <v>46.237836837768597</v>
      </c>
      <c r="AZ5" s="52">
        <v>46.449018478393597</v>
      </c>
      <c r="BA5" s="70"/>
    </row>
    <row r="6" spans="2:53" x14ac:dyDescent="0.25">
      <c r="B6" s="34" t="s">
        <v>49</v>
      </c>
      <c r="C6" s="9">
        <f>AL5+AL6+AL7+AL8+AL9</f>
        <v>310.19999504089361</v>
      </c>
      <c r="D6" s="9">
        <f t="shared" ref="D6:Q6" si="2">AM5+AM6+AM7+AM8+AM9</f>
        <v>297.39999961853027</v>
      </c>
      <c r="E6" s="9">
        <f t="shared" si="2"/>
        <v>283.7000007629394</v>
      </c>
      <c r="F6" s="9">
        <f t="shared" si="2"/>
        <v>254.0999965667724</v>
      </c>
      <c r="G6" s="9">
        <f t="shared" si="2"/>
        <v>238.7472038269043</v>
      </c>
      <c r="H6" s="9">
        <f t="shared" si="2"/>
        <v>230.90117073059076</v>
      </c>
      <c r="I6" s="9">
        <f t="shared" si="2"/>
        <v>228.13182830810541</v>
      </c>
      <c r="J6" s="9">
        <f t="shared" si="2"/>
        <v>229.9595947265625</v>
      </c>
      <c r="K6" s="9">
        <f t="shared" si="2"/>
        <v>229.61962509155279</v>
      </c>
      <c r="L6" s="9">
        <f t="shared" si="2"/>
        <v>233.54044723510748</v>
      </c>
      <c r="M6" s="9">
        <f t="shared" si="2"/>
        <v>234.26380729675287</v>
      </c>
      <c r="N6" s="9">
        <f t="shared" si="2"/>
        <v>235.15025329589841</v>
      </c>
      <c r="O6" s="9">
        <f t="shared" si="2"/>
        <v>236.06937789917001</v>
      </c>
      <c r="P6" s="9">
        <f t="shared" si="2"/>
        <v>237.02754211425778</v>
      </c>
      <c r="Q6" s="9">
        <f t="shared" si="2"/>
        <v>238.0447425842286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95.873631325920584</v>
      </c>
      <c r="V6" s="49">
        <f t="shared" si="4"/>
        <v>91.457126143905725</v>
      </c>
      <c r="W6" s="49">
        <f t="shared" si="4"/>
        <v>81.914893819799843</v>
      </c>
      <c r="X6" s="49">
        <f t="shared" si="4"/>
        <v>76.96557306373596</v>
      </c>
      <c r="Y6" s="49">
        <f t="shared" si="4"/>
        <v>74.436226441638425</v>
      </c>
      <c r="Z6" s="49">
        <f t="shared" si="4"/>
        <v>73.543466136429444</v>
      </c>
      <c r="AA6" s="49">
        <f t="shared" si="4"/>
        <v>74.132688073140358</v>
      </c>
      <c r="AB6" s="49">
        <f t="shared" si="4"/>
        <v>74.023091154879637</v>
      </c>
      <c r="AC6" s="49">
        <f t="shared" si="4"/>
        <v>75.287057049862256</v>
      </c>
      <c r="AD6" s="49">
        <f t="shared" si="4"/>
        <v>75.520248562824747</v>
      </c>
      <c r="AE6" s="49">
        <f t="shared" si="4"/>
        <v>75.806014524564574</v>
      </c>
      <c r="AF6" s="49">
        <f t="shared" si="4"/>
        <v>76.102315175101481</v>
      </c>
      <c r="AG6" s="49">
        <f t="shared" si="4"/>
        <v>76.411201129455364</v>
      </c>
      <c r="AH6" s="49">
        <f>Q6/$C$6*100</f>
        <v>76.73911875880178</v>
      </c>
      <c r="AI6" s="49"/>
      <c r="AJ6" s="49"/>
      <c r="AK6" s="51" t="s">
        <v>54</v>
      </c>
      <c r="AL6" s="52">
        <v>57</v>
      </c>
      <c r="AM6" s="52">
        <v>57.600000381469698</v>
      </c>
      <c r="AN6" s="52">
        <v>49.199998855590799</v>
      </c>
      <c r="AO6" s="52">
        <v>43.699998855590799</v>
      </c>
      <c r="AP6" s="52">
        <v>46.588104248046903</v>
      </c>
      <c r="AQ6" s="52">
        <v>42.023397445678697</v>
      </c>
      <c r="AR6" s="52">
        <v>45.842645645141602</v>
      </c>
      <c r="AS6" s="52">
        <v>45.869964599609403</v>
      </c>
      <c r="AT6" s="52">
        <v>45.965278625488303</v>
      </c>
      <c r="AU6" s="52">
        <v>46.100574493408203</v>
      </c>
      <c r="AV6" s="52">
        <v>46.256095886230497</v>
      </c>
      <c r="AW6" s="52">
        <v>46.436250686645501</v>
      </c>
      <c r="AX6" s="52">
        <v>46.635078430175803</v>
      </c>
      <c r="AY6" s="52">
        <v>46.8378715515137</v>
      </c>
      <c r="AZ6" s="52">
        <v>47.055320739746101</v>
      </c>
      <c r="BA6" s="70"/>
    </row>
    <row r="7" spans="2:53" x14ac:dyDescent="0.25">
      <c r="B7" s="34" t="s">
        <v>50</v>
      </c>
      <c r="C7" s="9">
        <f>AL10+AL11+AL12+AL13+AL14+AL15+AL16</f>
        <v>422.59999847412109</v>
      </c>
      <c r="D7" s="9">
        <f t="shared" ref="D7:Q7" si="5">AM10+AM11+AM12+AM13+AM14+AM15+AM16</f>
        <v>426.19999694824224</v>
      </c>
      <c r="E7" s="9">
        <f t="shared" si="5"/>
        <v>424</v>
      </c>
      <c r="F7" s="9">
        <f t="shared" si="5"/>
        <v>444.30000305175781</v>
      </c>
      <c r="G7" s="9">
        <f t="shared" si="5"/>
        <v>432.35914611816406</v>
      </c>
      <c r="H7" s="9">
        <f t="shared" si="5"/>
        <v>421.09483337402349</v>
      </c>
      <c r="I7" s="9">
        <f t="shared" si="5"/>
        <v>410.71376800537109</v>
      </c>
      <c r="J7" s="9">
        <f t="shared" si="5"/>
        <v>388.10854339599609</v>
      </c>
      <c r="K7" s="9">
        <f t="shared" si="5"/>
        <v>379.24396133422852</v>
      </c>
      <c r="L7" s="9">
        <f t="shared" si="5"/>
        <v>366.43688201904291</v>
      </c>
      <c r="M7" s="9">
        <f t="shared" si="5"/>
        <v>349.5409946441651</v>
      </c>
      <c r="N7" s="9">
        <f t="shared" si="5"/>
        <v>345.28893852233881</v>
      </c>
      <c r="O7" s="9">
        <f t="shared" si="5"/>
        <v>341.72187614440929</v>
      </c>
      <c r="P7" s="9">
        <f t="shared" si="5"/>
        <v>341.18512725830072</v>
      </c>
      <c r="Q7" s="9">
        <f t="shared" si="5"/>
        <v>343.08964729309076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100.85186902203493</v>
      </c>
      <c r="V7" s="49">
        <f t="shared" si="6"/>
        <v>100.33128289894317</v>
      </c>
      <c r="W7" s="49">
        <f t="shared" si="6"/>
        <v>105.1348804202529</v>
      </c>
      <c r="X7" s="49">
        <f t="shared" si="6"/>
        <v>102.30931085643167</v>
      </c>
      <c r="Y7" s="49">
        <f t="shared" si="6"/>
        <v>99.643832204086067</v>
      </c>
      <c r="Z7" s="49">
        <f t="shared" si="6"/>
        <v>97.187356717542002</v>
      </c>
      <c r="AA7" s="49">
        <f t="shared" si="6"/>
        <v>91.838273733397287</v>
      </c>
      <c r="AB7" s="49">
        <f t="shared" si="6"/>
        <v>89.74064427438762</v>
      </c>
      <c r="AC7" s="49">
        <f t="shared" si="6"/>
        <v>86.710100175611458</v>
      </c>
      <c r="AD7" s="49">
        <f t="shared" si="6"/>
        <v>82.712019854768187</v>
      </c>
      <c r="AE7" s="49">
        <f t="shared" si="6"/>
        <v>81.705854181039101</v>
      </c>
      <c r="AF7" s="49">
        <f t="shared" si="6"/>
        <v>80.861778840099888</v>
      </c>
      <c r="AG7" s="49">
        <f t="shared" si="6"/>
        <v>80.734767744963449</v>
      </c>
      <c r="AH7" s="49">
        <f>Q7/$C$7*100</f>
        <v>81.185435052504076</v>
      </c>
      <c r="AI7" s="49"/>
      <c r="AJ7" s="49"/>
      <c r="AK7" s="51" t="s">
        <v>55</v>
      </c>
      <c r="AL7" s="52">
        <v>70</v>
      </c>
      <c r="AM7" s="52">
        <v>61.399999618530302</v>
      </c>
      <c r="AN7" s="52">
        <v>53</v>
      </c>
      <c r="AO7" s="52">
        <v>51.100000381469698</v>
      </c>
      <c r="AP7" s="52">
        <v>44.677974700927699</v>
      </c>
      <c r="AQ7" s="52">
        <v>47.351709365844698</v>
      </c>
      <c r="AR7" s="52">
        <v>42.921888351440401</v>
      </c>
      <c r="AS7" s="52">
        <v>46.6204223632813</v>
      </c>
      <c r="AT7" s="52">
        <v>46.681327819824197</v>
      </c>
      <c r="AU7" s="52">
        <v>46.783924102783203</v>
      </c>
      <c r="AV7" s="52">
        <v>46.9446506500244</v>
      </c>
      <c r="AW7" s="52">
        <v>47.1145210266113</v>
      </c>
      <c r="AX7" s="52">
        <v>47.2855548858643</v>
      </c>
      <c r="AY7" s="52">
        <v>47.4823703765869</v>
      </c>
      <c r="AZ7" s="52">
        <v>47.6890869140625</v>
      </c>
      <c r="BA7" s="70"/>
    </row>
    <row r="8" spans="2:53" x14ac:dyDescent="0.25">
      <c r="B8" s="34" t="s">
        <v>51</v>
      </c>
      <c r="C8" s="9">
        <f>AL17+AL18+AL19</f>
        <v>163.1000003814697</v>
      </c>
      <c r="D8" s="9">
        <f t="shared" ref="D8:Q8" si="7">AM17+AM18+AM19</f>
        <v>158.40000152587891</v>
      </c>
      <c r="E8" s="9">
        <f t="shared" si="7"/>
        <v>166.6000003814697</v>
      </c>
      <c r="F8" s="9">
        <f t="shared" si="7"/>
        <v>182.09999847412098</v>
      </c>
      <c r="G8" s="9">
        <f t="shared" si="7"/>
        <v>182.05292320251471</v>
      </c>
      <c r="H8" s="9">
        <f t="shared" si="7"/>
        <v>183.17144966125491</v>
      </c>
      <c r="I8" s="9">
        <f t="shared" si="7"/>
        <v>178.7917556762695</v>
      </c>
      <c r="J8" s="9">
        <f t="shared" si="7"/>
        <v>181.946813583374</v>
      </c>
      <c r="K8" s="9">
        <f t="shared" si="7"/>
        <v>177.15130996704099</v>
      </c>
      <c r="L8" s="9">
        <f t="shared" si="7"/>
        <v>175.9806728363036</v>
      </c>
      <c r="M8" s="9">
        <f t="shared" si="7"/>
        <v>175.32007217407221</v>
      </c>
      <c r="N8" s="9">
        <f t="shared" si="7"/>
        <v>171.88111877441409</v>
      </c>
      <c r="O8" s="9">
        <f t="shared" si="7"/>
        <v>168.4523601531983</v>
      </c>
      <c r="P8" s="9">
        <f t="shared" si="7"/>
        <v>155.05913162231451</v>
      </c>
      <c r="Q8" s="9">
        <f t="shared" si="7"/>
        <v>150.7690238952637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97.11833301986627</v>
      </c>
      <c r="V8" s="49">
        <f t="shared" si="8"/>
        <v>102.14592274176209</v>
      </c>
      <c r="W8" s="49">
        <f t="shared" si="8"/>
        <v>111.64929371441616</v>
      </c>
      <c r="X8" s="49">
        <f t="shared" si="8"/>
        <v>111.62043088701201</v>
      </c>
      <c r="Y8" s="49">
        <f t="shared" si="8"/>
        <v>112.30622270560436</v>
      </c>
      <c r="Z8" s="49">
        <f t="shared" si="8"/>
        <v>109.62094129865041</v>
      </c>
      <c r="AA8" s="49">
        <f t="shared" si="8"/>
        <v>111.55537287420236</v>
      </c>
      <c r="AB8" s="49">
        <f t="shared" si="8"/>
        <v>108.61514994034771</v>
      </c>
      <c r="AC8" s="49">
        <f t="shared" si="8"/>
        <v>107.89740798571898</v>
      </c>
      <c r="AD8" s="49">
        <f t="shared" si="8"/>
        <v>107.49237999020316</v>
      </c>
      <c r="AE8" s="49">
        <f t="shared" si="8"/>
        <v>105.38388618786418</v>
      </c>
      <c r="AF8" s="49">
        <f t="shared" si="8"/>
        <v>103.28164301606996</v>
      </c>
      <c r="AG8" s="49">
        <f t="shared" si="8"/>
        <v>95.069976247487048</v>
      </c>
      <c r="AH8" s="49">
        <f>Q8/$C$8*100</f>
        <v>92.439622037176306</v>
      </c>
      <c r="AI8" s="49"/>
      <c r="AJ8" s="49"/>
      <c r="AK8" s="51" t="s">
        <v>56</v>
      </c>
      <c r="AL8" s="52">
        <v>65.699996948242202</v>
      </c>
      <c r="AM8" s="52">
        <v>70.399999618530302</v>
      </c>
      <c r="AN8" s="52">
        <v>60.100000381469698</v>
      </c>
      <c r="AO8" s="52">
        <v>55.899997711181598</v>
      </c>
      <c r="AP8" s="52">
        <v>50.920402526855497</v>
      </c>
      <c r="AQ8" s="52">
        <v>45.538358688354499</v>
      </c>
      <c r="AR8" s="52">
        <v>48.036197662353501</v>
      </c>
      <c r="AS8" s="52">
        <v>43.713579177856403</v>
      </c>
      <c r="AT8" s="52">
        <v>47.297479629516602</v>
      </c>
      <c r="AU8" s="52">
        <v>47.368545532226598</v>
      </c>
      <c r="AV8" s="52">
        <v>47.498832702636697</v>
      </c>
      <c r="AW8" s="52">
        <v>47.674713134765597</v>
      </c>
      <c r="AX8" s="52">
        <v>47.839145660400398</v>
      </c>
      <c r="AY8" s="52">
        <v>48.0096111297607</v>
      </c>
      <c r="AZ8" s="52">
        <v>48.2132377624512</v>
      </c>
      <c r="BA8" s="70"/>
    </row>
    <row r="9" spans="2:53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2426.8999991416927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2432.9000062942505</v>
      </c>
      <c r="E9" s="9">
        <f t="shared" si="9"/>
        <v>2430.6999969482422</v>
      </c>
      <c r="F9" s="9">
        <f t="shared" si="9"/>
        <v>2417.6999998092647</v>
      </c>
      <c r="G9" s="9">
        <f t="shared" si="9"/>
        <v>2413.4527950286865</v>
      </c>
      <c r="H9" s="9">
        <f t="shared" si="9"/>
        <v>2416.0992193222046</v>
      </c>
      <c r="I9" s="9">
        <f t="shared" si="9"/>
        <v>2414.3374271392827</v>
      </c>
      <c r="J9" s="9">
        <f t="shared" si="9"/>
        <v>2423.7822742462158</v>
      </c>
      <c r="K9" s="9">
        <f t="shared" si="9"/>
        <v>2424.3780784606938</v>
      </c>
      <c r="L9" s="9">
        <f t="shared" si="9"/>
        <v>2422.6204261779785</v>
      </c>
      <c r="M9" s="9">
        <f t="shared" si="9"/>
        <v>2425.2929964065552</v>
      </c>
      <c r="N9" s="9">
        <f t="shared" si="9"/>
        <v>2418.0217332839966</v>
      </c>
      <c r="O9" s="9">
        <f t="shared" si="9"/>
        <v>2418.9770650863647</v>
      </c>
      <c r="P9" s="9">
        <f t="shared" si="9"/>
        <v>2423.3952569961548</v>
      </c>
      <c r="Q9" s="9">
        <f t="shared" si="9"/>
        <v>2427.9943351745605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100.24722927004326</v>
      </c>
      <c r="V9" s="49">
        <f t="shared" si="10"/>
        <v>100.15657826065735</v>
      </c>
      <c r="W9" s="49">
        <f t="shared" si="10"/>
        <v>99.620915598678081</v>
      </c>
      <c r="X9" s="49">
        <f t="shared" si="10"/>
        <v>99.44591025102963</v>
      </c>
      <c r="Y9" s="49">
        <f t="shared" si="10"/>
        <v>99.554955712089168</v>
      </c>
      <c r="Z9" s="49">
        <f t="shared" si="10"/>
        <v>99.482361366069767</v>
      </c>
      <c r="AA9" s="49">
        <f t="shared" si="10"/>
        <v>99.871534678125201</v>
      </c>
      <c r="AB9" s="49">
        <f t="shared" si="10"/>
        <v>99.896084689031653</v>
      </c>
      <c r="AC9" s="49">
        <f t="shared" si="10"/>
        <v>99.823660926893254</v>
      </c>
      <c r="AD9" s="49">
        <f t="shared" si="10"/>
        <v>99.933783726741694</v>
      </c>
      <c r="AE9" s="49">
        <f t="shared" si="10"/>
        <v>99.634172571558949</v>
      </c>
      <c r="AF9" s="49">
        <f t="shared" si="10"/>
        <v>99.673536855324485</v>
      </c>
      <c r="AG9" s="49">
        <f t="shared" si="10"/>
        <v>99.855587698431023</v>
      </c>
      <c r="AH9" s="49">
        <f>Q9/$C$9*100</f>
        <v>100.04509192934424</v>
      </c>
      <c r="AI9" s="49"/>
      <c r="AJ9" s="49"/>
      <c r="AK9" s="51" t="s">
        <v>57</v>
      </c>
      <c r="AL9" s="52">
        <v>58.599998474121101</v>
      </c>
      <c r="AM9" s="52">
        <v>58.5</v>
      </c>
      <c r="AN9" s="52">
        <v>71.600000381469698</v>
      </c>
      <c r="AO9" s="52">
        <v>57.5</v>
      </c>
      <c r="AP9" s="52">
        <v>55.394744873046903</v>
      </c>
      <c r="AQ9" s="52">
        <v>50.9058132171631</v>
      </c>
      <c r="AR9" s="52">
        <v>46.254104614257798</v>
      </c>
      <c r="AS9" s="52">
        <v>48.606206893920898</v>
      </c>
      <c r="AT9" s="52">
        <v>44.392715454101598</v>
      </c>
      <c r="AU9" s="52">
        <v>47.8693141937256</v>
      </c>
      <c r="AV9" s="52">
        <v>47.971477508544901</v>
      </c>
      <c r="AW9" s="52">
        <v>48.119928359985401</v>
      </c>
      <c r="AX9" s="52">
        <v>48.291751861572301</v>
      </c>
      <c r="AY9" s="52">
        <v>48.459852218627901</v>
      </c>
      <c r="AZ9" s="52">
        <v>48.638078689575202</v>
      </c>
      <c r="BA9" s="70"/>
    </row>
    <row r="10" spans="2:53" x14ac:dyDescent="0.25">
      <c r="B10" s="35" t="s">
        <v>23</v>
      </c>
      <c r="C10" s="9">
        <f t="shared" ref="C10:Q10" si="11">C5+C6+C7+C8+AL20+AL21</f>
        <v>1059.4999942779541</v>
      </c>
      <c r="D10" s="9">
        <f t="shared" si="11"/>
        <v>1045</v>
      </c>
      <c r="E10" s="9">
        <f t="shared" si="11"/>
        <v>1021.2999992370605</v>
      </c>
      <c r="F10" s="9">
        <f t="shared" si="11"/>
        <v>1020.599998474121</v>
      </c>
      <c r="G10" s="9">
        <f t="shared" si="11"/>
        <v>1009.5542297363281</v>
      </c>
      <c r="H10" s="9">
        <f t="shared" si="11"/>
        <v>996.27576065063477</v>
      </c>
      <c r="I10" s="9">
        <f t="shared" si="11"/>
        <v>977.16294670104969</v>
      </c>
      <c r="J10" s="9">
        <f t="shared" si="11"/>
        <v>962.07162857055664</v>
      </c>
      <c r="K10" s="9">
        <f t="shared" si="11"/>
        <v>947.69520950317394</v>
      </c>
      <c r="L10" s="9">
        <f t="shared" si="11"/>
        <v>932.82363891601551</v>
      </c>
      <c r="M10" s="9">
        <f t="shared" si="11"/>
        <v>921.83027458190918</v>
      </c>
      <c r="N10" s="9">
        <f t="shared" si="11"/>
        <v>913.85189056396473</v>
      </c>
      <c r="O10" s="9">
        <f t="shared" si="11"/>
        <v>899.83839607238792</v>
      </c>
      <c r="P10" s="9">
        <f t="shared" si="11"/>
        <v>894.45661544799805</v>
      </c>
      <c r="Q10" s="9">
        <f t="shared" si="11"/>
        <v>890.12257194519043</v>
      </c>
      <c r="S10" s="48" t="s">
        <v>23</v>
      </c>
      <c r="T10" s="49">
        <f>C10/$C$10*100</f>
        <v>100</v>
      </c>
      <c r="U10" s="49">
        <f t="shared" ref="U10:AG10" si="12">D10/$C$10*100</f>
        <v>98.631430452452634</v>
      </c>
      <c r="V10" s="49">
        <f t="shared" si="12"/>
        <v>96.394526168268015</v>
      </c>
      <c r="W10" s="49">
        <f t="shared" si="12"/>
        <v>96.328457195477071</v>
      </c>
      <c r="X10" s="49">
        <f t="shared" si="12"/>
        <v>95.285911768629703</v>
      </c>
      <c r="Y10" s="49">
        <f t="shared" si="12"/>
        <v>94.032634830696111</v>
      </c>
      <c r="Z10" s="49">
        <f t="shared" si="12"/>
        <v>92.2286882471371</v>
      </c>
      <c r="AA10" s="49">
        <f t="shared" si="12"/>
        <v>90.80430710395666</v>
      </c>
      <c r="AB10" s="49">
        <f t="shared" si="12"/>
        <v>89.447401096875438</v>
      </c>
      <c r="AC10" s="49">
        <f t="shared" si="12"/>
        <v>88.043760637462938</v>
      </c>
      <c r="AD10" s="49">
        <f t="shared" si="12"/>
        <v>87.006161355397978</v>
      </c>
      <c r="AE10" s="49">
        <f t="shared" si="12"/>
        <v>86.253128409571332</v>
      </c>
      <c r="AF10" s="49">
        <f t="shared" si="12"/>
        <v>84.930476727904562</v>
      </c>
      <c r="AG10" s="49">
        <f t="shared" si="12"/>
        <v>84.422521970617609</v>
      </c>
      <c r="AH10" s="49">
        <f>Q10/$C$10*100</f>
        <v>84.013456984660593</v>
      </c>
      <c r="AI10" s="49"/>
      <c r="AJ10" s="49"/>
      <c r="AK10" s="51" t="s">
        <v>58</v>
      </c>
      <c r="AL10" s="52">
        <v>65.000001907348604</v>
      </c>
      <c r="AM10" s="52">
        <v>57.599998474121101</v>
      </c>
      <c r="AN10" s="52">
        <v>57</v>
      </c>
      <c r="AO10" s="52">
        <v>70.400001525878906</v>
      </c>
      <c r="AP10" s="52">
        <v>56.491209030151403</v>
      </c>
      <c r="AQ10" s="52">
        <v>54.9140625</v>
      </c>
      <c r="AR10" s="52">
        <v>50.811275482177699</v>
      </c>
      <c r="AS10" s="52">
        <v>46.706207275390597</v>
      </c>
      <c r="AT10" s="52">
        <v>48.945716857910199</v>
      </c>
      <c r="AU10" s="52">
        <v>44.8061714172363</v>
      </c>
      <c r="AV10" s="52">
        <v>48.2239093780518</v>
      </c>
      <c r="AW10" s="52">
        <v>48.347513198852504</v>
      </c>
      <c r="AX10" s="52">
        <v>48.494993209838903</v>
      </c>
      <c r="AY10" s="52">
        <v>48.671567916870103</v>
      </c>
      <c r="AZ10" s="52">
        <v>48.849676132202099</v>
      </c>
      <c r="BA10" s="70"/>
    </row>
    <row r="11" spans="2:53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1691.4999999999998</v>
      </c>
      <c r="D11" s="9">
        <f t="shared" ref="D11:Q11" si="13">AM22+AM23+AM24+AM25+AM26+AM27+AM28+AM29+AM30+AM31+AM32+AM33+AM34+AM35+AM36+AM37+AM38+AM39+AM40+AM41+AM42+AM43+AM44+AM45+AM46+AM47+AM48+AM49+AM50+AM51+AM52+AM53</f>
        <v>1681.8000049591064</v>
      </c>
      <c r="E11" s="9">
        <f t="shared" si="13"/>
        <v>1661.1999988555908</v>
      </c>
      <c r="F11" s="9">
        <f t="shared" si="13"/>
        <v>1620.1999950408933</v>
      </c>
      <c r="G11" s="9">
        <f t="shared" si="13"/>
        <v>1593.8453998565674</v>
      </c>
      <c r="H11" s="9">
        <f t="shared" si="13"/>
        <v>1581.4190120697024</v>
      </c>
      <c r="I11" s="9">
        <f t="shared" si="13"/>
        <v>1571.2160511016848</v>
      </c>
      <c r="J11" s="9">
        <f t="shared" si="13"/>
        <v>1565.8467655181885</v>
      </c>
      <c r="K11" s="9">
        <f t="shared" si="13"/>
        <v>1554.035978317261</v>
      </c>
      <c r="L11" s="9">
        <f t="shared" si="13"/>
        <v>1544.1832904815672</v>
      </c>
      <c r="M11" s="9">
        <f t="shared" si="13"/>
        <v>1536.0972080230713</v>
      </c>
      <c r="N11" s="9">
        <f t="shared" si="13"/>
        <v>1532.5858154296875</v>
      </c>
      <c r="O11" s="9">
        <f t="shared" si="13"/>
        <v>1539.6376190185549</v>
      </c>
      <c r="P11" s="9">
        <f t="shared" si="13"/>
        <v>1537.9494285583496</v>
      </c>
      <c r="Q11" s="9">
        <f t="shared" si="13"/>
        <v>1538.9755954742432</v>
      </c>
      <c r="S11" s="48" t="s">
        <v>24</v>
      </c>
      <c r="T11" s="49">
        <f>C11/$C$11*100</f>
        <v>100</v>
      </c>
      <c r="U11" s="49">
        <f t="shared" ref="U11:AG11" si="14">D11/$C$11*100</f>
        <v>99.426544780319631</v>
      </c>
      <c r="V11" s="49">
        <f t="shared" si="14"/>
        <v>98.208690443723981</v>
      </c>
      <c r="W11" s="49">
        <f t="shared" si="14"/>
        <v>95.784806091687472</v>
      </c>
      <c r="X11" s="49">
        <f t="shared" si="14"/>
        <v>94.226745483687111</v>
      </c>
      <c r="Y11" s="49">
        <f t="shared" si="14"/>
        <v>93.492108310357821</v>
      </c>
      <c r="Z11" s="49">
        <f t="shared" si="14"/>
        <v>92.888918185142472</v>
      </c>
      <c r="AA11" s="49">
        <f t="shared" si="14"/>
        <v>92.571490719372676</v>
      </c>
      <c r="AB11" s="49">
        <f t="shared" si="14"/>
        <v>91.873247314056229</v>
      </c>
      <c r="AC11" s="49">
        <f t="shared" si="14"/>
        <v>91.290765029947821</v>
      </c>
      <c r="AD11" s="49">
        <f t="shared" si="14"/>
        <v>90.812722910024917</v>
      </c>
      <c r="AE11" s="49">
        <f t="shared" si="14"/>
        <v>90.605132452242842</v>
      </c>
      <c r="AF11" s="49">
        <f t="shared" si="14"/>
        <v>91.022028910349107</v>
      </c>
      <c r="AG11" s="49">
        <f t="shared" si="14"/>
        <v>90.922224567446037</v>
      </c>
      <c r="AH11" s="49">
        <f>Q11/$C$11*100</f>
        <v>90.982890657655531</v>
      </c>
      <c r="AI11" s="49"/>
      <c r="AJ11" s="49"/>
      <c r="AK11" s="51" t="s">
        <v>59</v>
      </c>
      <c r="AL11" s="52">
        <v>57.5</v>
      </c>
      <c r="AM11" s="52">
        <v>64.700000762939496</v>
      </c>
      <c r="AN11" s="52">
        <v>57.600000381469698</v>
      </c>
      <c r="AO11" s="52">
        <v>60</v>
      </c>
      <c r="AP11" s="52">
        <v>69.384016036987305</v>
      </c>
      <c r="AQ11" s="52">
        <v>55.816349029541001</v>
      </c>
      <c r="AR11" s="52">
        <v>54.595424652099602</v>
      </c>
      <c r="AS11" s="52">
        <v>50.830646514892599</v>
      </c>
      <c r="AT11" s="52">
        <v>47.153717041015597</v>
      </c>
      <c r="AU11" s="52">
        <v>49.274600982666001</v>
      </c>
      <c r="AV11" s="52">
        <v>45.229757308959996</v>
      </c>
      <c r="AW11" s="52">
        <v>48.597272872924798</v>
      </c>
      <c r="AX11" s="52">
        <v>48.724315643310497</v>
      </c>
      <c r="AY11" s="52">
        <v>48.879306793212898</v>
      </c>
      <c r="AZ11" s="52">
        <v>49.066595077514599</v>
      </c>
      <c r="BA11" s="70"/>
    </row>
    <row r="12" spans="2:53" x14ac:dyDescent="0.25">
      <c r="B12" s="35" t="s">
        <v>25</v>
      </c>
      <c r="C12" s="9">
        <f>AL54+AL55+AL56+AL57+AL58+AL59+AL60+AL61+AL62+AL63+AL64+AL65+AL66+AL67+AL68+AL69+AL70</f>
        <v>618.19999837875366</v>
      </c>
      <c r="D12" s="9">
        <f t="shared" ref="D12:Q12" si="15">AM54+AM55+AM56+AM57+AM58+AM59+AM60+AM61+AM62+AM63+AM64+AM65+AM66+AM67+AM68+AM69+AM70</f>
        <v>636.19999980926514</v>
      </c>
      <c r="E12" s="9">
        <f t="shared" si="15"/>
        <v>660.49999999999989</v>
      </c>
      <c r="F12" s="9">
        <f t="shared" si="15"/>
        <v>697.70000553131115</v>
      </c>
      <c r="G12" s="9">
        <f t="shared" si="15"/>
        <v>707.48649597167991</v>
      </c>
      <c r="H12" s="9">
        <f t="shared" si="15"/>
        <v>717.79593372344982</v>
      </c>
      <c r="I12" s="9">
        <f t="shared" si="15"/>
        <v>727.87205696105957</v>
      </c>
      <c r="J12" s="9">
        <f t="shared" si="15"/>
        <v>740.27411842346191</v>
      </c>
      <c r="K12" s="9">
        <f t="shared" si="15"/>
        <v>753.19463348388672</v>
      </c>
      <c r="L12" s="9">
        <f t="shared" si="15"/>
        <v>766.26743888854958</v>
      </c>
      <c r="M12" s="9">
        <f t="shared" si="15"/>
        <v>771.39572429657005</v>
      </c>
      <c r="N12" s="9">
        <f t="shared" si="15"/>
        <v>769.04027271270763</v>
      </c>
      <c r="O12" s="9">
        <f t="shared" si="15"/>
        <v>771.11340045928955</v>
      </c>
      <c r="P12" s="9">
        <f t="shared" si="15"/>
        <v>769.84332180023193</v>
      </c>
      <c r="Q12" s="9">
        <f t="shared" si="15"/>
        <v>776.59485244750965</v>
      </c>
      <c r="S12" s="48" t="s">
        <v>25</v>
      </c>
      <c r="T12" s="49">
        <f>C12/$C$12*100</f>
        <v>100</v>
      </c>
      <c r="U12" s="49">
        <f t="shared" ref="U12:AG12" si="16">D12/$C$12*100</f>
        <v>102.91167930729812</v>
      </c>
      <c r="V12" s="49">
        <f t="shared" si="16"/>
        <v>106.84244609061454</v>
      </c>
      <c r="W12" s="49">
        <f t="shared" si="16"/>
        <v>112.85991707554972</v>
      </c>
      <c r="X12" s="49">
        <f t="shared" si="16"/>
        <v>114.4429792667555</v>
      </c>
      <c r="Y12" s="49">
        <f t="shared" si="16"/>
        <v>116.11063338820595</v>
      </c>
      <c r="Z12" s="49">
        <f t="shared" si="16"/>
        <v>117.74054656582398</v>
      </c>
      <c r="AA12" s="49">
        <f t="shared" si="16"/>
        <v>119.7467033912732</v>
      </c>
      <c r="AB12" s="49">
        <f t="shared" si="16"/>
        <v>121.83672524412168</v>
      </c>
      <c r="AC12" s="49">
        <f t="shared" si="16"/>
        <v>123.95138157523566</v>
      </c>
      <c r="AD12" s="49">
        <f t="shared" si="16"/>
        <v>124.78093275955619</v>
      </c>
      <c r="AE12" s="49">
        <f t="shared" si="16"/>
        <v>124.39991503227705</v>
      </c>
      <c r="AF12" s="49">
        <f t="shared" si="16"/>
        <v>124.73526407013192</v>
      </c>
      <c r="AG12" s="49">
        <f t="shared" si="16"/>
        <v>124.52981621144727</v>
      </c>
      <c r="AH12" s="49">
        <f>Q12/$C$12*100</f>
        <v>125.62194346233433</v>
      </c>
      <c r="AI12" s="49"/>
      <c r="AJ12" s="49"/>
      <c r="AK12" s="51" t="s">
        <v>60</v>
      </c>
      <c r="AL12" s="52">
        <v>63.999998092651403</v>
      </c>
      <c r="AM12" s="52">
        <v>59.800001144409201</v>
      </c>
      <c r="AN12" s="52">
        <v>64.600002288818402</v>
      </c>
      <c r="AO12" s="52">
        <v>57.300001144409201</v>
      </c>
      <c r="AP12" s="52">
        <v>59.2944431304932</v>
      </c>
      <c r="AQ12" s="52">
        <v>68.557033538818402</v>
      </c>
      <c r="AR12" s="52">
        <v>55.327198028564503</v>
      </c>
      <c r="AS12" s="52">
        <v>54.377935409545898</v>
      </c>
      <c r="AT12" s="52">
        <v>50.896305084228501</v>
      </c>
      <c r="AU12" s="52">
        <v>47.574525833129897</v>
      </c>
      <c r="AV12" s="52">
        <v>49.6093845367432</v>
      </c>
      <c r="AW12" s="52">
        <v>45.651372909545898</v>
      </c>
      <c r="AX12" s="52">
        <v>48.957691192627003</v>
      </c>
      <c r="AY12" s="52">
        <v>49.096040725708001</v>
      </c>
      <c r="AZ12" s="52">
        <v>49.264488220214801</v>
      </c>
      <c r="BA12" s="70"/>
    </row>
    <row r="13" spans="2:53" x14ac:dyDescent="0.25">
      <c r="B13" s="34" t="s">
        <v>26</v>
      </c>
      <c r="C13" s="9">
        <f>AL71+AL72+AL73+AL74+AL75+AL76+AL77+AL78+AL79+AL80+AL81+AL82+AL83</f>
        <v>235.60000014305129</v>
      </c>
      <c r="D13" s="9">
        <f t="shared" ref="D13:Q13" si="17">AM71+AM72+AM73+AM74+AM75+AM76+AM77+AM78+AM79+AM80+AM81+AM82+AM83</f>
        <v>241.00000023841855</v>
      </c>
      <c r="E13" s="9">
        <f t="shared" si="17"/>
        <v>244.00000071525571</v>
      </c>
      <c r="F13" s="9">
        <f t="shared" si="17"/>
        <v>227.50000071525579</v>
      </c>
      <c r="G13" s="9">
        <f t="shared" si="17"/>
        <v>232.96619129180903</v>
      </c>
      <c r="H13" s="9">
        <f t="shared" si="17"/>
        <v>237.56989884376534</v>
      </c>
      <c r="I13" s="9">
        <f t="shared" si="17"/>
        <v>258.25252723693842</v>
      </c>
      <c r="J13" s="9">
        <f t="shared" si="17"/>
        <v>262.3075380325318</v>
      </c>
      <c r="K13" s="9">
        <f t="shared" si="17"/>
        <v>272.60919332504284</v>
      </c>
      <c r="L13" s="9">
        <f t="shared" si="17"/>
        <v>281.99182176589966</v>
      </c>
      <c r="M13" s="9">
        <f t="shared" si="17"/>
        <v>293.0080356597901</v>
      </c>
      <c r="N13" s="9">
        <f t="shared" si="17"/>
        <v>311.47977972030645</v>
      </c>
      <c r="O13" s="9">
        <f t="shared" si="17"/>
        <v>312.25152397155745</v>
      </c>
      <c r="P13" s="9">
        <f t="shared" si="17"/>
        <v>321.73593235015881</v>
      </c>
      <c r="Q13" s="9">
        <f t="shared" si="17"/>
        <v>321.12696313857998</v>
      </c>
      <c r="S13" s="48" t="s">
        <v>26</v>
      </c>
      <c r="T13" s="49">
        <f>C13/$C$13*100</f>
        <v>100</v>
      </c>
      <c r="U13" s="49">
        <f t="shared" ref="U13:AG13" si="18">D13/$C$13*100</f>
        <v>102.29202041260123</v>
      </c>
      <c r="V13" s="49">
        <f t="shared" si="18"/>
        <v>103.56536526617322</v>
      </c>
      <c r="W13" s="49">
        <f t="shared" si="18"/>
        <v>96.561969684687028</v>
      </c>
      <c r="X13" s="49">
        <f t="shared" si="18"/>
        <v>98.88208452901398</v>
      </c>
      <c r="Y13" s="49">
        <f t="shared" si="18"/>
        <v>100.83611999130643</v>
      </c>
      <c r="Z13" s="49">
        <f t="shared" si="18"/>
        <v>109.61482473689857</v>
      </c>
      <c r="AA13" s="49">
        <f t="shared" si="18"/>
        <v>111.3359668392463</v>
      </c>
      <c r="AB13" s="49">
        <f t="shared" si="18"/>
        <v>115.70848606091695</v>
      </c>
      <c r="AC13" s="49">
        <f t="shared" si="18"/>
        <v>119.69092597397295</v>
      </c>
      <c r="AD13" s="49">
        <f t="shared" si="18"/>
        <v>124.36673831998381</v>
      </c>
      <c r="AE13" s="49">
        <f t="shared" si="18"/>
        <v>132.2070371524544</v>
      </c>
      <c r="AF13" s="49">
        <f t="shared" si="18"/>
        <v>132.53460262392403</v>
      </c>
      <c r="AG13" s="49">
        <f t="shared" si="18"/>
        <v>136.56024285008812</v>
      </c>
      <c r="AH13" s="49">
        <f>Q13/$C$13*100</f>
        <v>136.30176695398919</v>
      </c>
      <c r="AI13" s="49"/>
      <c r="AJ13" s="49"/>
      <c r="AK13" s="51" t="s">
        <v>61</v>
      </c>
      <c r="AL13" s="52">
        <v>62.200000762939503</v>
      </c>
      <c r="AM13" s="52">
        <v>61.5</v>
      </c>
      <c r="AN13" s="52">
        <v>58.100000381469698</v>
      </c>
      <c r="AO13" s="52">
        <v>69.800001144409194</v>
      </c>
      <c r="AP13" s="52">
        <v>57.219766616821303</v>
      </c>
      <c r="AQ13" s="52">
        <v>58.787059783935497</v>
      </c>
      <c r="AR13" s="52">
        <v>67.860580444335895</v>
      </c>
      <c r="AS13" s="52">
        <v>54.983663558959996</v>
      </c>
      <c r="AT13" s="52">
        <v>54.262859344482401</v>
      </c>
      <c r="AU13" s="52">
        <v>51.034151077270501</v>
      </c>
      <c r="AV13" s="52">
        <v>48.026664733886697</v>
      </c>
      <c r="AW13" s="52">
        <v>49.974180221557603</v>
      </c>
      <c r="AX13" s="52">
        <v>46.093151092529297</v>
      </c>
      <c r="AY13" s="52">
        <v>49.3499946594238</v>
      </c>
      <c r="AZ13" s="52">
        <v>49.503705978393597</v>
      </c>
      <c r="BA13" s="70"/>
    </row>
    <row r="14" spans="2:53" x14ac:dyDescent="0.25">
      <c r="B14" s="34" t="s">
        <v>27</v>
      </c>
      <c r="C14" s="9">
        <f>AL84+AL85+AL86+AL87+AL88+AL89+AL90+AL91+AL92+AL93</f>
        <v>64.700000509619741</v>
      </c>
      <c r="D14" s="9">
        <f t="shared" ref="D14:Q14" si="19">AM84+AM85+AM86+AM87+AM88+AM89+AM90+AM91+AM92+AM93</f>
        <v>70.999999985098938</v>
      </c>
      <c r="E14" s="9">
        <f t="shared" si="19"/>
        <v>69.199999794364047</v>
      </c>
      <c r="F14" s="9">
        <f t="shared" si="19"/>
        <v>69.399999767541871</v>
      </c>
      <c r="G14" s="9">
        <f t="shared" si="19"/>
        <v>75.623604655265751</v>
      </c>
      <c r="H14" s="9">
        <f t="shared" si="19"/>
        <v>77.665005743503585</v>
      </c>
      <c r="I14" s="9">
        <f t="shared" si="19"/>
        <v>71.521544277668013</v>
      </c>
      <c r="J14" s="9">
        <f t="shared" si="19"/>
        <v>74.336879551410647</v>
      </c>
      <c r="K14" s="9">
        <f t="shared" si="19"/>
        <v>76.943409204483018</v>
      </c>
      <c r="L14" s="9">
        <f t="shared" si="19"/>
        <v>78.493239998817486</v>
      </c>
      <c r="M14" s="9">
        <f t="shared" si="19"/>
        <v>82.729627847671495</v>
      </c>
      <c r="N14" s="9">
        <f t="shared" si="19"/>
        <v>81.44697892665863</v>
      </c>
      <c r="O14" s="9">
        <f t="shared" si="19"/>
        <v>90.756202459335256</v>
      </c>
      <c r="P14" s="9">
        <f t="shared" si="19"/>
        <v>94.929345011711135</v>
      </c>
      <c r="Q14" s="9">
        <f t="shared" si="19"/>
        <v>97.186735987663312</v>
      </c>
      <c r="S14" s="48" t="s">
        <v>27</v>
      </c>
      <c r="T14" s="49">
        <f>C14/$C$14*100</f>
        <v>100</v>
      </c>
      <c r="U14" s="49">
        <f t="shared" ref="U14:AG14" si="20">D14/$C$14*100</f>
        <v>109.73724795340998</v>
      </c>
      <c r="V14" s="49">
        <f t="shared" si="20"/>
        <v>106.95517658315201</v>
      </c>
      <c r="W14" s="49">
        <f t="shared" si="20"/>
        <v>107.26429555008012</v>
      </c>
      <c r="X14" s="49">
        <f t="shared" si="20"/>
        <v>116.88346840742585</v>
      </c>
      <c r="Y14" s="49">
        <f t="shared" si="20"/>
        <v>120.03864780797981</v>
      </c>
      <c r="Z14" s="49">
        <f t="shared" si="20"/>
        <v>110.54334422614731</v>
      </c>
      <c r="AA14" s="49">
        <f t="shared" si="20"/>
        <v>114.8947124665912</v>
      </c>
      <c r="AB14" s="49">
        <f t="shared" si="20"/>
        <v>118.92335177500178</v>
      </c>
      <c r="AC14" s="49">
        <f t="shared" si="20"/>
        <v>121.3187625665427</v>
      </c>
      <c r="AD14" s="49">
        <f t="shared" si="20"/>
        <v>127.8665026213888</v>
      </c>
      <c r="AE14" s="49">
        <f t="shared" si="20"/>
        <v>125.88404680854511</v>
      </c>
      <c r="AF14" s="49">
        <f t="shared" si="20"/>
        <v>140.27233654479093</v>
      </c>
      <c r="AG14" s="49">
        <f t="shared" si="20"/>
        <v>146.72232498297558</v>
      </c>
      <c r="AH14" s="49">
        <f>Q14/$C$14*100</f>
        <v>150.21133728308607</v>
      </c>
      <c r="AI14" s="49"/>
      <c r="AJ14" s="49"/>
      <c r="AK14" s="51" t="s">
        <v>62</v>
      </c>
      <c r="AL14" s="52">
        <v>62.199998855590799</v>
      </c>
      <c r="AM14" s="52">
        <v>63.599998474121101</v>
      </c>
      <c r="AN14" s="52">
        <v>61.999998092651403</v>
      </c>
      <c r="AO14" s="52">
        <v>59.100000381469698</v>
      </c>
      <c r="AP14" s="52">
        <v>68.960691452026396</v>
      </c>
      <c r="AQ14" s="52">
        <v>57.0911960601807</v>
      </c>
      <c r="AR14" s="52">
        <v>58.2827472686768</v>
      </c>
      <c r="AS14" s="52">
        <v>67.185903549194293</v>
      </c>
      <c r="AT14" s="52">
        <v>54.632240295410199</v>
      </c>
      <c r="AU14" s="52">
        <v>54.102022171020501</v>
      </c>
      <c r="AV14" s="52">
        <v>51.090898513793903</v>
      </c>
      <c r="AW14" s="52">
        <v>48.375745773315401</v>
      </c>
      <c r="AX14" s="52">
        <v>50.237483978271499</v>
      </c>
      <c r="AY14" s="52">
        <v>46.4317436218262</v>
      </c>
      <c r="AZ14" s="52">
        <v>49.6429767608643</v>
      </c>
      <c r="BA14" s="70"/>
    </row>
    <row r="15" spans="2:53" x14ac:dyDescent="0.25">
      <c r="B15" s="34" t="s">
        <v>28</v>
      </c>
      <c r="C15" s="9">
        <f>AL94+AL95+AL96+AL97+AL98+AL99+AL100+AL101+AL102+AL103</f>
        <v>9.2000001966953242</v>
      </c>
      <c r="D15" s="9">
        <f t="shared" ref="D15:Q15" si="21">AM94+AM95+AM96+AM97+AM98+AM99+AM100+AM101+AM102+AM103</f>
        <v>8.0000001788139361</v>
      </c>
      <c r="E15" s="9">
        <f t="shared" si="21"/>
        <v>10.700000047683712</v>
      </c>
      <c r="F15" s="9">
        <f t="shared" si="21"/>
        <v>9.8999999165534973</v>
      </c>
      <c r="G15" s="9">
        <f t="shared" si="21"/>
        <v>10.783605883829299</v>
      </c>
      <c r="H15" s="9">
        <f t="shared" si="21"/>
        <v>10.425615114159875</v>
      </c>
      <c r="I15" s="9">
        <f t="shared" si="21"/>
        <v>10.442469475790862</v>
      </c>
      <c r="J15" s="9">
        <f t="shared" si="21"/>
        <v>9.0681715980172211</v>
      </c>
      <c r="K15" s="9">
        <f t="shared" si="21"/>
        <v>8.7237798161804658</v>
      </c>
      <c r="L15" s="9">
        <f t="shared" si="21"/>
        <v>9.8440924566239083</v>
      </c>
      <c r="M15" s="9">
        <f t="shared" si="21"/>
        <v>11.076015844941145</v>
      </c>
      <c r="N15" s="9">
        <f t="shared" si="21"/>
        <v>11.828714162111277</v>
      </c>
      <c r="O15" s="9">
        <f t="shared" si="21"/>
        <v>11.353832036256787</v>
      </c>
      <c r="P15" s="9">
        <f t="shared" si="21"/>
        <v>11.738906443119065</v>
      </c>
      <c r="Q15" s="9">
        <f t="shared" si="21"/>
        <v>13.581738352775577</v>
      </c>
      <c r="S15" s="48" t="s">
        <v>28</v>
      </c>
      <c r="T15" s="49">
        <f>C15/$C$15*100</f>
        <v>100</v>
      </c>
      <c r="U15" s="49">
        <f t="shared" ref="U15:AG15" si="22">D15/$C$15*100</f>
        <v>86.956521823636123</v>
      </c>
      <c r="V15" s="49">
        <f t="shared" si="22"/>
        <v>116.30434585780979</v>
      </c>
      <c r="W15" s="49">
        <f t="shared" si="22"/>
        <v>107.60869244448077</v>
      </c>
      <c r="X15" s="49">
        <f t="shared" si="22"/>
        <v>117.21310492691958</v>
      </c>
      <c r="Y15" s="49">
        <f t="shared" si="22"/>
        <v>113.32190099196733</v>
      </c>
      <c r="Z15" s="49">
        <f t="shared" si="22"/>
        <v>113.50510057099605</v>
      </c>
      <c r="AA15" s="49">
        <f t="shared" si="22"/>
        <v>98.567080479786767</v>
      </c>
      <c r="AB15" s="49">
        <f t="shared" si="22"/>
        <v>94.823691626811936</v>
      </c>
      <c r="AC15" s="49">
        <f t="shared" si="22"/>
        <v>107.00100267562978</v>
      </c>
      <c r="AD15" s="49">
        <f t="shared" si="22"/>
        <v>120.39147400148636</v>
      </c>
      <c r="AE15" s="49">
        <f t="shared" si="22"/>
        <v>128.57297727406785</v>
      </c>
      <c r="AF15" s="49">
        <f t="shared" si="22"/>
        <v>123.41121514687714</v>
      </c>
      <c r="AG15" s="49">
        <f t="shared" si="22"/>
        <v>127.59680643632731</v>
      </c>
      <c r="AH15" s="49">
        <f>Q15/$C$15*100</f>
        <v>147.62758763477191</v>
      </c>
      <c r="AI15" s="49"/>
      <c r="AJ15" s="49"/>
      <c r="AK15" s="51" t="s">
        <v>63</v>
      </c>
      <c r="AL15" s="52">
        <v>57.599998474121101</v>
      </c>
      <c r="AM15" s="52">
        <v>62.199998855590799</v>
      </c>
      <c r="AN15" s="52">
        <v>62.099998474121101</v>
      </c>
      <c r="AO15" s="52">
        <v>63.699998855590799</v>
      </c>
      <c r="AP15" s="52">
        <v>58.5180339813232</v>
      </c>
      <c r="AQ15" s="52">
        <v>68.006607055664105</v>
      </c>
      <c r="AR15" s="52">
        <v>56.770898818969698</v>
      </c>
      <c r="AS15" s="52">
        <v>57.639978408813498</v>
      </c>
      <c r="AT15" s="52">
        <v>66.363771438598604</v>
      </c>
      <c r="AU15" s="52">
        <v>54.115991592407198</v>
      </c>
      <c r="AV15" s="52">
        <v>53.761869430541999</v>
      </c>
      <c r="AW15" s="52">
        <v>50.951780319213903</v>
      </c>
      <c r="AX15" s="52">
        <v>48.477252960205099</v>
      </c>
      <c r="AY15" s="52">
        <v>50.2678413391113</v>
      </c>
      <c r="AZ15" s="52">
        <v>46.537887573242202</v>
      </c>
      <c r="BA15" s="70"/>
    </row>
    <row r="16" spans="2:53" x14ac:dyDescent="0.25">
      <c r="B16" s="54" t="s">
        <v>29</v>
      </c>
      <c r="C16" s="55">
        <f t="shared" ref="C16:F16" si="23">C5+C6+C7+C8+C9+C13+C14+C15</f>
        <v>3678.6999935060735</v>
      </c>
      <c r="D16" s="55">
        <f t="shared" si="23"/>
        <v>3683.0000051707029</v>
      </c>
      <c r="E16" s="55">
        <f t="shared" si="23"/>
        <v>3666.8999986499548</v>
      </c>
      <c r="F16" s="55">
        <f t="shared" si="23"/>
        <v>3645.2999994456763</v>
      </c>
      <c r="G16" s="55">
        <f>G5+G6+G7+G8+G9+G13+G14+G15</f>
        <v>3630.2595273954794</v>
      </c>
      <c r="H16" s="55">
        <f t="shared" ref="H16:Q16" si="24">H5+H6+H7+H8+H9+H13+H14+H15</f>
        <v>3621.1512261452153</v>
      </c>
      <c r="I16" s="55">
        <f t="shared" si="24"/>
        <v>3616.4675957541917</v>
      </c>
      <c r="J16" s="55">
        <f t="shared" si="24"/>
        <v>3613.9051016941667</v>
      </c>
      <c r="K16" s="55">
        <f t="shared" si="24"/>
        <v>3613.202203650028</v>
      </c>
      <c r="L16" s="55">
        <f t="shared" si="24"/>
        <v>3613.6035225074738</v>
      </c>
      <c r="M16" s="55">
        <f t="shared" si="24"/>
        <v>3616.136886253953</v>
      </c>
      <c r="N16" s="55">
        <f t="shared" si="24"/>
        <v>3620.2334515154362</v>
      </c>
      <c r="O16" s="55">
        <f t="shared" si="24"/>
        <v>3624.9509740173817</v>
      </c>
      <c r="P16" s="55">
        <f t="shared" si="24"/>
        <v>3630.6535496115685</v>
      </c>
      <c r="Q16" s="55">
        <f t="shared" si="24"/>
        <v>3637.5884573459621</v>
      </c>
      <c r="R16" s="36"/>
      <c r="S16" s="50"/>
      <c r="T16" s="49">
        <f>C16/$C$16*100</f>
        <v>100</v>
      </c>
      <c r="U16" s="49">
        <f t="shared" ref="U16:AG16" si="25">D16/$C$16*100</f>
        <v>100.11688943573056</v>
      </c>
      <c r="V16" s="49">
        <f t="shared" si="25"/>
        <v>99.679234651454351</v>
      </c>
      <c r="W16" s="49">
        <f t="shared" si="25"/>
        <v>99.092070728263863</v>
      </c>
      <c r="X16" s="49">
        <f t="shared" si="25"/>
        <v>98.683217816182207</v>
      </c>
      <c r="Y16" s="49">
        <f t="shared" si="25"/>
        <v>98.435622163741328</v>
      </c>
      <c r="Z16" s="49">
        <f t="shared" si="25"/>
        <v>98.308304622237756</v>
      </c>
      <c r="AA16" s="49">
        <f t="shared" si="25"/>
        <v>98.238647024049584</v>
      </c>
      <c r="AB16" s="49">
        <f t="shared" si="25"/>
        <v>98.219539783845718</v>
      </c>
      <c r="AC16" s="49">
        <f t="shared" si="25"/>
        <v>98.230449041413735</v>
      </c>
      <c r="AD16" s="49">
        <f t="shared" si="25"/>
        <v>98.299314775258608</v>
      </c>
      <c r="AE16" s="49">
        <f t="shared" si="25"/>
        <v>98.410673822441424</v>
      </c>
      <c r="AF16" s="49">
        <f t="shared" si="25"/>
        <v>98.538912670683288</v>
      </c>
      <c r="AG16" s="49">
        <f t="shared" si="25"/>
        <v>98.693928725383415</v>
      </c>
      <c r="AH16" s="49">
        <f>Q16/$C$16*100</f>
        <v>98.882443900489719</v>
      </c>
      <c r="AI16" s="49"/>
      <c r="AJ16" s="49"/>
      <c r="AK16" s="51" t="s">
        <v>64</v>
      </c>
      <c r="AL16" s="52">
        <v>54.100000381469698</v>
      </c>
      <c r="AM16" s="52">
        <v>56.799999237060497</v>
      </c>
      <c r="AN16" s="52">
        <v>62.600000381469698</v>
      </c>
      <c r="AO16" s="52">
        <v>64</v>
      </c>
      <c r="AP16" s="52">
        <v>62.4909858703613</v>
      </c>
      <c r="AQ16" s="52">
        <v>57.922525405883803</v>
      </c>
      <c r="AR16" s="52">
        <v>67.065643310546903</v>
      </c>
      <c r="AS16" s="52">
        <v>56.384208679199197</v>
      </c>
      <c r="AT16" s="52">
        <v>56.989351272583001</v>
      </c>
      <c r="AU16" s="52">
        <v>65.5294189453125</v>
      </c>
      <c r="AV16" s="52">
        <v>53.5985107421875</v>
      </c>
      <c r="AW16" s="52">
        <v>53.391073226928697</v>
      </c>
      <c r="AX16" s="52">
        <v>50.736988067627003</v>
      </c>
      <c r="AY16" s="52">
        <v>48.488632202148402</v>
      </c>
      <c r="AZ16" s="52">
        <v>50.224317550659201</v>
      </c>
      <c r="BA16" s="70"/>
    </row>
    <row r="17" spans="2:53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55.299999237060497</v>
      </c>
      <c r="AM17" s="52">
        <v>54.600000381469698</v>
      </c>
      <c r="AN17" s="52">
        <v>56.400001525878899</v>
      </c>
      <c r="AO17" s="52">
        <v>61.699998855590799</v>
      </c>
      <c r="AP17" s="52">
        <v>62.999162673950202</v>
      </c>
      <c r="AQ17" s="52">
        <v>61.279731750488303</v>
      </c>
      <c r="AR17" s="52">
        <v>57.238687515258803</v>
      </c>
      <c r="AS17" s="52">
        <v>66.044275283813505</v>
      </c>
      <c r="AT17" s="52">
        <v>55.877260208129897</v>
      </c>
      <c r="AU17" s="52">
        <v>56.240068435668903</v>
      </c>
      <c r="AV17" s="52">
        <v>64.599855422973604</v>
      </c>
      <c r="AW17" s="52">
        <v>53.006464004516602</v>
      </c>
      <c r="AX17" s="52">
        <v>52.904466629028299</v>
      </c>
      <c r="AY17" s="52">
        <v>50.404825210571303</v>
      </c>
      <c r="AZ17" s="52">
        <v>48.369344711303697</v>
      </c>
      <c r="BA17" s="70"/>
    </row>
    <row r="18" spans="2:53" x14ac:dyDescent="0.25">
      <c r="B18" s="54" t="s">
        <v>30</v>
      </c>
      <c r="C18" s="9"/>
      <c r="D18" s="9">
        <f t="shared" ref="D18:G18" si="26">D16-C16</f>
        <v>4.3000116646294373</v>
      </c>
      <c r="E18" s="9">
        <f t="shared" si="26"/>
        <v>-16.100006520748138</v>
      </c>
      <c r="F18" s="9">
        <f t="shared" si="26"/>
        <v>-21.599999204278447</v>
      </c>
      <c r="G18" s="9">
        <f t="shared" si="26"/>
        <v>-15.040472050196968</v>
      </c>
      <c r="H18" s="9">
        <f>H16-G16</f>
        <v>-9.1083012502640486</v>
      </c>
      <c r="I18" s="9">
        <f>I16-H16</f>
        <v>-4.6836303910235983</v>
      </c>
      <c r="J18" s="9">
        <f t="shared" ref="J18:Q18" si="27">J16-I16</f>
        <v>-2.5624940600250738</v>
      </c>
      <c r="K18" s="9">
        <f t="shared" si="27"/>
        <v>-0.70289804413869206</v>
      </c>
      <c r="L18" s="9">
        <f t="shared" si="27"/>
        <v>0.40131885744585816</v>
      </c>
      <c r="M18" s="9">
        <f>M16-L16</f>
        <v>2.5333637464791536</v>
      </c>
      <c r="N18" s="37">
        <f t="shared" si="27"/>
        <v>4.0965652614831924</v>
      </c>
      <c r="O18" s="37">
        <f>O16-N16</f>
        <v>4.7175225019454956</v>
      </c>
      <c r="P18" s="37">
        <f t="shared" si="27"/>
        <v>5.7025755941867828</v>
      </c>
      <c r="Q18" s="37">
        <f t="shared" si="27"/>
        <v>6.9349077343936187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51.200000762939503</v>
      </c>
      <c r="AM18" s="52">
        <v>52.399999618530302</v>
      </c>
      <c r="AN18" s="52">
        <v>57.799999237060497</v>
      </c>
      <c r="AO18" s="52">
        <v>59.000001907348597</v>
      </c>
      <c r="AP18" s="52">
        <v>60.658935546875</v>
      </c>
      <c r="AQ18" s="52">
        <v>62.128267288208001</v>
      </c>
      <c r="AR18" s="52">
        <v>60.204341888427699</v>
      </c>
      <c r="AS18" s="52">
        <v>56.6360759735107</v>
      </c>
      <c r="AT18" s="52">
        <v>65.132625579833999</v>
      </c>
      <c r="AU18" s="52">
        <v>55.445529937744098</v>
      </c>
      <c r="AV18" s="52">
        <v>55.6098537445068</v>
      </c>
      <c r="AW18" s="52">
        <v>63.775203704833999</v>
      </c>
      <c r="AX18" s="52">
        <v>52.5141925811768</v>
      </c>
      <c r="AY18" s="52">
        <v>52.513961791992202</v>
      </c>
      <c r="AZ18" s="52">
        <v>50.160312652587898</v>
      </c>
      <c r="BA18" s="70"/>
    </row>
    <row r="19" spans="2:53" ht="15.75" thickBot="1" x14ac:dyDescent="0.3">
      <c r="B19" s="54" t="s">
        <v>31</v>
      </c>
      <c r="D19" s="39">
        <f t="shared" ref="D19:G19" si="28">D18/C16</f>
        <v>1.1688943573056111E-3</v>
      </c>
      <c r="E19" s="39">
        <f t="shared" si="28"/>
        <v>-4.3714380934414144E-3</v>
      </c>
      <c r="F19" s="39">
        <f t="shared" si="28"/>
        <v>-5.8905340238978249E-3</v>
      </c>
      <c r="G19" s="39">
        <f t="shared" si="28"/>
        <v>-4.125990193532522E-3</v>
      </c>
      <c r="H19" s="39">
        <f>H18/G16</f>
        <v>-2.5089945172043324E-3</v>
      </c>
      <c r="I19" s="39">
        <f>I18/H16</f>
        <v>-1.2934092222404675E-3</v>
      </c>
      <c r="J19" s="39">
        <f t="shared" ref="J19:Q19" si="29">J18/I16</f>
        <v>-7.0856270440069623E-4</v>
      </c>
      <c r="K19" s="39">
        <f t="shared" si="29"/>
        <v>-1.94498201906071E-4</v>
      </c>
      <c r="L19" s="39">
        <f t="shared" si="29"/>
        <v>1.1107013525023567E-4</v>
      </c>
      <c r="M19" s="39">
        <f t="shared" si="29"/>
        <v>7.0106300558431397E-4</v>
      </c>
      <c r="N19" s="40">
        <f t="shared" si="29"/>
        <v>1.1328568000441286E-3</v>
      </c>
      <c r="O19" s="40">
        <f t="shared" si="29"/>
        <v>1.303098975556599E-3</v>
      </c>
      <c r="P19" s="40">
        <f t="shared" si="29"/>
        <v>1.5731455777088362E-3</v>
      </c>
      <c r="Q19" s="40">
        <f t="shared" si="29"/>
        <v>1.9100990054905023E-3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56.600000381469698</v>
      </c>
      <c r="AM19" s="52">
        <v>51.400001525878899</v>
      </c>
      <c r="AN19" s="52">
        <v>52.399999618530302</v>
      </c>
      <c r="AO19" s="52">
        <v>61.399997711181598</v>
      </c>
      <c r="AP19" s="52">
        <v>58.394824981689503</v>
      </c>
      <c r="AQ19" s="52">
        <v>59.763450622558601</v>
      </c>
      <c r="AR19" s="52">
        <v>61.348726272583001</v>
      </c>
      <c r="AS19" s="52">
        <v>59.266462326049798</v>
      </c>
      <c r="AT19" s="52">
        <v>56.141424179077099</v>
      </c>
      <c r="AU19" s="52">
        <v>64.295074462890597</v>
      </c>
      <c r="AV19" s="52">
        <v>55.110363006591797</v>
      </c>
      <c r="AW19" s="52">
        <v>55.099451065063498</v>
      </c>
      <c r="AX19" s="52">
        <v>63.0337009429932</v>
      </c>
      <c r="AY19" s="52">
        <v>52.140344619750998</v>
      </c>
      <c r="AZ19" s="52">
        <v>52.239366531372099</v>
      </c>
      <c r="BA19" s="70"/>
    </row>
    <row r="20" spans="2:53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56.900001525878899</v>
      </c>
      <c r="AM20" s="52">
        <v>58.5</v>
      </c>
      <c r="AN20" s="52">
        <v>50.699998855590799</v>
      </c>
      <c r="AO20" s="52">
        <v>52.5</v>
      </c>
      <c r="AP20" s="52">
        <v>60.669548034667997</v>
      </c>
      <c r="AQ20" s="52">
        <v>57.8066215515137</v>
      </c>
      <c r="AR20" s="52">
        <v>58.884805679321303</v>
      </c>
      <c r="AS20" s="52">
        <v>60.530826568603501</v>
      </c>
      <c r="AT20" s="52">
        <v>58.3447971343994</v>
      </c>
      <c r="AU20" s="52">
        <v>55.654893875122099</v>
      </c>
      <c r="AV20" s="52">
        <v>63.430566787719698</v>
      </c>
      <c r="AW20" s="52">
        <v>54.778902053833001</v>
      </c>
      <c r="AX20" s="52">
        <v>54.624116897583001</v>
      </c>
      <c r="AY20" s="52">
        <v>62.276718139648402</v>
      </c>
      <c r="AZ20" s="52">
        <v>51.833309173583999</v>
      </c>
      <c r="BA20" s="70"/>
    </row>
    <row r="21" spans="2:53" ht="15" customHeight="1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2.0258688538830487E-4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60.299999237060497</v>
      </c>
      <c r="AM21" s="52">
        <v>56.400001525878899</v>
      </c>
      <c r="AN21" s="52">
        <v>58.299999237060497</v>
      </c>
      <c r="AO21" s="52">
        <v>47.299999237060497</v>
      </c>
      <c r="AP21" s="52">
        <v>51.451351165771499</v>
      </c>
      <c r="AQ21" s="52">
        <v>59.077651977539098</v>
      </c>
      <c r="AR21" s="52">
        <v>56.364513397216797</v>
      </c>
      <c r="AS21" s="52">
        <v>57.1305637359619</v>
      </c>
      <c r="AT21" s="52">
        <v>58.802669525146499</v>
      </c>
      <c r="AU21" s="52">
        <v>56.5148029327393</v>
      </c>
      <c r="AV21" s="52">
        <v>54.3694972991943</v>
      </c>
      <c r="AW21" s="52">
        <v>61.616743087768597</v>
      </c>
      <c r="AX21" s="52">
        <v>53.6019287109375</v>
      </c>
      <c r="AY21" s="52">
        <v>53.325788497924798</v>
      </c>
      <c r="AZ21" s="52">
        <v>60.590578079223597</v>
      </c>
      <c r="BA21" s="70"/>
    </row>
    <row r="22" spans="2:53" ht="15" customHeight="1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89">
        <v>2029</v>
      </c>
      <c r="AI22" s="111"/>
      <c r="AJ22" s="3"/>
      <c r="AK22" s="51" t="s">
        <v>70</v>
      </c>
      <c r="AL22" s="52">
        <v>58.100000381469698</v>
      </c>
      <c r="AM22" s="52">
        <v>56.800001144409201</v>
      </c>
      <c r="AN22" s="52">
        <v>55.200000762939503</v>
      </c>
      <c r="AO22" s="52">
        <v>54.199998855590799</v>
      </c>
      <c r="AP22" s="52">
        <v>46.586099624633803</v>
      </c>
      <c r="AQ22" s="52">
        <v>50.392431259155302</v>
      </c>
      <c r="AR22" s="52">
        <v>57.296796798706097</v>
      </c>
      <c r="AS22" s="52">
        <v>54.894031524658203</v>
      </c>
      <c r="AT22" s="52">
        <v>55.267694473266602</v>
      </c>
      <c r="AU22" s="52">
        <v>56.904869079589801</v>
      </c>
      <c r="AV22" s="52">
        <v>54.669246673583999</v>
      </c>
      <c r="AW22" s="52">
        <v>53.059221267700202</v>
      </c>
      <c r="AX22" s="52">
        <v>59.593282699584996</v>
      </c>
      <c r="AY22" s="52">
        <v>52.362682342529297</v>
      </c>
      <c r="AZ22" s="52">
        <v>52.012680053710902</v>
      </c>
      <c r="BA22" s="70"/>
    </row>
    <row r="23" spans="2:53" x14ac:dyDescent="0.25">
      <c r="N23" s="43"/>
      <c r="O23" s="38"/>
      <c r="P23" s="38"/>
      <c r="Q23" s="38"/>
      <c r="S23" s="67" t="s">
        <v>48</v>
      </c>
      <c r="T23" s="65">
        <v>46.399999618530302</v>
      </c>
      <c r="U23" s="65">
        <v>48.100000381469698</v>
      </c>
      <c r="V23" s="65">
        <v>38</v>
      </c>
      <c r="W23" s="65">
        <v>40.300001144409201</v>
      </c>
      <c r="X23" s="65">
        <v>44.2740573883057</v>
      </c>
      <c r="Y23" s="65">
        <v>44.224033355712898</v>
      </c>
      <c r="Z23" s="65">
        <v>44.276275634765597</v>
      </c>
      <c r="AA23" s="65">
        <v>44.395286560058601</v>
      </c>
      <c r="AB23" s="65">
        <v>44.5328464508057</v>
      </c>
      <c r="AC23" s="65">
        <v>44.695940017700202</v>
      </c>
      <c r="AD23" s="65">
        <v>44.905336380004897</v>
      </c>
      <c r="AE23" s="65">
        <v>45.1359348297119</v>
      </c>
      <c r="AF23" s="65">
        <v>45.368736267089801</v>
      </c>
      <c r="AG23" s="65">
        <v>45.5823078155518</v>
      </c>
      <c r="AH23" s="68">
        <v>45.795270919799798</v>
      </c>
      <c r="AI23" s="94">
        <f>AH23-T23</f>
        <v>-0.60472869873050428</v>
      </c>
      <c r="AJ23" s="95"/>
      <c r="AK23" s="51" t="s">
        <v>71</v>
      </c>
      <c r="AL23" s="52">
        <v>51.300001144409201</v>
      </c>
      <c r="AM23" s="52">
        <v>55.699998855590799</v>
      </c>
      <c r="AN23" s="52">
        <v>58</v>
      </c>
      <c r="AO23" s="52">
        <v>54.100000381469698</v>
      </c>
      <c r="AP23" s="52">
        <v>52.114660263061502</v>
      </c>
      <c r="AQ23" s="52">
        <v>45.702257156372099</v>
      </c>
      <c r="AR23" s="52">
        <v>49.047855377197301</v>
      </c>
      <c r="AS23" s="52">
        <v>54.970273971557603</v>
      </c>
      <c r="AT23" s="52">
        <v>53.095396041870103</v>
      </c>
      <c r="AU23" s="52">
        <v>53.046434402465799</v>
      </c>
      <c r="AV23" s="52">
        <v>54.6022434234619</v>
      </c>
      <c r="AW23" s="52">
        <v>52.573688507080099</v>
      </c>
      <c r="AX23" s="52">
        <v>51.458534240722699</v>
      </c>
      <c r="AY23" s="52">
        <v>57.078163146972699</v>
      </c>
      <c r="AZ23" s="52">
        <v>50.8808078765869</v>
      </c>
      <c r="BA23" s="70"/>
    </row>
    <row r="24" spans="2:53" x14ac:dyDescent="0.25">
      <c r="N24" s="43"/>
      <c r="O24" s="38"/>
      <c r="P24" s="38"/>
      <c r="Q24" s="38"/>
      <c r="S24" s="30" t="s">
        <v>53</v>
      </c>
      <c r="T24" s="61">
        <v>58.899999618530302</v>
      </c>
      <c r="U24" s="61">
        <v>49.5</v>
      </c>
      <c r="V24" s="61">
        <v>49.800001144409201</v>
      </c>
      <c r="W24" s="61">
        <v>45.899999618530302</v>
      </c>
      <c r="X24" s="61">
        <v>41.165977478027301</v>
      </c>
      <c r="Y24" s="61">
        <v>45.081892013549798</v>
      </c>
      <c r="Z24" s="61">
        <v>45.076992034912102</v>
      </c>
      <c r="AA24" s="61">
        <v>45.149421691894503</v>
      </c>
      <c r="AB24" s="61">
        <v>45.282823562622099</v>
      </c>
      <c r="AC24" s="61">
        <v>45.418088912963903</v>
      </c>
      <c r="AD24" s="61">
        <v>45.592750549316399</v>
      </c>
      <c r="AE24" s="61">
        <v>45.804840087890597</v>
      </c>
      <c r="AF24" s="61">
        <v>46.017847061157198</v>
      </c>
      <c r="AG24" s="61">
        <v>46.237836837768597</v>
      </c>
      <c r="AH24" s="62">
        <v>46.449018478393597</v>
      </c>
      <c r="AI24" s="95">
        <f t="shared" ref="AI24:AI28" si="30">AH24-T24</f>
        <v>-12.450981140136705</v>
      </c>
      <c r="AJ24" s="95"/>
      <c r="AK24" s="51" t="s">
        <v>72</v>
      </c>
      <c r="AL24" s="52">
        <v>58.799999237060497</v>
      </c>
      <c r="AM24" s="52">
        <v>55.5</v>
      </c>
      <c r="AN24" s="52">
        <v>53.600000381469698</v>
      </c>
      <c r="AO24" s="52">
        <v>54</v>
      </c>
      <c r="AP24" s="52">
        <v>51.596284866333001</v>
      </c>
      <c r="AQ24" s="52">
        <v>50.428997039794901</v>
      </c>
      <c r="AR24" s="52">
        <v>45.156009674072301</v>
      </c>
      <c r="AS24" s="52">
        <v>47.986757278442397</v>
      </c>
      <c r="AT24" s="52">
        <v>52.8350219726563</v>
      </c>
      <c r="AU24" s="52">
        <v>51.642007827758803</v>
      </c>
      <c r="AV24" s="52">
        <v>51.215431213378899</v>
      </c>
      <c r="AW24" s="52">
        <v>52.619686126708999</v>
      </c>
      <c r="AX24" s="52">
        <v>50.924867630004897</v>
      </c>
      <c r="AY24" s="52">
        <v>50.201522827148402</v>
      </c>
      <c r="AZ24" s="52">
        <v>54.856058120727504</v>
      </c>
      <c r="BA24" s="70"/>
    </row>
    <row r="25" spans="2:53" x14ac:dyDescent="0.25">
      <c r="N25" s="43"/>
      <c r="O25" s="38"/>
      <c r="P25" s="38"/>
      <c r="Q25" s="38"/>
      <c r="S25" s="67" t="s">
        <v>54</v>
      </c>
      <c r="T25" s="65">
        <v>57</v>
      </c>
      <c r="U25" s="65">
        <v>57.600000381469698</v>
      </c>
      <c r="V25" s="65">
        <v>49.199998855590799</v>
      </c>
      <c r="W25" s="65">
        <v>43.699998855590799</v>
      </c>
      <c r="X25" s="65">
        <v>46.588104248046903</v>
      </c>
      <c r="Y25" s="65">
        <v>42.023397445678697</v>
      </c>
      <c r="Z25" s="65">
        <v>45.842645645141602</v>
      </c>
      <c r="AA25" s="65">
        <v>45.869964599609403</v>
      </c>
      <c r="AB25" s="65">
        <v>45.965278625488303</v>
      </c>
      <c r="AC25" s="65">
        <v>46.100574493408203</v>
      </c>
      <c r="AD25" s="65">
        <v>46.256095886230497</v>
      </c>
      <c r="AE25" s="65">
        <v>46.436250686645501</v>
      </c>
      <c r="AF25" s="65">
        <v>46.635078430175803</v>
      </c>
      <c r="AG25" s="65">
        <v>46.8378715515137</v>
      </c>
      <c r="AH25" s="68">
        <v>47.055320739746101</v>
      </c>
      <c r="AI25" s="94">
        <f t="shared" si="30"/>
        <v>-9.9446792602538991</v>
      </c>
      <c r="AJ25" s="95"/>
      <c r="AK25" s="51" t="s">
        <v>73</v>
      </c>
      <c r="AL25" s="52">
        <v>35.5</v>
      </c>
      <c r="AM25" s="52">
        <v>61.900001525878899</v>
      </c>
      <c r="AN25" s="52">
        <v>52.300001144409201</v>
      </c>
      <c r="AO25" s="52">
        <v>48.799999237060497</v>
      </c>
      <c r="AP25" s="52">
        <v>50.946441650390597</v>
      </c>
      <c r="AQ25" s="52">
        <v>48.889900207519503</v>
      </c>
      <c r="AR25" s="52">
        <v>48.329786300659201</v>
      </c>
      <c r="AS25" s="52">
        <v>44.1425170898438</v>
      </c>
      <c r="AT25" s="52">
        <v>46.443956375122099</v>
      </c>
      <c r="AU25" s="52">
        <v>50.274227142333999</v>
      </c>
      <c r="AV25" s="52">
        <v>49.650751113891602</v>
      </c>
      <c r="AW25" s="52">
        <v>49.009149551391602</v>
      </c>
      <c r="AX25" s="52">
        <v>50.217460632324197</v>
      </c>
      <c r="AY25" s="52">
        <v>48.865036010742202</v>
      </c>
      <c r="AZ25" s="52">
        <v>48.487354278564503</v>
      </c>
      <c r="BA25" s="70"/>
    </row>
    <row r="26" spans="2:53" x14ac:dyDescent="0.25">
      <c r="N26" s="43"/>
      <c r="O26" s="38"/>
      <c r="P26" s="38"/>
      <c r="Q26" s="38"/>
      <c r="S26" s="30" t="s">
        <v>55</v>
      </c>
      <c r="T26" s="61">
        <v>70</v>
      </c>
      <c r="U26" s="61">
        <v>61.399999618530302</v>
      </c>
      <c r="V26" s="61">
        <v>53</v>
      </c>
      <c r="W26" s="61">
        <v>51.100000381469698</v>
      </c>
      <c r="X26" s="61">
        <v>44.677974700927699</v>
      </c>
      <c r="Y26" s="61">
        <v>47.351709365844698</v>
      </c>
      <c r="Z26" s="61">
        <v>42.921888351440401</v>
      </c>
      <c r="AA26" s="61">
        <v>46.6204223632813</v>
      </c>
      <c r="AB26" s="61">
        <v>46.681327819824197</v>
      </c>
      <c r="AC26" s="61">
        <v>46.783924102783203</v>
      </c>
      <c r="AD26" s="61">
        <v>46.9446506500244</v>
      </c>
      <c r="AE26" s="61">
        <v>47.1145210266113</v>
      </c>
      <c r="AF26" s="61">
        <v>47.2855548858643</v>
      </c>
      <c r="AG26" s="61">
        <v>47.4823703765869</v>
      </c>
      <c r="AH26" s="62">
        <v>47.6890869140625</v>
      </c>
      <c r="AI26" s="95">
        <f t="shared" si="30"/>
        <v>-22.3109130859375</v>
      </c>
      <c r="AJ26" s="95"/>
      <c r="AK26" s="51" t="s">
        <v>74</v>
      </c>
      <c r="AL26" s="52">
        <v>43.799999237060497</v>
      </c>
      <c r="AM26" s="52">
        <v>38.699999809265101</v>
      </c>
      <c r="AN26" s="52">
        <v>57.299999237060497</v>
      </c>
      <c r="AO26" s="52">
        <v>41.099998474121101</v>
      </c>
      <c r="AP26" s="52">
        <v>46.349912643432603</v>
      </c>
      <c r="AQ26" s="52">
        <v>48.376903533935497</v>
      </c>
      <c r="AR26" s="52">
        <v>46.661079406738303</v>
      </c>
      <c r="AS26" s="52">
        <v>46.461133956909201</v>
      </c>
      <c r="AT26" s="52">
        <v>43.2111911773682</v>
      </c>
      <c r="AU26" s="52">
        <v>45.065862655639599</v>
      </c>
      <c r="AV26" s="52">
        <v>48.039756774902301</v>
      </c>
      <c r="AW26" s="52">
        <v>47.812210083007798</v>
      </c>
      <c r="AX26" s="52">
        <v>47.078630447387702</v>
      </c>
      <c r="AY26" s="52">
        <v>48.083349227905302</v>
      </c>
      <c r="AZ26" s="52">
        <v>47.062582015991197</v>
      </c>
      <c r="BA26" s="70"/>
    </row>
    <row r="27" spans="2:53" x14ac:dyDescent="0.25">
      <c r="N27" s="43"/>
      <c r="O27" s="38"/>
      <c r="P27" s="38"/>
      <c r="Q27" s="38"/>
      <c r="S27" s="67" t="s">
        <v>56</v>
      </c>
      <c r="T27" s="65">
        <v>65.699996948242202</v>
      </c>
      <c r="U27" s="65">
        <v>70.399999618530302</v>
      </c>
      <c r="V27" s="65">
        <v>60.100000381469698</v>
      </c>
      <c r="W27" s="65">
        <v>55.899997711181598</v>
      </c>
      <c r="X27" s="65">
        <v>50.920402526855497</v>
      </c>
      <c r="Y27" s="65">
        <v>45.538358688354499</v>
      </c>
      <c r="Z27" s="65">
        <v>48.036197662353501</v>
      </c>
      <c r="AA27" s="65">
        <v>43.713579177856403</v>
      </c>
      <c r="AB27" s="65">
        <v>47.297479629516602</v>
      </c>
      <c r="AC27" s="65">
        <v>47.368545532226598</v>
      </c>
      <c r="AD27" s="65">
        <v>47.498832702636697</v>
      </c>
      <c r="AE27" s="65">
        <v>47.674713134765597</v>
      </c>
      <c r="AF27" s="65">
        <v>47.839145660400398</v>
      </c>
      <c r="AG27" s="65">
        <v>48.0096111297607</v>
      </c>
      <c r="AH27" s="68">
        <v>48.2132377624512</v>
      </c>
      <c r="AI27" s="94">
        <f t="shared" si="30"/>
        <v>-17.486759185791001</v>
      </c>
      <c r="AJ27" s="95"/>
      <c r="AK27" s="51" t="s">
        <v>75</v>
      </c>
      <c r="AL27" s="52">
        <v>52</v>
      </c>
      <c r="AM27" s="52">
        <v>37.800000190734899</v>
      </c>
      <c r="AN27" s="52">
        <v>40.600000381469698</v>
      </c>
      <c r="AO27" s="52">
        <v>56.699998855590799</v>
      </c>
      <c r="AP27" s="52">
        <v>41.036371231079102</v>
      </c>
      <c r="AQ27" s="52">
        <v>44.562469482421903</v>
      </c>
      <c r="AR27" s="52">
        <v>46.349933624267599</v>
      </c>
      <c r="AS27" s="52">
        <v>44.927486419677699</v>
      </c>
      <c r="AT27" s="52">
        <v>44.948734283447301</v>
      </c>
      <c r="AU27" s="52">
        <v>42.474168777465799</v>
      </c>
      <c r="AV27" s="52">
        <v>43.968185424804702</v>
      </c>
      <c r="AW27" s="52">
        <v>46.246715545654297</v>
      </c>
      <c r="AX27" s="52">
        <v>46.2599487304688</v>
      </c>
      <c r="AY27" s="52">
        <v>45.534967422485401</v>
      </c>
      <c r="AZ27" s="52">
        <v>46.380842208862298</v>
      </c>
      <c r="BA27" s="70"/>
    </row>
    <row r="28" spans="2:53" x14ac:dyDescent="0.25">
      <c r="N28" s="43"/>
      <c r="O28" s="38"/>
      <c r="P28" s="38"/>
      <c r="Q28" s="38"/>
      <c r="S28" s="69" t="s">
        <v>57</v>
      </c>
      <c r="T28" s="63">
        <v>58.599998474121101</v>
      </c>
      <c r="U28" s="63">
        <v>58.5</v>
      </c>
      <c r="V28" s="63">
        <v>71.600000381469698</v>
      </c>
      <c r="W28" s="63">
        <v>57.5</v>
      </c>
      <c r="X28" s="63">
        <v>55.394744873046903</v>
      </c>
      <c r="Y28" s="63">
        <v>50.9058132171631</v>
      </c>
      <c r="Z28" s="63">
        <v>46.254104614257798</v>
      </c>
      <c r="AA28" s="63">
        <v>48.606206893920898</v>
      </c>
      <c r="AB28" s="63">
        <v>44.392715454101598</v>
      </c>
      <c r="AC28" s="63">
        <v>47.8693141937256</v>
      </c>
      <c r="AD28" s="63">
        <v>47.971477508544901</v>
      </c>
      <c r="AE28" s="63">
        <v>48.119928359985401</v>
      </c>
      <c r="AF28" s="63">
        <v>48.291751861572301</v>
      </c>
      <c r="AG28" s="63">
        <v>48.459852218627901</v>
      </c>
      <c r="AH28" s="64">
        <v>48.638078689575202</v>
      </c>
      <c r="AI28" s="96">
        <f t="shared" si="30"/>
        <v>-9.9619197845458984</v>
      </c>
      <c r="AJ28" s="95"/>
      <c r="AK28" s="51" t="s">
        <v>76</v>
      </c>
      <c r="AL28" s="52">
        <v>42.300001144409201</v>
      </c>
      <c r="AM28" s="52">
        <v>49.399999618530302</v>
      </c>
      <c r="AN28" s="52">
        <v>35.299999237060497</v>
      </c>
      <c r="AO28" s="52">
        <v>43.299999237060497</v>
      </c>
      <c r="AP28" s="52">
        <v>52.337928771972699</v>
      </c>
      <c r="AQ28" s="52">
        <v>41.267515182495103</v>
      </c>
      <c r="AR28" s="52">
        <v>43.675037384033203</v>
      </c>
      <c r="AS28" s="52">
        <v>45.167888641357401</v>
      </c>
      <c r="AT28" s="52">
        <v>44.022603988647496</v>
      </c>
      <c r="AU28" s="52">
        <v>44.177257537841797</v>
      </c>
      <c r="AV28" s="52">
        <v>42.3087673187256</v>
      </c>
      <c r="AW28" s="52">
        <v>43.509128570556598</v>
      </c>
      <c r="AX28" s="52">
        <v>45.262010574340799</v>
      </c>
      <c r="AY28" s="52">
        <v>45.4089870452881</v>
      </c>
      <c r="AZ28" s="52">
        <v>44.773458480834996</v>
      </c>
      <c r="BA28" s="70"/>
    </row>
    <row r="29" spans="2:53" x14ac:dyDescent="0.25">
      <c r="N29" s="43"/>
      <c r="O29" s="38"/>
      <c r="P29" s="38"/>
      <c r="Q29" s="38"/>
      <c r="R29" s="2"/>
      <c r="S29" s="91" t="s">
        <v>9</v>
      </c>
      <c r="T29" s="61">
        <f>SUM(T23:T28)</f>
        <v>356.59999465942388</v>
      </c>
      <c r="U29" s="61">
        <f t="shared" ref="U29:AI29" si="31">SUM(U23:U28)</f>
        <v>345.5</v>
      </c>
      <c r="V29" s="61">
        <f t="shared" si="31"/>
        <v>321.7000007629394</v>
      </c>
      <c r="W29" s="61">
        <f t="shared" si="31"/>
        <v>294.39999771118158</v>
      </c>
      <c r="X29" s="61">
        <f t="shared" si="31"/>
        <v>283.02126121521002</v>
      </c>
      <c r="Y29" s="61">
        <f t="shared" si="31"/>
        <v>275.12520408630371</v>
      </c>
      <c r="Z29" s="61">
        <f t="shared" si="31"/>
        <v>272.40810394287104</v>
      </c>
      <c r="AA29" s="61">
        <f t="shared" si="31"/>
        <v>274.35488128662109</v>
      </c>
      <c r="AB29" s="61">
        <f t="shared" si="31"/>
        <v>274.15247154235851</v>
      </c>
      <c r="AC29" s="61">
        <f t="shared" si="31"/>
        <v>278.23638725280773</v>
      </c>
      <c r="AD29" s="61">
        <f t="shared" si="31"/>
        <v>279.16914367675776</v>
      </c>
      <c r="AE29" s="61">
        <f t="shared" si="31"/>
        <v>280.28618812561029</v>
      </c>
      <c r="AF29" s="61">
        <f t="shared" si="31"/>
        <v>281.43811416625982</v>
      </c>
      <c r="AG29" s="61">
        <f t="shared" si="31"/>
        <v>282.60984992980957</v>
      </c>
      <c r="AH29" s="61">
        <f t="shared" si="31"/>
        <v>283.84001350402838</v>
      </c>
      <c r="AI29" s="61">
        <f t="shared" si="31"/>
        <v>-72.759981155395508</v>
      </c>
      <c r="AJ29" s="100"/>
      <c r="AK29" s="51" t="s">
        <v>77</v>
      </c>
      <c r="AL29" s="52">
        <v>42.299999237060497</v>
      </c>
      <c r="AM29" s="52">
        <v>37.600000381469698</v>
      </c>
      <c r="AN29" s="52">
        <v>39.100000381469698</v>
      </c>
      <c r="AO29" s="52">
        <v>38.799999237060497</v>
      </c>
      <c r="AP29" s="52">
        <v>42.744176864624002</v>
      </c>
      <c r="AQ29" s="52">
        <v>49.308975219726598</v>
      </c>
      <c r="AR29" s="52">
        <v>41.428272247314503</v>
      </c>
      <c r="AS29" s="52">
        <v>43.131004333496101</v>
      </c>
      <c r="AT29" s="52">
        <v>44.313930511474602</v>
      </c>
      <c r="AU29" s="52">
        <v>43.4563179016113</v>
      </c>
      <c r="AV29" s="52">
        <v>43.681131362915004</v>
      </c>
      <c r="AW29" s="52">
        <v>42.271856307983398</v>
      </c>
      <c r="AX29" s="52">
        <v>43.231235504150398</v>
      </c>
      <c r="AY29" s="52">
        <v>44.617189407348597</v>
      </c>
      <c r="AZ29" s="52">
        <v>44.819923400878899</v>
      </c>
      <c r="BA29" s="70"/>
    </row>
    <row r="30" spans="2:53" x14ac:dyDescent="0.25">
      <c r="N30" s="43"/>
      <c r="O30" s="38"/>
      <c r="P30" s="38"/>
      <c r="Q30" s="38"/>
      <c r="S30" s="76" t="s">
        <v>58</v>
      </c>
      <c r="T30" s="77">
        <v>65.000001907348604</v>
      </c>
      <c r="U30" s="77">
        <v>57.599998474121101</v>
      </c>
      <c r="V30" s="77">
        <v>57</v>
      </c>
      <c r="W30" s="77">
        <v>70.400001525878906</v>
      </c>
      <c r="X30" s="77">
        <v>56.491209030151403</v>
      </c>
      <c r="Y30" s="77">
        <v>54.9140625</v>
      </c>
      <c r="Z30" s="77">
        <v>50.811275482177699</v>
      </c>
      <c r="AA30" s="77">
        <v>46.706207275390597</v>
      </c>
      <c r="AB30" s="77">
        <v>48.945716857910199</v>
      </c>
      <c r="AC30" s="77">
        <v>44.8061714172363</v>
      </c>
      <c r="AD30" s="77">
        <v>48.2239093780518</v>
      </c>
      <c r="AE30" s="77">
        <v>48.347513198852504</v>
      </c>
      <c r="AF30" s="77">
        <v>48.494993209838903</v>
      </c>
      <c r="AG30" s="77">
        <v>48.671567916870103</v>
      </c>
      <c r="AH30" s="78">
        <v>48.849676132202099</v>
      </c>
      <c r="AI30" s="97">
        <f t="shared" ref="AI30:AI36" si="32">AH30-T30</f>
        <v>-16.150325775146506</v>
      </c>
      <c r="AJ30" s="95"/>
      <c r="AK30" s="51" t="s">
        <v>78</v>
      </c>
      <c r="AL30" s="52">
        <v>47.600000381469698</v>
      </c>
      <c r="AM30" s="52">
        <v>42.399999618530302</v>
      </c>
      <c r="AN30" s="52">
        <v>43.700000762939503</v>
      </c>
      <c r="AO30" s="52">
        <v>40.899999618530302</v>
      </c>
      <c r="AP30" s="52">
        <v>40.008052825927699</v>
      </c>
      <c r="AQ30" s="52">
        <v>42.978385925292997</v>
      </c>
      <c r="AR30" s="52">
        <v>47.803253173828097</v>
      </c>
      <c r="AS30" s="52">
        <v>42.038833618164098</v>
      </c>
      <c r="AT30" s="52">
        <v>43.3119926452637</v>
      </c>
      <c r="AU30" s="52">
        <v>44.259742736816399</v>
      </c>
      <c r="AV30" s="52">
        <v>43.645465850830099</v>
      </c>
      <c r="AW30" s="52">
        <v>43.892339706420898</v>
      </c>
      <c r="AX30" s="52">
        <v>42.803092956542997</v>
      </c>
      <c r="AY30" s="52">
        <v>43.590164184570298</v>
      </c>
      <c r="AZ30" s="52">
        <v>44.743808746337898</v>
      </c>
      <c r="BA30" s="70"/>
    </row>
    <row r="31" spans="2:53" x14ac:dyDescent="0.25">
      <c r="N31" s="43"/>
      <c r="O31" s="38"/>
      <c r="P31" s="38"/>
      <c r="Q31" s="38"/>
      <c r="S31" s="30" t="s">
        <v>59</v>
      </c>
      <c r="T31" s="61">
        <v>57.5</v>
      </c>
      <c r="U31" s="61">
        <v>64.700000762939496</v>
      </c>
      <c r="V31" s="61">
        <v>57.600000381469698</v>
      </c>
      <c r="W31" s="61">
        <v>60</v>
      </c>
      <c r="X31" s="61">
        <v>69.384016036987305</v>
      </c>
      <c r="Y31" s="61">
        <v>55.816349029541001</v>
      </c>
      <c r="Z31" s="61">
        <v>54.595424652099602</v>
      </c>
      <c r="AA31" s="61">
        <v>50.830646514892599</v>
      </c>
      <c r="AB31" s="61">
        <v>47.153717041015597</v>
      </c>
      <c r="AC31" s="61">
        <v>49.274600982666001</v>
      </c>
      <c r="AD31" s="61">
        <v>45.229757308959996</v>
      </c>
      <c r="AE31" s="61">
        <v>48.597272872924798</v>
      </c>
      <c r="AF31" s="61">
        <v>48.724315643310497</v>
      </c>
      <c r="AG31" s="61">
        <v>48.879306793212898</v>
      </c>
      <c r="AH31" s="62">
        <v>49.066595077514599</v>
      </c>
      <c r="AI31" s="95">
        <f t="shared" si="32"/>
        <v>-8.4334049224854013</v>
      </c>
      <c r="AJ31" s="95"/>
      <c r="AK31" s="51" t="s">
        <v>79</v>
      </c>
      <c r="AL31" s="52">
        <v>49</v>
      </c>
      <c r="AM31" s="52">
        <v>47.200000762939503</v>
      </c>
      <c r="AN31" s="52">
        <v>42.700000762939503</v>
      </c>
      <c r="AO31" s="52">
        <v>44.700000762939503</v>
      </c>
      <c r="AP31" s="52">
        <v>41.7435111999512</v>
      </c>
      <c r="AQ31" s="52">
        <v>41.2962131500244</v>
      </c>
      <c r="AR31" s="52">
        <v>43.623332977294901</v>
      </c>
      <c r="AS31" s="52">
        <v>47.237342834472699</v>
      </c>
      <c r="AT31" s="52">
        <v>42.9092922210693</v>
      </c>
      <c r="AU31" s="52">
        <v>43.908613204956097</v>
      </c>
      <c r="AV31" s="52">
        <v>44.711847305297901</v>
      </c>
      <c r="AW31" s="52">
        <v>44.265520095825202</v>
      </c>
      <c r="AX31" s="52">
        <v>44.508663177490199</v>
      </c>
      <c r="AY31" s="52">
        <v>43.648937225341797</v>
      </c>
      <c r="AZ31" s="52">
        <v>44.332572937011697</v>
      </c>
      <c r="BA31" s="70"/>
    </row>
    <row r="32" spans="2:53" x14ac:dyDescent="0.25">
      <c r="N32" s="43"/>
      <c r="O32" s="38"/>
      <c r="P32" s="38"/>
      <c r="Q32" s="38"/>
      <c r="S32" s="67" t="s">
        <v>60</v>
      </c>
      <c r="T32" s="65">
        <v>63.999998092651403</v>
      </c>
      <c r="U32" s="65">
        <v>59.800001144409201</v>
      </c>
      <c r="V32" s="65">
        <v>64.600002288818402</v>
      </c>
      <c r="W32" s="65">
        <v>57.300001144409201</v>
      </c>
      <c r="X32" s="65">
        <v>59.2944431304932</v>
      </c>
      <c r="Y32" s="65">
        <v>68.557033538818402</v>
      </c>
      <c r="Z32" s="65">
        <v>55.327198028564503</v>
      </c>
      <c r="AA32" s="65">
        <v>54.377935409545898</v>
      </c>
      <c r="AB32" s="65">
        <v>50.896305084228501</v>
      </c>
      <c r="AC32" s="65">
        <v>47.574525833129897</v>
      </c>
      <c r="AD32" s="65">
        <v>49.6093845367432</v>
      </c>
      <c r="AE32" s="65">
        <v>45.651372909545898</v>
      </c>
      <c r="AF32" s="65">
        <v>48.957691192627003</v>
      </c>
      <c r="AG32" s="65">
        <v>49.096040725708001</v>
      </c>
      <c r="AH32" s="68">
        <v>49.264488220214801</v>
      </c>
      <c r="AI32" s="94">
        <f t="shared" si="32"/>
        <v>-14.735509872436602</v>
      </c>
      <c r="AJ32" s="95"/>
      <c r="AK32" s="51" t="s">
        <v>80</v>
      </c>
      <c r="AL32" s="52">
        <v>56.5</v>
      </c>
      <c r="AM32" s="52">
        <v>49.100000381469698</v>
      </c>
      <c r="AN32" s="52">
        <v>42.399999618530302</v>
      </c>
      <c r="AO32" s="52">
        <v>48.100000381469698</v>
      </c>
      <c r="AP32" s="52">
        <v>45.709278106689503</v>
      </c>
      <c r="AQ32" s="52">
        <v>43.214885711669901</v>
      </c>
      <c r="AR32" s="52">
        <v>43.026626586914098</v>
      </c>
      <c r="AS32" s="52">
        <v>44.919702529907198</v>
      </c>
      <c r="AT32" s="52">
        <v>47.7258625030518</v>
      </c>
      <c r="AU32" s="52">
        <v>44.370222091674798</v>
      </c>
      <c r="AV32" s="52">
        <v>45.218896865844698</v>
      </c>
      <c r="AW32" s="52">
        <v>45.913299560546903</v>
      </c>
      <c r="AX32" s="52">
        <v>45.580135345458999</v>
      </c>
      <c r="AY32" s="52">
        <v>45.8201999664307</v>
      </c>
      <c r="AZ32" s="52">
        <v>45.143602371215799</v>
      </c>
      <c r="BA32" s="70"/>
    </row>
    <row r="33" spans="14:53" x14ac:dyDescent="0.25">
      <c r="N33" s="43"/>
      <c r="O33" s="38"/>
      <c r="P33" s="38"/>
      <c r="Q33" s="38"/>
      <c r="S33" s="30" t="s">
        <v>61</v>
      </c>
      <c r="T33" s="61">
        <v>62.200000762939503</v>
      </c>
      <c r="U33" s="61">
        <v>61.5</v>
      </c>
      <c r="V33" s="61">
        <v>58.100000381469698</v>
      </c>
      <c r="W33" s="61">
        <v>69.800001144409194</v>
      </c>
      <c r="X33" s="61">
        <v>57.219766616821303</v>
      </c>
      <c r="Y33" s="61">
        <v>58.787059783935497</v>
      </c>
      <c r="Z33" s="61">
        <v>67.860580444335895</v>
      </c>
      <c r="AA33" s="61">
        <v>54.983663558959996</v>
      </c>
      <c r="AB33" s="61">
        <v>54.262859344482401</v>
      </c>
      <c r="AC33" s="61">
        <v>51.034151077270501</v>
      </c>
      <c r="AD33" s="61">
        <v>48.026664733886697</v>
      </c>
      <c r="AE33" s="61">
        <v>49.974180221557603</v>
      </c>
      <c r="AF33" s="61">
        <v>46.093151092529297</v>
      </c>
      <c r="AG33" s="61">
        <v>49.3499946594238</v>
      </c>
      <c r="AH33" s="62">
        <v>49.503705978393597</v>
      </c>
      <c r="AI33" s="95">
        <f t="shared" si="32"/>
        <v>-12.696294784545906</v>
      </c>
      <c r="AJ33" s="95"/>
      <c r="AK33" s="51" t="s">
        <v>81</v>
      </c>
      <c r="AL33" s="52">
        <v>47.200000762939503</v>
      </c>
      <c r="AM33" s="52">
        <v>56.799999237060497</v>
      </c>
      <c r="AN33" s="52">
        <v>44.300001144409201</v>
      </c>
      <c r="AO33" s="52">
        <v>40.400001525878899</v>
      </c>
      <c r="AP33" s="52">
        <v>48.892284393310497</v>
      </c>
      <c r="AQ33" s="52">
        <v>47.051589965820298</v>
      </c>
      <c r="AR33" s="52">
        <v>44.892656326293903</v>
      </c>
      <c r="AS33" s="52">
        <v>44.810731887817397</v>
      </c>
      <c r="AT33" s="52">
        <v>46.475166320800803</v>
      </c>
      <c r="AU33" s="52">
        <v>48.673177719116197</v>
      </c>
      <c r="AV33" s="52">
        <v>46.034801483154297</v>
      </c>
      <c r="AW33" s="52">
        <v>46.786148071289098</v>
      </c>
      <c r="AX33" s="52">
        <v>47.372383117675803</v>
      </c>
      <c r="AY33" s="52">
        <v>47.137762069702099</v>
      </c>
      <c r="AZ33" s="52">
        <v>47.380062103271499</v>
      </c>
      <c r="BA33" s="70"/>
    </row>
    <row r="34" spans="14:53" x14ac:dyDescent="0.25">
      <c r="N34" s="43"/>
      <c r="O34" s="38"/>
      <c r="P34" s="38"/>
      <c r="Q34" s="38"/>
      <c r="S34" s="67" t="s">
        <v>62</v>
      </c>
      <c r="T34" s="65">
        <v>62.199998855590799</v>
      </c>
      <c r="U34" s="65">
        <v>63.599998474121101</v>
      </c>
      <c r="V34" s="65">
        <v>61.999998092651403</v>
      </c>
      <c r="W34" s="65">
        <v>59.100000381469698</v>
      </c>
      <c r="X34" s="65">
        <v>68.960691452026396</v>
      </c>
      <c r="Y34" s="65">
        <v>57.0911960601807</v>
      </c>
      <c r="Z34" s="65">
        <v>58.2827472686768</v>
      </c>
      <c r="AA34" s="65">
        <v>67.185903549194293</v>
      </c>
      <c r="AB34" s="65">
        <v>54.632240295410199</v>
      </c>
      <c r="AC34" s="65">
        <v>54.102022171020501</v>
      </c>
      <c r="AD34" s="65">
        <v>51.090898513793903</v>
      </c>
      <c r="AE34" s="65">
        <v>48.375745773315401</v>
      </c>
      <c r="AF34" s="65">
        <v>50.237483978271499</v>
      </c>
      <c r="AG34" s="65">
        <v>46.4317436218262</v>
      </c>
      <c r="AH34" s="68">
        <v>49.6429767608643</v>
      </c>
      <c r="AI34" s="94">
        <f t="shared" si="32"/>
        <v>-12.557022094726499</v>
      </c>
      <c r="AJ34" s="95"/>
      <c r="AK34" s="51" t="s">
        <v>82</v>
      </c>
      <c r="AL34" s="52">
        <v>54.700000762939503</v>
      </c>
      <c r="AM34" s="52">
        <v>53.200000762939503</v>
      </c>
      <c r="AN34" s="52">
        <v>58.600000381469698</v>
      </c>
      <c r="AO34" s="52">
        <v>42.700000762939503</v>
      </c>
      <c r="AP34" s="52">
        <v>42.493473052978501</v>
      </c>
      <c r="AQ34" s="52">
        <v>49.895246505737298</v>
      </c>
      <c r="AR34" s="52">
        <v>48.389188766479499</v>
      </c>
      <c r="AS34" s="52">
        <v>46.467445373535199</v>
      </c>
      <c r="AT34" s="52">
        <v>46.426189422607401</v>
      </c>
      <c r="AU34" s="52">
        <v>47.982957839965799</v>
      </c>
      <c r="AV34" s="52">
        <v>49.712919235229499</v>
      </c>
      <c r="AW34" s="52">
        <v>47.605695724487298</v>
      </c>
      <c r="AX34" s="52">
        <v>48.285671234130902</v>
      </c>
      <c r="AY34" s="52">
        <v>48.776706695556598</v>
      </c>
      <c r="AZ34" s="52">
        <v>48.641502380371101</v>
      </c>
      <c r="BA34" s="70"/>
    </row>
    <row r="35" spans="14:53" x14ac:dyDescent="0.25">
      <c r="N35" s="43"/>
      <c r="O35" s="38"/>
      <c r="P35" s="38"/>
      <c r="Q35" s="38"/>
      <c r="S35" s="30" t="s">
        <v>63</v>
      </c>
      <c r="T35" s="61">
        <v>57.599998474121101</v>
      </c>
      <c r="U35" s="61">
        <v>62.199998855590799</v>
      </c>
      <c r="V35" s="61">
        <v>62.099998474121101</v>
      </c>
      <c r="W35" s="61">
        <v>63.699998855590799</v>
      </c>
      <c r="X35" s="61">
        <v>58.5180339813232</v>
      </c>
      <c r="Y35" s="61">
        <v>68.006607055664105</v>
      </c>
      <c r="Z35" s="61">
        <v>56.770898818969698</v>
      </c>
      <c r="AA35" s="61">
        <v>57.639978408813498</v>
      </c>
      <c r="AB35" s="61">
        <v>66.363771438598604</v>
      </c>
      <c r="AC35" s="61">
        <v>54.115991592407198</v>
      </c>
      <c r="AD35" s="61">
        <v>53.761869430541999</v>
      </c>
      <c r="AE35" s="61">
        <v>50.951780319213903</v>
      </c>
      <c r="AF35" s="61">
        <v>48.477252960205099</v>
      </c>
      <c r="AG35" s="61">
        <v>50.2678413391113</v>
      </c>
      <c r="AH35" s="62">
        <v>46.537887573242202</v>
      </c>
      <c r="AI35" s="95">
        <f t="shared" si="32"/>
        <v>-11.062110900878899</v>
      </c>
      <c r="AJ35" s="95"/>
      <c r="AK35" s="51" t="s">
        <v>83</v>
      </c>
      <c r="AL35" s="52">
        <v>63.399999618530302</v>
      </c>
      <c r="AM35" s="52">
        <v>50.900001525878899</v>
      </c>
      <c r="AN35" s="52">
        <v>52.5</v>
      </c>
      <c r="AO35" s="52">
        <v>58.900001525878899</v>
      </c>
      <c r="AP35" s="52">
        <v>44.066524505615199</v>
      </c>
      <c r="AQ35" s="52">
        <v>44.082830429077099</v>
      </c>
      <c r="AR35" s="52">
        <v>50.606277465820298</v>
      </c>
      <c r="AS35" s="52">
        <v>49.321495056152301</v>
      </c>
      <c r="AT35" s="52">
        <v>47.585607528686502</v>
      </c>
      <c r="AU35" s="52">
        <v>47.5506267547607</v>
      </c>
      <c r="AV35" s="52">
        <v>49.054256439208999</v>
      </c>
      <c r="AW35" s="52">
        <v>50.407421112060497</v>
      </c>
      <c r="AX35" s="52">
        <v>48.691383361816399</v>
      </c>
      <c r="AY35" s="52">
        <v>49.318962097167997</v>
      </c>
      <c r="AZ35" s="52">
        <v>49.7399997711182</v>
      </c>
      <c r="BA35" s="70"/>
    </row>
    <row r="36" spans="14:53" x14ac:dyDescent="0.25">
      <c r="N36" s="43"/>
      <c r="O36" s="38"/>
      <c r="P36" s="38"/>
      <c r="Q36" s="38"/>
      <c r="S36" s="73" t="s">
        <v>64</v>
      </c>
      <c r="T36" s="74">
        <v>54.100000381469698</v>
      </c>
      <c r="U36" s="74">
        <v>56.799999237060497</v>
      </c>
      <c r="V36" s="74">
        <v>62.600000381469698</v>
      </c>
      <c r="W36" s="74">
        <v>64</v>
      </c>
      <c r="X36" s="74">
        <v>62.4909858703613</v>
      </c>
      <c r="Y36" s="74">
        <v>57.922525405883803</v>
      </c>
      <c r="Z36" s="74">
        <v>67.065643310546903</v>
      </c>
      <c r="AA36" s="74">
        <v>56.384208679199197</v>
      </c>
      <c r="AB36" s="74">
        <v>56.989351272583001</v>
      </c>
      <c r="AC36" s="74">
        <v>65.5294189453125</v>
      </c>
      <c r="AD36" s="74">
        <v>53.5985107421875</v>
      </c>
      <c r="AE36" s="74">
        <v>53.391073226928697</v>
      </c>
      <c r="AF36" s="74">
        <v>50.736988067627003</v>
      </c>
      <c r="AG36" s="74">
        <v>48.488632202148402</v>
      </c>
      <c r="AH36" s="75">
        <v>50.224317550659201</v>
      </c>
      <c r="AI36" s="98">
        <f t="shared" si="32"/>
        <v>-3.8756828308104971</v>
      </c>
      <c r="AJ36" s="95"/>
      <c r="AK36" s="51" t="s">
        <v>84</v>
      </c>
      <c r="AL36" s="52">
        <v>48.299999237060497</v>
      </c>
      <c r="AM36" s="52">
        <v>63.200000762939503</v>
      </c>
      <c r="AN36" s="52">
        <v>49.200000762939503</v>
      </c>
      <c r="AO36" s="52">
        <v>52</v>
      </c>
      <c r="AP36" s="52">
        <v>57.194616317749002</v>
      </c>
      <c r="AQ36" s="52">
        <v>44.828529357910199</v>
      </c>
      <c r="AR36" s="52">
        <v>44.987901687622099</v>
      </c>
      <c r="AS36" s="52">
        <v>50.774547576904297</v>
      </c>
      <c r="AT36" s="52">
        <v>49.672145843505902</v>
      </c>
      <c r="AU36" s="52">
        <v>48.080936431884801</v>
      </c>
      <c r="AV36" s="52">
        <v>48.083543777465799</v>
      </c>
      <c r="AW36" s="52">
        <v>49.505228042602504</v>
      </c>
      <c r="AX36" s="52">
        <v>50.564638137817397</v>
      </c>
      <c r="AY36" s="52">
        <v>49.156379699707003</v>
      </c>
      <c r="AZ36" s="52">
        <v>49.744697570800803</v>
      </c>
      <c r="BA36" s="70"/>
    </row>
    <row r="37" spans="14:53" x14ac:dyDescent="0.25">
      <c r="N37" s="43"/>
      <c r="O37" s="38"/>
      <c r="P37" s="38"/>
      <c r="Q37" s="38"/>
      <c r="R37" s="1"/>
      <c r="S37" s="3" t="s">
        <v>9</v>
      </c>
      <c r="T37" s="61">
        <f>SUM(T30:T36)</f>
        <v>422.59999847412109</v>
      </c>
      <c r="U37" s="61">
        <f t="shared" ref="U37:AI37" si="33">SUM(U30:U36)</f>
        <v>426.19999694824224</v>
      </c>
      <c r="V37" s="61">
        <f t="shared" si="33"/>
        <v>424</v>
      </c>
      <c r="W37" s="61">
        <f t="shared" si="33"/>
        <v>444.30000305175781</v>
      </c>
      <c r="X37" s="61">
        <f t="shared" si="33"/>
        <v>432.35914611816406</v>
      </c>
      <c r="Y37" s="61">
        <f t="shared" si="33"/>
        <v>421.09483337402349</v>
      </c>
      <c r="Z37" s="61">
        <f t="shared" si="33"/>
        <v>410.71376800537109</v>
      </c>
      <c r="AA37" s="61">
        <f t="shared" si="33"/>
        <v>388.10854339599609</v>
      </c>
      <c r="AB37" s="61">
        <f t="shared" si="33"/>
        <v>379.24396133422852</v>
      </c>
      <c r="AC37" s="61">
        <f t="shared" si="33"/>
        <v>366.43688201904291</v>
      </c>
      <c r="AD37" s="61">
        <f t="shared" si="33"/>
        <v>349.5409946441651</v>
      </c>
      <c r="AE37" s="61">
        <f t="shared" si="33"/>
        <v>345.28893852233881</v>
      </c>
      <c r="AF37" s="61">
        <f t="shared" si="33"/>
        <v>341.72187614440929</v>
      </c>
      <c r="AG37" s="61">
        <f t="shared" si="33"/>
        <v>341.18512725830072</v>
      </c>
      <c r="AH37" s="61">
        <f t="shared" si="33"/>
        <v>343.08964729309076</v>
      </c>
      <c r="AI37" s="61">
        <f t="shared" si="33"/>
        <v>-79.510351181030302</v>
      </c>
      <c r="AJ37" s="100"/>
      <c r="AK37" s="51" t="s">
        <v>85</v>
      </c>
      <c r="AL37" s="52">
        <v>55</v>
      </c>
      <c r="AM37" s="52">
        <v>46.700000762939503</v>
      </c>
      <c r="AN37" s="52">
        <v>56.299999237060497</v>
      </c>
      <c r="AO37" s="52">
        <v>48.699998855590799</v>
      </c>
      <c r="AP37" s="52">
        <v>51.057373046875</v>
      </c>
      <c r="AQ37" s="52">
        <v>55.649948120117202</v>
      </c>
      <c r="AR37" s="52">
        <v>45.1456394195557</v>
      </c>
      <c r="AS37" s="52">
        <v>45.415855407714801</v>
      </c>
      <c r="AT37" s="52">
        <v>50.599842071533203</v>
      </c>
      <c r="AU37" s="52">
        <v>49.638248443603501</v>
      </c>
      <c r="AV37" s="52">
        <v>48.185745239257798</v>
      </c>
      <c r="AW37" s="52">
        <v>48.227958679199197</v>
      </c>
      <c r="AX37" s="52">
        <v>49.531078338622997</v>
      </c>
      <c r="AY37" s="52">
        <v>50.381750106811502</v>
      </c>
      <c r="AZ37" s="52">
        <v>49.224256515502901</v>
      </c>
      <c r="BA37" s="70"/>
    </row>
    <row r="38" spans="14:53" x14ac:dyDescent="0.25">
      <c r="N38" s="43"/>
      <c r="O38" s="38"/>
      <c r="P38" s="38"/>
      <c r="Q38" s="38"/>
      <c r="S38" s="66" t="s">
        <v>65</v>
      </c>
      <c r="T38" s="79">
        <v>55.299999237060497</v>
      </c>
      <c r="U38" s="79">
        <v>54.600000381469698</v>
      </c>
      <c r="V38" s="79">
        <v>56.400001525878899</v>
      </c>
      <c r="W38" s="79">
        <v>61.699998855590799</v>
      </c>
      <c r="X38" s="79">
        <v>62.999162673950202</v>
      </c>
      <c r="Y38" s="79">
        <v>61.279731750488303</v>
      </c>
      <c r="Z38" s="79">
        <v>57.238687515258803</v>
      </c>
      <c r="AA38" s="79">
        <v>66.044275283813505</v>
      </c>
      <c r="AB38" s="79">
        <v>55.877260208129897</v>
      </c>
      <c r="AC38" s="79">
        <v>56.240068435668903</v>
      </c>
      <c r="AD38" s="79">
        <v>64.599855422973604</v>
      </c>
      <c r="AE38" s="79">
        <v>53.006464004516602</v>
      </c>
      <c r="AF38" s="79">
        <v>52.904466629028299</v>
      </c>
      <c r="AG38" s="79">
        <v>50.404825210571303</v>
      </c>
      <c r="AH38" s="80">
        <v>48.369344711303697</v>
      </c>
      <c r="AI38" s="99">
        <f t="shared" ref="AI38:AI40" si="34">AH38-T38</f>
        <v>-6.9306545257568004</v>
      </c>
      <c r="AJ38" s="95"/>
      <c r="AK38" s="51" t="s">
        <v>86</v>
      </c>
      <c r="AL38" s="52">
        <v>49</v>
      </c>
      <c r="AM38" s="52">
        <v>47.5</v>
      </c>
      <c r="AN38" s="52">
        <v>50.899999618530302</v>
      </c>
      <c r="AO38" s="52">
        <v>53.899999618530302</v>
      </c>
      <c r="AP38" s="52">
        <v>48.154865264892599</v>
      </c>
      <c r="AQ38" s="52">
        <v>50.4124145507813</v>
      </c>
      <c r="AR38" s="52">
        <v>54.511444091796903</v>
      </c>
      <c r="AS38" s="52">
        <v>45.396497726440401</v>
      </c>
      <c r="AT38" s="52">
        <v>45.788993835449197</v>
      </c>
      <c r="AU38" s="52">
        <v>50.493782043457003</v>
      </c>
      <c r="AV38" s="52">
        <v>49.664752960205099</v>
      </c>
      <c r="AW38" s="52">
        <v>48.310766220092802</v>
      </c>
      <c r="AX38" s="52">
        <v>48.3972682952881</v>
      </c>
      <c r="AY38" s="52">
        <v>49.576278686523402</v>
      </c>
      <c r="AZ38" s="52">
        <v>50.294389724731403</v>
      </c>
      <c r="BA38" s="70"/>
    </row>
    <row r="39" spans="14:53" x14ac:dyDescent="0.25">
      <c r="N39" s="43"/>
      <c r="O39" s="38"/>
      <c r="P39" s="38"/>
      <c r="Q39" s="38"/>
      <c r="S39" s="67" t="s">
        <v>66</v>
      </c>
      <c r="T39" s="65">
        <v>51.200000762939503</v>
      </c>
      <c r="U39" s="65">
        <v>52.399999618530302</v>
      </c>
      <c r="V39" s="65">
        <v>57.799999237060497</v>
      </c>
      <c r="W39" s="65">
        <v>59.000001907348597</v>
      </c>
      <c r="X39" s="65">
        <v>60.658935546875</v>
      </c>
      <c r="Y39" s="65">
        <v>62.128267288208001</v>
      </c>
      <c r="Z39" s="65">
        <v>60.204341888427699</v>
      </c>
      <c r="AA39" s="65">
        <v>56.6360759735107</v>
      </c>
      <c r="AB39" s="65">
        <v>65.132625579833999</v>
      </c>
      <c r="AC39" s="65">
        <v>55.445529937744098</v>
      </c>
      <c r="AD39" s="65">
        <v>55.6098537445068</v>
      </c>
      <c r="AE39" s="65">
        <v>63.775203704833999</v>
      </c>
      <c r="AF39" s="65">
        <v>52.5141925811768</v>
      </c>
      <c r="AG39" s="65">
        <v>52.513961791992202</v>
      </c>
      <c r="AH39" s="68">
        <v>50.160312652587898</v>
      </c>
      <c r="AI39" s="72">
        <f t="shared" si="34"/>
        <v>-1.0396881103516051</v>
      </c>
      <c r="AJ39" s="95"/>
      <c r="AK39" s="51" t="s">
        <v>87</v>
      </c>
      <c r="AL39" s="52">
        <v>52.199998855590799</v>
      </c>
      <c r="AM39" s="52">
        <v>47.199998855590799</v>
      </c>
      <c r="AN39" s="52">
        <v>47.600000381469698</v>
      </c>
      <c r="AO39" s="52">
        <v>48.199998855590799</v>
      </c>
      <c r="AP39" s="52">
        <v>52.374631881713903</v>
      </c>
      <c r="AQ39" s="52">
        <v>47.788938522338903</v>
      </c>
      <c r="AR39" s="52">
        <v>49.920232772827099</v>
      </c>
      <c r="AS39" s="52">
        <v>53.608736038208001</v>
      </c>
      <c r="AT39" s="52">
        <v>45.612634658813498</v>
      </c>
      <c r="AU39" s="52">
        <v>46.095935821533203</v>
      </c>
      <c r="AV39" s="52">
        <v>50.423398971557603</v>
      </c>
      <c r="AW39" s="52">
        <v>49.700916290283203</v>
      </c>
      <c r="AX39" s="52">
        <v>48.415569305419901</v>
      </c>
      <c r="AY39" s="52">
        <v>48.555263519287102</v>
      </c>
      <c r="AZ39" s="52">
        <v>49.6257934570313</v>
      </c>
      <c r="BA39" s="70"/>
    </row>
    <row r="40" spans="14:53" x14ac:dyDescent="0.25">
      <c r="N40" s="43"/>
      <c r="O40" s="38"/>
      <c r="P40" s="38"/>
      <c r="Q40" s="38"/>
      <c r="S40" s="69" t="s">
        <v>67</v>
      </c>
      <c r="T40" s="63">
        <v>56.600000381469698</v>
      </c>
      <c r="U40" s="63">
        <v>51.400001525878899</v>
      </c>
      <c r="V40" s="63">
        <v>52.399999618530302</v>
      </c>
      <c r="W40" s="63">
        <v>61.399997711181598</v>
      </c>
      <c r="X40" s="63">
        <v>58.394824981689503</v>
      </c>
      <c r="Y40" s="63">
        <v>59.763450622558601</v>
      </c>
      <c r="Z40" s="63">
        <v>61.348726272583001</v>
      </c>
      <c r="AA40" s="63">
        <v>59.266462326049798</v>
      </c>
      <c r="AB40" s="63">
        <v>56.141424179077099</v>
      </c>
      <c r="AC40" s="63">
        <v>64.295074462890597</v>
      </c>
      <c r="AD40" s="63">
        <v>55.110363006591797</v>
      </c>
      <c r="AE40" s="63">
        <v>55.099451065063498</v>
      </c>
      <c r="AF40" s="63">
        <v>63.0337009429932</v>
      </c>
      <c r="AG40" s="63">
        <v>52.140344619750998</v>
      </c>
      <c r="AH40" s="64">
        <v>52.239366531372099</v>
      </c>
      <c r="AI40" s="93">
        <f t="shared" si="34"/>
        <v>-4.3606338500975994</v>
      </c>
      <c r="AJ40" s="95"/>
      <c r="AK40" s="51" t="s">
        <v>88</v>
      </c>
      <c r="AL40" s="52">
        <v>48.200000762939503</v>
      </c>
      <c r="AM40" s="52">
        <v>50.5</v>
      </c>
      <c r="AN40" s="52">
        <v>45.599998474121101</v>
      </c>
      <c r="AO40" s="52">
        <v>41.199998855590799</v>
      </c>
      <c r="AP40" s="52">
        <v>48.3253879547119</v>
      </c>
      <c r="AQ40" s="52">
        <v>51.301130294799798</v>
      </c>
      <c r="AR40" s="52">
        <v>47.6106662750244</v>
      </c>
      <c r="AS40" s="52">
        <v>49.606866836547901</v>
      </c>
      <c r="AT40" s="52">
        <v>52.976348876953097</v>
      </c>
      <c r="AU40" s="52">
        <v>45.866020202636697</v>
      </c>
      <c r="AV40" s="52">
        <v>46.448484420776403</v>
      </c>
      <c r="AW40" s="52">
        <v>50.462160110473597</v>
      </c>
      <c r="AX40" s="52">
        <v>49.812211990356403</v>
      </c>
      <c r="AY40" s="52">
        <v>48.588338851928697</v>
      </c>
      <c r="AZ40" s="52">
        <v>48.787889480590799</v>
      </c>
      <c r="BA40" s="70"/>
    </row>
    <row r="41" spans="14:53" x14ac:dyDescent="0.25">
      <c r="N41" s="43"/>
      <c r="O41" s="38"/>
      <c r="P41" s="38"/>
      <c r="Q41" s="38"/>
      <c r="S41" s="3" t="s">
        <v>9</v>
      </c>
      <c r="T41" s="61">
        <f>SUM(T38:T40)</f>
        <v>163.1000003814697</v>
      </c>
      <c r="U41" s="61">
        <f t="shared" ref="U41:AI41" si="35">SUM(U38:U40)</f>
        <v>158.40000152587891</v>
      </c>
      <c r="V41" s="61">
        <f t="shared" si="35"/>
        <v>166.6000003814697</v>
      </c>
      <c r="W41" s="61">
        <f t="shared" si="35"/>
        <v>182.09999847412098</v>
      </c>
      <c r="X41" s="61">
        <f t="shared" si="35"/>
        <v>182.05292320251471</v>
      </c>
      <c r="Y41" s="61">
        <f t="shared" si="35"/>
        <v>183.17144966125491</v>
      </c>
      <c r="Z41" s="61">
        <f t="shared" si="35"/>
        <v>178.7917556762695</v>
      </c>
      <c r="AA41" s="61">
        <f t="shared" si="35"/>
        <v>181.946813583374</v>
      </c>
      <c r="AB41" s="61">
        <f t="shared" si="35"/>
        <v>177.15130996704099</v>
      </c>
      <c r="AC41" s="61">
        <f t="shared" si="35"/>
        <v>175.9806728363036</v>
      </c>
      <c r="AD41" s="61">
        <f t="shared" si="35"/>
        <v>175.32007217407221</v>
      </c>
      <c r="AE41" s="61">
        <f t="shared" si="35"/>
        <v>171.88111877441409</v>
      </c>
      <c r="AF41" s="61">
        <f t="shared" si="35"/>
        <v>168.4523601531983</v>
      </c>
      <c r="AG41" s="61">
        <f t="shared" si="35"/>
        <v>155.05913162231451</v>
      </c>
      <c r="AH41" s="61">
        <f t="shared" si="35"/>
        <v>150.7690238952637</v>
      </c>
      <c r="AI41" s="61">
        <f t="shared" si="35"/>
        <v>-12.330976486206005</v>
      </c>
      <c r="AJ41" s="100"/>
      <c r="AK41" s="51" t="s">
        <v>89</v>
      </c>
      <c r="AL41" s="52">
        <v>56.200000762939503</v>
      </c>
      <c r="AM41" s="52">
        <v>49.900001525878899</v>
      </c>
      <c r="AN41" s="52">
        <v>50.599998474121101</v>
      </c>
      <c r="AO41" s="52">
        <v>47.099998474121101</v>
      </c>
      <c r="AP41" s="52">
        <v>41.5426731109619</v>
      </c>
      <c r="AQ41" s="52">
        <v>48.457761764526403</v>
      </c>
      <c r="AR41" s="52">
        <v>50.485071182250998</v>
      </c>
      <c r="AS41" s="52">
        <v>47.4850044250488</v>
      </c>
      <c r="AT41" s="52">
        <v>49.360740661621101</v>
      </c>
      <c r="AU41" s="52">
        <v>52.453512191772496</v>
      </c>
      <c r="AV41" s="52">
        <v>46.104740142822301</v>
      </c>
      <c r="AW41" s="52">
        <v>46.757827758789098</v>
      </c>
      <c r="AX41" s="52">
        <v>50.488420486450202</v>
      </c>
      <c r="AY41" s="52">
        <v>49.898088455200202</v>
      </c>
      <c r="AZ41" s="52">
        <v>48.742626190185497</v>
      </c>
      <c r="BA41" s="70"/>
    </row>
    <row r="42" spans="14:53" x14ac:dyDescent="0.25">
      <c r="N42" s="43"/>
      <c r="O42" s="38"/>
      <c r="P42" s="38"/>
      <c r="Q42" s="38"/>
      <c r="S42" s="76" t="s">
        <v>68</v>
      </c>
      <c r="T42" s="77">
        <v>56.900001525878899</v>
      </c>
      <c r="U42" s="77">
        <v>58.5</v>
      </c>
      <c r="V42" s="77">
        <v>50.699998855590799</v>
      </c>
      <c r="W42" s="77">
        <v>52.5</v>
      </c>
      <c r="X42" s="77">
        <v>60.669548034667997</v>
      </c>
      <c r="Y42" s="77">
        <v>57.8066215515137</v>
      </c>
      <c r="Z42" s="77">
        <v>58.884805679321303</v>
      </c>
      <c r="AA42" s="77">
        <v>60.530826568603501</v>
      </c>
      <c r="AB42" s="77">
        <v>58.3447971343994</v>
      </c>
      <c r="AC42" s="77">
        <v>55.654893875122099</v>
      </c>
      <c r="AD42" s="77">
        <v>63.430566787719698</v>
      </c>
      <c r="AE42" s="77">
        <v>54.778902053833001</v>
      </c>
      <c r="AF42" s="77">
        <v>54.624116897583001</v>
      </c>
      <c r="AG42" s="77">
        <v>62.276718139648402</v>
      </c>
      <c r="AH42" s="78">
        <v>51.833309173583999</v>
      </c>
      <c r="AI42" s="92">
        <f t="shared" ref="AI42:AI55" si="36">AH42-T42</f>
        <v>-5.0666923522949006</v>
      </c>
      <c r="AJ42" s="95"/>
      <c r="AK42" s="51" t="s">
        <v>90</v>
      </c>
      <c r="AL42" s="52">
        <v>53.5</v>
      </c>
      <c r="AM42" s="52">
        <v>56.699998855590799</v>
      </c>
      <c r="AN42" s="52">
        <v>49.200000762939503</v>
      </c>
      <c r="AO42" s="52">
        <v>50.299999237060497</v>
      </c>
      <c r="AP42" s="52">
        <v>47.254112243652301</v>
      </c>
      <c r="AQ42" s="52">
        <v>42.059728622436502</v>
      </c>
      <c r="AR42" s="52">
        <v>48.767345428466797</v>
      </c>
      <c r="AS42" s="52">
        <v>50.094982147216797</v>
      </c>
      <c r="AT42" s="52">
        <v>47.6129150390625</v>
      </c>
      <c r="AU42" s="52">
        <v>49.366292953491197</v>
      </c>
      <c r="AV42" s="52">
        <v>52.261419296264599</v>
      </c>
      <c r="AW42" s="52">
        <v>46.512924194335902</v>
      </c>
      <c r="AX42" s="52">
        <v>47.212532043457003</v>
      </c>
      <c r="AY42" s="52">
        <v>50.723550796508803</v>
      </c>
      <c r="AZ42" s="52">
        <v>50.178289413452099</v>
      </c>
      <c r="BA42" s="70"/>
    </row>
    <row r="43" spans="14:53" x14ac:dyDescent="0.25">
      <c r="N43" s="43"/>
      <c r="O43" s="38"/>
      <c r="P43" s="38"/>
      <c r="Q43" s="38"/>
      <c r="S43" s="30" t="s">
        <v>69</v>
      </c>
      <c r="T43" s="61">
        <v>60.299999237060497</v>
      </c>
      <c r="U43" s="61">
        <v>56.400001525878899</v>
      </c>
      <c r="V43" s="61">
        <v>58.299999237060497</v>
      </c>
      <c r="W43" s="61">
        <v>47.299999237060497</v>
      </c>
      <c r="X43" s="61">
        <v>51.451351165771499</v>
      </c>
      <c r="Y43" s="61">
        <v>59.077651977539098</v>
      </c>
      <c r="Z43" s="61">
        <v>56.364513397216797</v>
      </c>
      <c r="AA43" s="61">
        <v>57.1305637359619</v>
      </c>
      <c r="AB43" s="61">
        <v>58.802669525146499</v>
      </c>
      <c r="AC43" s="61">
        <v>56.5148029327393</v>
      </c>
      <c r="AD43" s="61">
        <v>54.3694972991943</v>
      </c>
      <c r="AE43" s="61">
        <v>61.616743087768597</v>
      </c>
      <c r="AF43" s="61">
        <v>53.6019287109375</v>
      </c>
      <c r="AG43" s="61">
        <v>53.325788497924798</v>
      </c>
      <c r="AH43" s="62">
        <v>60.590578079223597</v>
      </c>
      <c r="AI43" s="71">
        <f t="shared" si="36"/>
        <v>0.29057884216310015</v>
      </c>
      <c r="AJ43" s="95"/>
      <c r="AK43" s="51" t="s">
        <v>91</v>
      </c>
      <c r="AL43" s="52">
        <v>56.899999618530302</v>
      </c>
      <c r="AM43" s="52">
        <v>52</v>
      </c>
      <c r="AN43" s="52">
        <v>56</v>
      </c>
      <c r="AO43" s="52">
        <v>51.900001525878899</v>
      </c>
      <c r="AP43" s="52">
        <v>50.173984527587898</v>
      </c>
      <c r="AQ43" s="52">
        <v>47.464626312255902</v>
      </c>
      <c r="AR43" s="52">
        <v>42.615056991577099</v>
      </c>
      <c r="AS43" s="52">
        <v>49.1000461578369</v>
      </c>
      <c r="AT43" s="52">
        <v>49.909387588500998</v>
      </c>
      <c r="AU43" s="52">
        <v>47.815525054931598</v>
      </c>
      <c r="AV43" s="52">
        <v>49.489151000976598</v>
      </c>
      <c r="AW43" s="52">
        <v>52.212690353393597</v>
      </c>
      <c r="AX43" s="52">
        <v>46.955633163452099</v>
      </c>
      <c r="AY43" s="52">
        <v>47.689390182495103</v>
      </c>
      <c r="AZ43" s="52">
        <v>51.022670745849602</v>
      </c>
      <c r="BA43" s="70"/>
    </row>
    <row r="44" spans="14:53" x14ac:dyDescent="0.25">
      <c r="N44" s="43"/>
      <c r="O44" s="38"/>
      <c r="P44" s="38"/>
      <c r="Q44" s="38"/>
      <c r="S44" s="67" t="s">
        <v>70</v>
      </c>
      <c r="T44" s="65">
        <v>58.100000381469698</v>
      </c>
      <c r="U44" s="65">
        <v>56.800001144409201</v>
      </c>
      <c r="V44" s="65">
        <v>55.200000762939503</v>
      </c>
      <c r="W44" s="65">
        <v>54.199998855590799</v>
      </c>
      <c r="X44" s="65">
        <v>46.586099624633803</v>
      </c>
      <c r="Y44" s="65">
        <v>50.392431259155302</v>
      </c>
      <c r="Z44" s="65">
        <v>57.296796798706097</v>
      </c>
      <c r="AA44" s="65">
        <v>54.894031524658203</v>
      </c>
      <c r="AB44" s="65">
        <v>55.267694473266602</v>
      </c>
      <c r="AC44" s="65">
        <v>56.904869079589801</v>
      </c>
      <c r="AD44" s="65">
        <v>54.669246673583999</v>
      </c>
      <c r="AE44" s="65">
        <v>53.059221267700202</v>
      </c>
      <c r="AF44" s="65">
        <v>59.593282699584996</v>
      </c>
      <c r="AG44" s="65">
        <v>52.362682342529297</v>
      </c>
      <c r="AH44" s="68">
        <v>52.012680053710902</v>
      </c>
      <c r="AI44" s="72">
        <f t="shared" si="36"/>
        <v>-6.0873203277587962</v>
      </c>
      <c r="AJ44" s="95"/>
      <c r="AK44" s="51" t="s">
        <v>92</v>
      </c>
      <c r="AL44" s="52">
        <v>61</v>
      </c>
      <c r="AM44" s="52">
        <v>56.799999237060497</v>
      </c>
      <c r="AN44" s="52">
        <v>51.900001525878899</v>
      </c>
      <c r="AO44" s="52">
        <v>55.600000381469698</v>
      </c>
      <c r="AP44" s="52">
        <v>51.513555526733398</v>
      </c>
      <c r="AQ44" s="52">
        <v>50.203483581542997</v>
      </c>
      <c r="AR44" s="52">
        <v>47.765876770019503</v>
      </c>
      <c r="AS44" s="52">
        <v>43.176309585571303</v>
      </c>
      <c r="AT44" s="52">
        <v>49.469898223877003</v>
      </c>
      <c r="AU44" s="52">
        <v>49.8538913726807</v>
      </c>
      <c r="AV44" s="52">
        <v>48.098115921020501</v>
      </c>
      <c r="AW44" s="52">
        <v>49.706304550170898</v>
      </c>
      <c r="AX44" s="52">
        <v>52.2745037078857</v>
      </c>
      <c r="AY44" s="52">
        <v>47.420475006103501</v>
      </c>
      <c r="AZ44" s="52">
        <v>48.193273544311502</v>
      </c>
      <c r="BA44" s="70"/>
    </row>
    <row r="45" spans="14:53" x14ac:dyDescent="0.25">
      <c r="N45" s="43"/>
      <c r="O45" s="38"/>
      <c r="P45" s="38"/>
      <c r="Q45" s="38"/>
      <c r="S45" s="30" t="s">
        <v>71</v>
      </c>
      <c r="T45" s="61">
        <v>51.300001144409201</v>
      </c>
      <c r="U45" s="61">
        <v>55.699998855590799</v>
      </c>
      <c r="V45" s="61">
        <v>58</v>
      </c>
      <c r="W45" s="61">
        <v>54.100000381469698</v>
      </c>
      <c r="X45" s="61">
        <v>52.114660263061502</v>
      </c>
      <c r="Y45" s="61">
        <v>45.702257156372099</v>
      </c>
      <c r="Z45" s="61">
        <v>49.047855377197301</v>
      </c>
      <c r="AA45" s="61">
        <v>54.970273971557603</v>
      </c>
      <c r="AB45" s="61">
        <v>53.095396041870103</v>
      </c>
      <c r="AC45" s="61">
        <v>53.046434402465799</v>
      </c>
      <c r="AD45" s="61">
        <v>54.6022434234619</v>
      </c>
      <c r="AE45" s="61">
        <v>52.573688507080099</v>
      </c>
      <c r="AF45" s="61">
        <v>51.458534240722699</v>
      </c>
      <c r="AG45" s="61">
        <v>57.078163146972699</v>
      </c>
      <c r="AH45" s="62">
        <v>50.8808078765869</v>
      </c>
      <c r="AI45" s="71">
        <f t="shared" si="36"/>
        <v>-0.41919326782230115</v>
      </c>
      <c r="AJ45" s="95"/>
      <c r="AK45" s="51" t="s">
        <v>93</v>
      </c>
      <c r="AL45" s="52">
        <v>65.200000762939496</v>
      </c>
      <c r="AM45" s="52">
        <v>60.200000762939503</v>
      </c>
      <c r="AN45" s="52">
        <v>57.299999237060497</v>
      </c>
      <c r="AO45" s="52">
        <v>53.100000381469698</v>
      </c>
      <c r="AP45" s="52">
        <v>55.130687713622997</v>
      </c>
      <c r="AQ45" s="52">
        <v>51.354450225830099</v>
      </c>
      <c r="AR45" s="52">
        <v>50.354345321655302</v>
      </c>
      <c r="AS45" s="52">
        <v>48.149141311645501</v>
      </c>
      <c r="AT45" s="52">
        <v>43.786457061767599</v>
      </c>
      <c r="AU45" s="52">
        <v>49.887466430664098</v>
      </c>
      <c r="AV45" s="52">
        <v>49.951524734497099</v>
      </c>
      <c r="AW45" s="52">
        <v>48.468545913696303</v>
      </c>
      <c r="AX45" s="52">
        <v>50.021245956420898</v>
      </c>
      <c r="AY45" s="52">
        <v>52.45654296875</v>
      </c>
      <c r="AZ45" s="52">
        <v>47.9528198242188</v>
      </c>
      <c r="BA45" s="70"/>
    </row>
    <row r="46" spans="14:53" x14ac:dyDescent="0.25">
      <c r="N46" s="43"/>
      <c r="O46" s="38"/>
      <c r="P46" s="38"/>
      <c r="Q46" s="38"/>
      <c r="S46" s="67" t="s">
        <v>72</v>
      </c>
      <c r="T46" s="65">
        <v>58.799999237060497</v>
      </c>
      <c r="U46" s="65">
        <v>55.5</v>
      </c>
      <c r="V46" s="65">
        <v>53.600000381469698</v>
      </c>
      <c r="W46" s="65">
        <v>54</v>
      </c>
      <c r="X46" s="65">
        <v>51.596284866333001</v>
      </c>
      <c r="Y46" s="65">
        <v>50.428997039794901</v>
      </c>
      <c r="Z46" s="65">
        <v>45.156009674072301</v>
      </c>
      <c r="AA46" s="65">
        <v>47.986757278442397</v>
      </c>
      <c r="AB46" s="65">
        <v>52.8350219726563</v>
      </c>
      <c r="AC46" s="65">
        <v>51.642007827758803</v>
      </c>
      <c r="AD46" s="65">
        <v>51.215431213378899</v>
      </c>
      <c r="AE46" s="65">
        <v>52.619686126708999</v>
      </c>
      <c r="AF46" s="65">
        <v>50.924867630004897</v>
      </c>
      <c r="AG46" s="65">
        <v>50.201522827148402</v>
      </c>
      <c r="AH46" s="68">
        <v>54.856058120727504</v>
      </c>
      <c r="AI46" s="72">
        <f t="shared" si="36"/>
        <v>-3.9439411163329936</v>
      </c>
      <c r="AJ46" s="95"/>
      <c r="AK46" s="51" t="s">
        <v>94</v>
      </c>
      <c r="AL46" s="52">
        <v>66.499998092651396</v>
      </c>
      <c r="AM46" s="52">
        <v>67.600000381469698</v>
      </c>
      <c r="AN46" s="52">
        <v>67.5</v>
      </c>
      <c r="AO46" s="52">
        <v>56.5</v>
      </c>
      <c r="AP46" s="52">
        <v>52.746648788452099</v>
      </c>
      <c r="AQ46" s="52">
        <v>54.7081909179688</v>
      </c>
      <c r="AR46" s="52">
        <v>51.175291061401403</v>
      </c>
      <c r="AS46" s="52">
        <v>50.419340133666999</v>
      </c>
      <c r="AT46" s="52">
        <v>48.427825927734403</v>
      </c>
      <c r="AU46" s="52">
        <v>44.242582321166999</v>
      </c>
      <c r="AV46" s="52">
        <v>50.177902221679702</v>
      </c>
      <c r="AW46" s="52">
        <v>49.9795017242432</v>
      </c>
      <c r="AX46" s="52">
        <v>48.716999053955099</v>
      </c>
      <c r="AY46" s="52">
        <v>50.224260330200202</v>
      </c>
      <c r="AZ46" s="52">
        <v>52.546300888061502</v>
      </c>
      <c r="BA46" s="70"/>
    </row>
    <row r="47" spans="14:53" x14ac:dyDescent="0.25">
      <c r="N47" s="43"/>
      <c r="O47" s="38"/>
      <c r="P47" s="38"/>
      <c r="Q47" s="38"/>
      <c r="S47" s="30" t="s">
        <v>73</v>
      </c>
      <c r="T47" s="61">
        <v>35.5</v>
      </c>
      <c r="U47" s="61">
        <v>61.900001525878899</v>
      </c>
      <c r="V47" s="61">
        <v>52.300001144409201</v>
      </c>
      <c r="W47" s="61">
        <v>48.799999237060497</v>
      </c>
      <c r="X47" s="61">
        <v>50.946441650390597</v>
      </c>
      <c r="Y47" s="61">
        <v>48.889900207519503</v>
      </c>
      <c r="Z47" s="61">
        <v>48.329786300659201</v>
      </c>
      <c r="AA47" s="61">
        <v>44.1425170898438</v>
      </c>
      <c r="AB47" s="61">
        <v>46.443956375122099</v>
      </c>
      <c r="AC47" s="61">
        <v>50.274227142333999</v>
      </c>
      <c r="AD47" s="61">
        <v>49.650751113891602</v>
      </c>
      <c r="AE47" s="61">
        <v>49.009149551391602</v>
      </c>
      <c r="AF47" s="61">
        <v>50.217460632324197</v>
      </c>
      <c r="AG47" s="61">
        <v>48.865036010742202</v>
      </c>
      <c r="AH47" s="62">
        <v>48.487354278564503</v>
      </c>
      <c r="AI47" s="71">
        <f t="shared" si="36"/>
        <v>12.987354278564503</v>
      </c>
      <c r="AJ47" s="95"/>
      <c r="AK47" s="51" t="s">
        <v>95</v>
      </c>
      <c r="AL47" s="52">
        <v>52.600000381469698</v>
      </c>
      <c r="AM47" s="52">
        <v>66.299999237060504</v>
      </c>
      <c r="AN47" s="52">
        <v>67.600000381469698</v>
      </c>
      <c r="AO47" s="52">
        <v>63.900001525878899</v>
      </c>
      <c r="AP47" s="52">
        <v>55.6525363922119</v>
      </c>
      <c r="AQ47" s="52">
        <v>52.035594940185497</v>
      </c>
      <c r="AR47" s="52">
        <v>53.878320693969698</v>
      </c>
      <c r="AS47" s="52">
        <v>50.587732315063498</v>
      </c>
      <c r="AT47" s="52">
        <v>50.046602249145501</v>
      </c>
      <c r="AU47" s="52">
        <v>48.233472824096701</v>
      </c>
      <c r="AV47" s="52">
        <v>44.216014862060497</v>
      </c>
      <c r="AW47" s="52">
        <v>49.994207382202099</v>
      </c>
      <c r="AX47" s="52">
        <v>49.544153213500998</v>
      </c>
      <c r="AY47" s="52">
        <v>48.4874973297119</v>
      </c>
      <c r="AZ47" s="52">
        <v>49.952163696289098</v>
      </c>
      <c r="BA47" s="70"/>
    </row>
    <row r="48" spans="14:53" x14ac:dyDescent="0.25">
      <c r="N48" s="43"/>
      <c r="O48" s="38"/>
      <c r="P48" s="38"/>
      <c r="Q48" s="38"/>
      <c r="S48" s="67" t="s">
        <v>74</v>
      </c>
      <c r="T48" s="65">
        <v>43.799999237060497</v>
      </c>
      <c r="U48" s="65">
        <v>38.699999809265101</v>
      </c>
      <c r="V48" s="65">
        <v>57.299999237060497</v>
      </c>
      <c r="W48" s="65">
        <v>41.099998474121101</v>
      </c>
      <c r="X48" s="65">
        <v>46.349912643432603</v>
      </c>
      <c r="Y48" s="65">
        <v>48.376903533935497</v>
      </c>
      <c r="Z48" s="65">
        <v>46.661079406738303</v>
      </c>
      <c r="AA48" s="65">
        <v>46.461133956909201</v>
      </c>
      <c r="AB48" s="65">
        <v>43.2111911773682</v>
      </c>
      <c r="AC48" s="65">
        <v>45.065862655639599</v>
      </c>
      <c r="AD48" s="65">
        <v>48.039756774902301</v>
      </c>
      <c r="AE48" s="65">
        <v>47.812210083007798</v>
      </c>
      <c r="AF48" s="65">
        <v>47.078630447387702</v>
      </c>
      <c r="AG48" s="65">
        <v>48.083349227905302</v>
      </c>
      <c r="AH48" s="68">
        <v>47.062582015991197</v>
      </c>
      <c r="AI48" s="72">
        <f t="shared" si="36"/>
        <v>3.2625827789306996</v>
      </c>
      <c r="AJ48" s="95"/>
      <c r="AK48" s="51" t="s">
        <v>96</v>
      </c>
      <c r="AL48" s="52">
        <v>62.5</v>
      </c>
      <c r="AM48" s="52">
        <v>51.799999237060497</v>
      </c>
      <c r="AN48" s="52">
        <v>65.999998092651396</v>
      </c>
      <c r="AO48" s="52">
        <v>64.199998855590806</v>
      </c>
      <c r="AP48" s="52">
        <v>61.839056015014599</v>
      </c>
      <c r="AQ48" s="52">
        <v>54.219650268554702</v>
      </c>
      <c r="AR48" s="52">
        <v>50.703287124633803</v>
      </c>
      <c r="AS48" s="52">
        <v>52.414331436157198</v>
      </c>
      <c r="AT48" s="52">
        <v>49.377433776855497</v>
      </c>
      <c r="AU48" s="52">
        <v>49.016067504882798</v>
      </c>
      <c r="AV48" s="52">
        <v>47.378355026245103</v>
      </c>
      <c r="AW48" s="52">
        <v>43.518636703491197</v>
      </c>
      <c r="AX48" s="52">
        <v>49.1252250671387</v>
      </c>
      <c r="AY48" s="52">
        <v>48.440759658813498</v>
      </c>
      <c r="AZ48" s="52">
        <v>47.582363128662102</v>
      </c>
      <c r="BA48" s="70"/>
    </row>
    <row r="49" spans="14:53" x14ac:dyDescent="0.25">
      <c r="N49" s="43"/>
      <c r="O49" s="38"/>
      <c r="P49" s="38"/>
      <c r="Q49" s="38"/>
      <c r="S49" s="30" t="s">
        <v>75</v>
      </c>
      <c r="T49" s="61">
        <v>52</v>
      </c>
      <c r="U49" s="61">
        <v>37.800000190734899</v>
      </c>
      <c r="V49" s="61">
        <v>40.600000381469698</v>
      </c>
      <c r="W49" s="61">
        <v>56.699998855590799</v>
      </c>
      <c r="X49" s="61">
        <v>41.036371231079102</v>
      </c>
      <c r="Y49" s="61">
        <v>44.562469482421903</v>
      </c>
      <c r="Z49" s="61">
        <v>46.349933624267599</v>
      </c>
      <c r="AA49" s="61">
        <v>44.927486419677699</v>
      </c>
      <c r="AB49" s="61">
        <v>44.948734283447301</v>
      </c>
      <c r="AC49" s="61">
        <v>42.474168777465799</v>
      </c>
      <c r="AD49" s="61">
        <v>43.968185424804702</v>
      </c>
      <c r="AE49" s="61">
        <v>46.246715545654297</v>
      </c>
      <c r="AF49" s="61">
        <v>46.2599487304688</v>
      </c>
      <c r="AG49" s="61">
        <v>45.534967422485401</v>
      </c>
      <c r="AH49" s="62">
        <v>46.380842208862298</v>
      </c>
      <c r="AI49" s="71">
        <f t="shared" si="36"/>
        <v>-5.6191577911377024</v>
      </c>
      <c r="AJ49" s="95"/>
      <c r="AK49" s="51" t="s">
        <v>97</v>
      </c>
      <c r="AL49" s="52">
        <v>46.899999618530302</v>
      </c>
      <c r="AM49" s="52">
        <v>60.5</v>
      </c>
      <c r="AN49" s="52">
        <v>48.899999618530302</v>
      </c>
      <c r="AO49" s="52">
        <v>61.200000762939503</v>
      </c>
      <c r="AP49" s="52">
        <v>62.225208282470703</v>
      </c>
      <c r="AQ49" s="52">
        <v>59.7244873046875</v>
      </c>
      <c r="AR49" s="52">
        <v>52.643617630004897</v>
      </c>
      <c r="AS49" s="52">
        <v>49.170701980590799</v>
      </c>
      <c r="AT49" s="52">
        <v>50.784114837646499</v>
      </c>
      <c r="AU49" s="52">
        <v>47.984373092651403</v>
      </c>
      <c r="AV49" s="52">
        <v>47.785846710205099</v>
      </c>
      <c r="AW49" s="52">
        <v>46.296190261840799</v>
      </c>
      <c r="AX49" s="52">
        <v>42.586051940917997</v>
      </c>
      <c r="AY49" s="52">
        <v>48.0302639007568</v>
      </c>
      <c r="AZ49" s="52">
        <v>47.155303955078097</v>
      </c>
      <c r="BA49" s="70"/>
    </row>
    <row r="50" spans="14:53" x14ac:dyDescent="0.25">
      <c r="N50" s="43"/>
      <c r="O50" s="38"/>
      <c r="P50" s="38"/>
      <c r="Q50" s="38"/>
      <c r="S50" s="67" t="s">
        <v>76</v>
      </c>
      <c r="T50" s="65">
        <v>42.300001144409201</v>
      </c>
      <c r="U50" s="65">
        <v>49.399999618530302</v>
      </c>
      <c r="V50" s="65">
        <v>35.299999237060497</v>
      </c>
      <c r="W50" s="65">
        <v>43.299999237060497</v>
      </c>
      <c r="X50" s="65">
        <v>52.337928771972699</v>
      </c>
      <c r="Y50" s="65">
        <v>41.267515182495103</v>
      </c>
      <c r="Z50" s="65">
        <v>43.675037384033203</v>
      </c>
      <c r="AA50" s="65">
        <v>45.167888641357401</v>
      </c>
      <c r="AB50" s="65">
        <v>44.022603988647496</v>
      </c>
      <c r="AC50" s="65">
        <v>44.177257537841797</v>
      </c>
      <c r="AD50" s="65">
        <v>42.3087673187256</v>
      </c>
      <c r="AE50" s="65">
        <v>43.509128570556598</v>
      </c>
      <c r="AF50" s="65">
        <v>45.262010574340799</v>
      </c>
      <c r="AG50" s="65">
        <v>45.4089870452881</v>
      </c>
      <c r="AH50" s="68">
        <v>44.773458480834996</v>
      </c>
      <c r="AI50" s="72">
        <f t="shared" si="36"/>
        <v>2.4734573364257955</v>
      </c>
      <c r="AJ50" s="95"/>
      <c r="AK50" s="51" t="s">
        <v>98</v>
      </c>
      <c r="AL50" s="52">
        <v>54.5</v>
      </c>
      <c r="AM50" s="52">
        <v>46</v>
      </c>
      <c r="AN50" s="52">
        <v>56.199998855590799</v>
      </c>
      <c r="AO50" s="52">
        <v>50.899999618530302</v>
      </c>
      <c r="AP50" s="52">
        <v>59.768041610717802</v>
      </c>
      <c r="AQ50" s="52">
        <v>60.644809722900398</v>
      </c>
      <c r="AR50" s="52">
        <v>57.988237380981403</v>
      </c>
      <c r="AS50" s="52">
        <v>51.368307113647496</v>
      </c>
      <c r="AT50" s="52">
        <v>47.924222946166999</v>
      </c>
      <c r="AU50" s="52">
        <v>49.457334518432603</v>
      </c>
      <c r="AV50" s="52">
        <v>46.8739204406738</v>
      </c>
      <c r="AW50" s="52">
        <v>46.806322097778299</v>
      </c>
      <c r="AX50" s="52">
        <v>45.424943923950202</v>
      </c>
      <c r="AY50" s="52">
        <v>41.859237670898402</v>
      </c>
      <c r="AZ50" s="52">
        <v>47.1586017608643</v>
      </c>
      <c r="BA50" s="70"/>
    </row>
    <row r="51" spans="14:53" x14ac:dyDescent="0.25">
      <c r="N51" s="43"/>
      <c r="O51" s="38"/>
      <c r="P51" s="38"/>
      <c r="Q51" s="38"/>
      <c r="S51" s="30" t="s">
        <v>77</v>
      </c>
      <c r="T51" s="61">
        <v>42.299999237060497</v>
      </c>
      <c r="U51" s="61">
        <v>37.600000381469698</v>
      </c>
      <c r="V51" s="61">
        <v>39.100000381469698</v>
      </c>
      <c r="W51" s="61">
        <v>38.799999237060497</v>
      </c>
      <c r="X51" s="61">
        <v>42.744176864624002</v>
      </c>
      <c r="Y51" s="61">
        <v>49.308975219726598</v>
      </c>
      <c r="Z51" s="61">
        <v>41.428272247314503</v>
      </c>
      <c r="AA51" s="61">
        <v>43.131004333496101</v>
      </c>
      <c r="AB51" s="61">
        <v>44.313930511474602</v>
      </c>
      <c r="AC51" s="61">
        <v>43.4563179016113</v>
      </c>
      <c r="AD51" s="61">
        <v>43.681131362915004</v>
      </c>
      <c r="AE51" s="61">
        <v>42.271856307983398</v>
      </c>
      <c r="AF51" s="61">
        <v>43.231235504150398</v>
      </c>
      <c r="AG51" s="61">
        <v>44.617189407348597</v>
      </c>
      <c r="AH51" s="62">
        <v>44.819923400878899</v>
      </c>
      <c r="AI51" s="71">
        <f t="shared" si="36"/>
        <v>2.519924163818402</v>
      </c>
      <c r="AJ51" s="95"/>
      <c r="AK51" s="51" t="s">
        <v>99</v>
      </c>
      <c r="AL51" s="52">
        <v>64.300001144409194</v>
      </c>
      <c r="AM51" s="52">
        <v>52.5</v>
      </c>
      <c r="AN51" s="52">
        <v>47.799999237060497</v>
      </c>
      <c r="AO51" s="52">
        <v>56.299999237060497</v>
      </c>
      <c r="AP51" s="52">
        <v>50.0612888336182</v>
      </c>
      <c r="AQ51" s="52">
        <v>58.763275146484403</v>
      </c>
      <c r="AR51" s="52">
        <v>59.525379180908203</v>
      </c>
      <c r="AS51" s="52">
        <v>56.759447097778299</v>
      </c>
      <c r="AT51" s="52">
        <v>50.526830673217802</v>
      </c>
      <c r="AU51" s="52">
        <v>47.107824325561502</v>
      </c>
      <c r="AV51" s="52">
        <v>48.585756301879897</v>
      </c>
      <c r="AW51" s="52">
        <v>46.184120178222699</v>
      </c>
      <c r="AX51" s="52">
        <v>46.213291168212898</v>
      </c>
      <c r="AY51" s="52">
        <v>44.923240661621101</v>
      </c>
      <c r="AZ51" s="52">
        <v>41.490720748901403</v>
      </c>
      <c r="BA51" s="70"/>
    </row>
    <row r="52" spans="14:53" x14ac:dyDescent="0.25">
      <c r="N52" s="43"/>
      <c r="O52" s="38"/>
      <c r="P52" s="38"/>
      <c r="Q52" s="38"/>
      <c r="S52" s="67" t="s">
        <v>78</v>
      </c>
      <c r="T52" s="65">
        <v>47.600000381469698</v>
      </c>
      <c r="U52" s="65">
        <v>42.399999618530302</v>
      </c>
      <c r="V52" s="65">
        <v>43.700000762939503</v>
      </c>
      <c r="W52" s="65">
        <v>40.899999618530302</v>
      </c>
      <c r="X52" s="65">
        <v>40.008052825927699</v>
      </c>
      <c r="Y52" s="65">
        <v>42.978385925292997</v>
      </c>
      <c r="Z52" s="65">
        <v>47.803253173828097</v>
      </c>
      <c r="AA52" s="65">
        <v>42.038833618164098</v>
      </c>
      <c r="AB52" s="65">
        <v>43.3119926452637</v>
      </c>
      <c r="AC52" s="65">
        <v>44.259742736816399</v>
      </c>
      <c r="AD52" s="65">
        <v>43.645465850830099</v>
      </c>
      <c r="AE52" s="65">
        <v>43.892339706420898</v>
      </c>
      <c r="AF52" s="65">
        <v>42.803092956542997</v>
      </c>
      <c r="AG52" s="65">
        <v>43.590164184570298</v>
      </c>
      <c r="AH52" s="68">
        <v>44.743808746337898</v>
      </c>
      <c r="AI52" s="72">
        <f t="shared" si="36"/>
        <v>-2.8561916351318004</v>
      </c>
      <c r="AJ52" s="95"/>
      <c r="AK52" s="51" t="s">
        <v>100</v>
      </c>
      <c r="AL52" s="52">
        <v>50</v>
      </c>
      <c r="AM52" s="52">
        <v>62</v>
      </c>
      <c r="AN52" s="52">
        <v>53.5</v>
      </c>
      <c r="AO52" s="52">
        <v>46.899999618530302</v>
      </c>
      <c r="AP52" s="52">
        <v>55.583417892456097</v>
      </c>
      <c r="AQ52" s="52">
        <v>49.445354461669901</v>
      </c>
      <c r="AR52" s="52">
        <v>57.964813232421903</v>
      </c>
      <c r="AS52" s="52">
        <v>58.633745193481403</v>
      </c>
      <c r="AT52" s="52">
        <v>55.794193267822301</v>
      </c>
      <c r="AU52" s="52">
        <v>49.897499084472699</v>
      </c>
      <c r="AV52" s="52">
        <v>46.523109436035199</v>
      </c>
      <c r="AW52" s="52">
        <v>47.947139739990199</v>
      </c>
      <c r="AX52" s="52">
        <v>45.699058532714801</v>
      </c>
      <c r="AY52" s="52">
        <v>45.811656951904297</v>
      </c>
      <c r="AZ52" s="52">
        <v>44.6021633148193</v>
      </c>
      <c r="BA52" s="70"/>
    </row>
    <row r="53" spans="14:53" x14ac:dyDescent="0.25">
      <c r="N53" s="43"/>
      <c r="O53" s="38"/>
      <c r="P53" s="38"/>
      <c r="Q53" s="38"/>
      <c r="S53" s="30" t="s">
        <v>79</v>
      </c>
      <c r="T53" s="61">
        <v>49</v>
      </c>
      <c r="U53" s="61">
        <v>47.200000762939503</v>
      </c>
      <c r="V53" s="61">
        <v>42.700000762939503</v>
      </c>
      <c r="W53" s="61">
        <v>44.700000762939503</v>
      </c>
      <c r="X53" s="61">
        <v>41.7435111999512</v>
      </c>
      <c r="Y53" s="61">
        <v>41.2962131500244</v>
      </c>
      <c r="Z53" s="61">
        <v>43.623332977294901</v>
      </c>
      <c r="AA53" s="61">
        <v>47.237342834472699</v>
      </c>
      <c r="AB53" s="61">
        <v>42.9092922210693</v>
      </c>
      <c r="AC53" s="61">
        <v>43.908613204956097</v>
      </c>
      <c r="AD53" s="61">
        <v>44.711847305297901</v>
      </c>
      <c r="AE53" s="61">
        <v>44.265520095825202</v>
      </c>
      <c r="AF53" s="61">
        <v>44.508663177490199</v>
      </c>
      <c r="AG53" s="61">
        <v>43.648937225341797</v>
      </c>
      <c r="AH53" s="62">
        <v>44.332572937011697</v>
      </c>
      <c r="AI53" s="71">
        <f t="shared" si="36"/>
        <v>-4.6674270629883026</v>
      </c>
      <c r="AJ53" s="95"/>
      <c r="AK53" s="51" t="s">
        <v>101</v>
      </c>
      <c r="AL53" s="52">
        <v>46.199998855590799</v>
      </c>
      <c r="AM53" s="52">
        <v>51.400001525878899</v>
      </c>
      <c r="AN53" s="52">
        <v>63.5</v>
      </c>
      <c r="AO53" s="52">
        <v>51.600000381469698</v>
      </c>
      <c r="AP53" s="52">
        <v>46.622314453125</v>
      </c>
      <c r="AQ53" s="52">
        <v>54.908037185668903</v>
      </c>
      <c r="AR53" s="52">
        <v>48.8874187469482</v>
      </c>
      <c r="AS53" s="52">
        <v>57.2085285186768</v>
      </c>
      <c r="AT53" s="52">
        <v>57.792751312255902</v>
      </c>
      <c r="AU53" s="52">
        <v>54.906040191650398</v>
      </c>
      <c r="AV53" s="52">
        <v>49.3317260742188</v>
      </c>
      <c r="AW53" s="52">
        <v>46.022294998168903</v>
      </c>
      <c r="AX53" s="52">
        <v>47.387495040893597</v>
      </c>
      <c r="AY53" s="52">
        <v>45.281824111938498</v>
      </c>
      <c r="AZ53" s="52">
        <v>45.466016769409201</v>
      </c>
      <c r="BA53" s="70"/>
    </row>
    <row r="54" spans="14:53" x14ac:dyDescent="0.25">
      <c r="N54" s="43"/>
      <c r="O54" s="38"/>
      <c r="P54" s="38"/>
      <c r="Q54" s="38"/>
      <c r="S54" s="67" t="s">
        <v>80</v>
      </c>
      <c r="T54" s="65">
        <v>56.5</v>
      </c>
      <c r="U54" s="65">
        <v>49.100000381469698</v>
      </c>
      <c r="V54" s="65">
        <v>42.399999618530302</v>
      </c>
      <c r="W54" s="65">
        <v>48.100000381469698</v>
      </c>
      <c r="X54" s="65">
        <v>45.709278106689503</v>
      </c>
      <c r="Y54" s="65">
        <v>43.214885711669901</v>
      </c>
      <c r="Z54" s="65">
        <v>43.026626586914098</v>
      </c>
      <c r="AA54" s="65">
        <v>44.919702529907198</v>
      </c>
      <c r="AB54" s="65">
        <v>47.7258625030518</v>
      </c>
      <c r="AC54" s="65">
        <v>44.370222091674798</v>
      </c>
      <c r="AD54" s="65">
        <v>45.218896865844698</v>
      </c>
      <c r="AE54" s="65">
        <v>45.913299560546903</v>
      </c>
      <c r="AF54" s="65">
        <v>45.580135345458999</v>
      </c>
      <c r="AG54" s="65">
        <v>45.8201999664307</v>
      </c>
      <c r="AH54" s="68">
        <v>45.143602371215799</v>
      </c>
      <c r="AI54" s="72">
        <f t="shared" si="36"/>
        <v>-11.356397628784201</v>
      </c>
      <c r="AJ54" s="95"/>
      <c r="AK54" s="51" t="s">
        <v>102</v>
      </c>
      <c r="AL54" s="52">
        <v>45.199998855590799</v>
      </c>
      <c r="AM54" s="52">
        <v>46.199998855590799</v>
      </c>
      <c r="AN54" s="52">
        <v>52.600000381469698</v>
      </c>
      <c r="AO54" s="52">
        <v>63.800001144409201</v>
      </c>
      <c r="AP54" s="52">
        <v>51.139356613159201</v>
      </c>
      <c r="AQ54" s="52">
        <v>46.377367019653299</v>
      </c>
      <c r="AR54" s="52">
        <v>54.275720596313498</v>
      </c>
      <c r="AS54" s="52">
        <v>48.403598785400398</v>
      </c>
      <c r="AT54" s="52">
        <v>56.512105941772496</v>
      </c>
      <c r="AU54" s="52">
        <v>57.0070476531982</v>
      </c>
      <c r="AV54" s="52">
        <v>54.111804962158203</v>
      </c>
      <c r="AW54" s="52">
        <v>48.833536148071303</v>
      </c>
      <c r="AX54" s="52">
        <v>45.601448059082003</v>
      </c>
      <c r="AY54" s="52">
        <v>46.915786743164098</v>
      </c>
      <c r="AZ54" s="52">
        <v>44.937873840332003</v>
      </c>
      <c r="BA54" s="70"/>
    </row>
    <row r="55" spans="14:53" x14ac:dyDescent="0.25">
      <c r="N55" s="43"/>
      <c r="O55" s="38"/>
      <c r="P55" s="38"/>
      <c r="Q55" s="38"/>
      <c r="S55" s="69" t="s">
        <v>81</v>
      </c>
      <c r="T55" s="63">
        <v>47.200000762939503</v>
      </c>
      <c r="U55" s="63">
        <v>56.799999237060497</v>
      </c>
      <c r="V55" s="63">
        <v>44.300001144409201</v>
      </c>
      <c r="W55" s="63">
        <v>40.400001525878899</v>
      </c>
      <c r="X55" s="63">
        <v>48.892284393310497</v>
      </c>
      <c r="Y55" s="63">
        <v>47.051589965820298</v>
      </c>
      <c r="Z55" s="63">
        <v>44.892656326293903</v>
      </c>
      <c r="AA55" s="63">
        <v>44.810731887817397</v>
      </c>
      <c r="AB55" s="63">
        <v>46.475166320800803</v>
      </c>
      <c r="AC55" s="63">
        <v>48.673177719116197</v>
      </c>
      <c r="AD55" s="63">
        <v>46.034801483154297</v>
      </c>
      <c r="AE55" s="63">
        <v>46.786148071289098</v>
      </c>
      <c r="AF55" s="63">
        <v>47.372383117675803</v>
      </c>
      <c r="AG55" s="63">
        <v>47.137762069702099</v>
      </c>
      <c r="AH55" s="64">
        <v>47.380062103271499</v>
      </c>
      <c r="AI55" s="93">
        <f t="shared" si="36"/>
        <v>0.18006134033199572</v>
      </c>
      <c r="AJ55" s="95"/>
      <c r="AK55" s="51" t="s">
        <v>103</v>
      </c>
      <c r="AL55" s="52">
        <v>50.700000762939503</v>
      </c>
      <c r="AM55" s="52">
        <v>45.5</v>
      </c>
      <c r="AN55" s="52">
        <v>46.199998855590799</v>
      </c>
      <c r="AO55" s="52">
        <v>52.400001525878899</v>
      </c>
      <c r="AP55" s="52">
        <v>62.6705932617188</v>
      </c>
      <c r="AQ55" s="52">
        <v>50.730129241943402</v>
      </c>
      <c r="AR55" s="52">
        <v>46.141630172729499</v>
      </c>
      <c r="AS55" s="52">
        <v>53.659425735473597</v>
      </c>
      <c r="AT55" s="52">
        <v>47.960203170776403</v>
      </c>
      <c r="AU55" s="52">
        <v>55.873287200927699</v>
      </c>
      <c r="AV55" s="52">
        <v>56.244575500488303</v>
      </c>
      <c r="AW55" s="52">
        <v>53.386766433715799</v>
      </c>
      <c r="AX55" s="52">
        <v>48.369068145752003</v>
      </c>
      <c r="AY55" s="52">
        <v>45.242355346679702</v>
      </c>
      <c r="AZ55" s="52">
        <v>46.501176834106403</v>
      </c>
      <c r="BA55" s="70"/>
    </row>
    <row r="56" spans="14:53" x14ac:dyDescent="0.25">
      <c r="N56" s="43"/>
      <c r="O56" s="38"/>
      <c r="P56" s="38"/>
      <c r="Q56" s="38"/>
      <c r="S56" s="3" t="s">
        <v>9</v>
      </c>
      <c r="T56" s="61">
        <f>SUM(T42:T55)</f>
        <v>701.60000228881813</v>
      </c>
      <c r="U56" s="61">
        <f t="shared" ref="U56:AI56" si="37">SUM(U42:U55)</f>
        <v>703.80000305175781</v>
      </c>
      <c r="V56" s="61">
        <f t="shared" si="37"/>
        <v>673.50000190734841</v>
      </c>
      <c r="W56" s="61">
        <f t="shared" si="37"/>
        <v>664.89999580383278</v>
      </c>
      <c r="X56" s="61">
        <f t="shared" si="37"/>
        <v>672.1859016418457</v>
      </c>
      <c r="Y56" s="61">
        <f t="shared" si="37"/>
        <v>670.35479736328148</v>
      </c>
      <c r="Z56" s="61">
        <f t="shared" si="37"/>
        <v>672.53995895385754</v>
      </c>
      <c r="AA56" s="61">
        <f t="shared" si="37"/>
        <v>678.34909439086914</v>
      </c>
      <c r="AB56" s="61">
        <f t="shared" si="37"/>
        <v>681.70830917358433</v>
      </c>
      <c r="AC56" s="61">
        <f t="shared" si="37"/>
        <v>680.42259788513172</v>
      </c>
      <c r="AD56" s="61">
        <f t="shared" si="37"/>
        <v>685.54658889770496</v>
      </c>
      <c r="AE56" s="61">
        <f t="shared" si="37"/>
        <v>684.3546085357666</v>
      </c>
      <c r="AF56" s="61">
        <f t="shared" si="37"/>
        <v>682.51629066467297</v>
      </c>
      <c r="AG56" s="61">
        <f t="shared" si="37"/>
        <v>687.95146751403809</v>
      </c>
      <c r="AH56" s="61">
        <f t="shared" si="37"/>
        <v>683.29763984680176</v>
      </c>
      <c r="AI56" s="61">
        <f t="shared" si="37"/>
        <v>-18.302362442016502</v>
      </c>
      <c r="AJ56" s="100"/>
      <c r="AK56" s="51" t="s">
        <v>104</v>
      </c>
      <c r="AL56" s="52">
        <v>57.900001525878899</v>
      </c>
      <c r="AM56" s="52">
        <v>50.700000762939503</v>
      </c>
      <c r="AN56" s="52">
        <v>44.5</v>
      </c>
      <c r="AO56" s="52">
        <v>44.399999618530302</v>
      </c>
      <c r="AP56" s="52">
        <v>51.674369812011697</v>
      </c>
      <c r="AQ56" s="52">
        <v>61.605075836181598</v>
      </c>
      <c r="AR56" s="52">
        <v>50.310613632202099</v>
      </c>
      <c r="AS56" s="52">
        <v>45.871059417724602</v>
      </c>
      <c r="AT56" s="52">
        <v>53.0482082366943</v>
      </c>
      <c r="AU56" s="52">
        <v>47.504880905151403</v>
      </c>
      <c r="AV56" s="52">
        <v>55.237754821777301</v>
      </c>
      <c r="AW56" s="52">
        <v>55.5033283233643</v>
      </c>
      <c r="AX56" s="52">
        <v>52.684661865234403</v>
      </c>
      <c r="AY56" s="52">
        <v>47.897455215454102</v>
      </c>
      <c r="AZ56" s="52">
        <v>44.875602722167997</v>
      </c>
      <c r="BA56" s="70"/>
    </row>
    <row r="57" spans="14:53" x14ac:dyDescent="0.25">
      <c r="N57" s="43"/>
      <c r="O57" s="38"/>
      <c r="P57" s="38"/>
      <c r="Q57" s="38"/>
      <c r="S57" s="76" t="s">
        <v>82</v>
      </c>
      <c r="T57" s="77">
        <v>54.700000762939503</v>
      </c>
      <c r="U57" s="77">
        <v>53.200000762939503</v>
      </c>
      <c r="V57" s="77">
        <v>58.600000381469698</v>
      </c>
      <c r="W57" s="77">
        <v>42.700000762939503</v>
      </c>
      <c r="X57" s="77">
        <v>42.493473052978501</v>
      </c>
      <c r="Y57" s="77">
        <v>49.895246505737298</v>
      </c>
      <c r="Z57" s="77">
        <v>48.389188766479499</v>
      </c>
      <c r="AA57" s="77">
        <v>46.467445373535199</v>
      </c>
      <c r="AB57" s="77">
        <v>46.426189422607401</v>
      </c>
      <c r="AC57" s="77">
        <v>47.982957839965799</v>
      </c>
      <c r="AD57" s="77">
        <v>49.712919235229499</v>
      </c>
      <c r="AE57" s="77">
        <v>47.605695724487298</v>
      </c>
      <c r="AF57" s="77">
        <v>48.285671234130902</v>
      </c>
      <c r="AG57" s="77">
        <v>48.776706695556598</v>
      </c>
      <c r="AH57" s="78">
        <v>48.641502380371101</v>
      </c>
      <c r="AI57" s="92">
        <f t="shared" ref="AI57:AI66" si="38">AH57-T57</f>
        <v>-6.058498382568402</v>
      </c>
      <c r="AJ57" s="95"/>
      <c r="AK57" s="51" t="s">
        <v>105</v>
      </c>
      <c r="AL57" s="52">
        <v>32.800000190734899</v>
      </c>
      <c r="AM57" s="52">
        <v>56.700000762939503</v>
      </c>
      <c r="AN57" s="52">
        <v>50</v>
      </c>
      <c r="AO57" s="52">
        <v>44</v>
      </c>
      <c r="AP57" s="52">
        <v>44.151891708374002</v>
      </c>
      <c r="AQ57" s="52">
        <v>50.975143432617202</v>
      </c>
      <c r="AR57" s="52">
        <v>60.586000442504897</v>
      </c>
      <c r="AS57" s="52">
        <v>49.876796722412102</v>
      </c>
      <c r="AT57" s="52">
        <v>45.567840576171903</v>
      </c>
      <c r="AU57" s="52">
        <v>52.426647186279297</v>
      </c>
      <c r="AV57" s="52">
        <v>47.0271701812744</v>
      </c>
      <c r="AW57" s="52">
        <v>54.6037406921387</v>
      </c>
      <c r="AX57" s="52">
        <v>54.764671325683601</v>
      </c>
      <c r="AY57" s="52">
        <v>51.994424819946303</v>
      </c>
      <c r="AZ57" s="52">
        <v>47.412885665893597</v>
      </c>
      <c r="BA57" s="70"/>
    </row>
    <row r="58" spans="14:53" x14ac:dyDescent="0.25">
      <c r="N58" s="43"/>
      <c r="O58" s="38"/>
      <c r="P58" s="38"/>
      <c r="Q58" s="38"/>
      <c r="S58" s="30" t="s">
        <v>83</v>
      </c>
      <c r="T58" s="61">
        <v>63.399999618530302</v>
      </c>
      <c r="U58" s="61">
        <v>50.900001525878899</v>
      </c>
      <c r="V58" s="61">
        <v>52.5</v>
      </c>
      <c r="W58" s="61">
        <v>58.900001525878899</v>
      </c>
      <c r="X58" s="61">
        <v>44.066524505615199</v>
      </c>
      <c r="Y58" s="61">
        <v>44.082830429077099</v>
      </c>
      <c r="Z58" s="61">
        <v>50.606277465820298</v>
      </c>
      <c r="AA58" s="61">
        <v>49.321495056152301</v>
      </c>
      <c r="AB58" s="61">
        <v>47.585607528686502</v>
      </c>
      <c r="AC58" s="61">
        <v>47.5506267547607</v>
      </c>
      <c r="AD58" s="61">
        <v>49.054256439208999</v>
      </c>
      <c r="AE58" s="61">
        <v>50.407421112060497</v>
      </c>
      <c r="AF58" s="61">
        <v>48.691383361816399</v>
      </c>
      <c r="AG58" s="61">
        <v>49.318962097167997</v>
      </c>
      <c r="AH58" s="62">
        <v>49.7399997711182</v>
      </c>
      <c r="AI58" s="71">
        <f t="shared" si="38"/>
        <v>-13.659999847412102</v>
      </c>
      <c r="AJ58" s="95"/>
      <c r="AK58" s="51" t="s">
        <v>106</v>
      </c>
      <c r="AL58" s="52">
        <v>41.100000381469698</v>
      </c>
      <c r="AM58" s="52">
        <v>33.5</v>
      </c>
      <c r="AN58" s="52">
        <v>56.000001907348597</v>
      </c>
      <c r="AO58" s="52">
        <v>50</v>
      </c>
      <c r="AP58" s="52">
        <v>43.608734130859403</v>
      </c>
      <c r="AQ58" s="52">
        <v>43.857751846313498</v>
      </c>
      <c r="AR58" s="52">
        <v>50.242942810058601</v>
      </c>
      <c r="AS58" s="52">
        <v>59.574420928955099</v>
      </c>
      <c r="AT58" s="52">
        <v>49.378780364990199</v>
      </c>
      <c r="AU58" s="52">
        <v>45.211627960205099</v>
      </c>
      <c r="AV58" s="52">
        <v>51.779106140136697</v>
      </c>
      <c r="AW58" s="52">
        <v>46.5197944641113</v>
      </c>
      <c r="AX58" s="52">
        <v>53.932247161865199</v>
      </c>
      <c r="AY58" s="52">
        <v>54.019031524658203</v>
      </c>
      <c r="AZ58" s="52">
        <v>51.296234130859403</v>
      </c>
      <c r="BA58" s="70"/>
    </row>
    <row r="59" spans="14:53" x14ac:dyDescent="0.25">
      <c r="N59" s="43"/>
      <c r="O59" s="38"/>
      <c r="P59" s="38"/>
      <c r="Q59" s="38"/>
      <c r="S59" s="67" t="s">
        <v>84</v>
      </c>
      <c r="T59" s="65">
        <v>48.299999237060497</v>
      </c>
      <c r="U59" s="65">
        <v>63.200000762939503</v>
      </c>
      <c r="V59" s="65">
        <v>49.200000762939503</v>
      </c>
      <c r="W59" s="65">
        <v>52</v>
      </c>
      <c r="X59" s="65">
        <v>57.194616317749002</v>
      </c>
      <c r="Y59" s="65">
        <v>44.828529357910199</v>
      </c>
      <c r="Z59" s="65">
        <v>44.987901687622099</v>
      </c>
      <c r="AA59" s="65">
        <v>50.774547576904297</v>
      </c>
      <c r="AB59" s="65">
        <v>49.672145843505902</v>
      </c>
      <c r="AC59" s="65">
        <v>48.080936431884801</v>
      </c>
      <c r="AD59" s="65">
        <v>48.083543777465799</v>
      </c>
      <c r="AE59" s="65">
        <v>49.505228042602504</v>
      </c>
      <c r="AF59" s="65">
        <v>50.564638137817397</v>
      </c>
      <c r="AG59" s="65">
        <v>49.156379699707003</v>
      </c>
      <c r="AH59" s="68">
        <v>49.744697570800803</v>
      </c>
      <c r="AI59" s="72">
        <f t="shared" si="38"/>
        <v>1.4446983337403054</v>
      </c>
      <c r="AJ59" s="95"/>
      <c r="AK59" s="51" t="s">
        <v>107</v>
      </c>
      <c r="AL59" s="52">
        <v>38.199999809265101</v>
      </c>
      <c r="AM59" s="52">
        <v>41.100000381469698</v>
      </c>
      <c r="AN59" s="52">
        <v>33.300000190734899</v>
      </c>
      <c r="AO59" s="52">
        <v>52.399999618530302</v>
      </c>
      <c r="AP59" s="52">
        <v>49.392862319946303</v>
      </c>
      <c r="AQ59" s="52">
        <v>43.1852703094482</v>
      </c>
      <c r="AR59" s="52">
        <v>43.520946502685497</v>
      </c>
      <c r="AS59" s="52">
        <v>49.4884738922119</v>
      </c>
      <c r="AT59" s="52">
        <v>58.559131622314503</v>
      </c>
      <c r="AU59" s="52">
        <v>48.832794189453097</v>
      </c>
      <c r="AV59" s="52">
        <v>44.817676544189503</v>
      </c>
      <c r="AW59" s="52">
        <v>51.1026420593262</v>
      </c>
      <c r="AX59" s="52">
        <v>45.988494873046903</v>
      </c>
      <c r="AY59" s="52">
        <v>53.227800369262702</v>
      </c>
      <c r="AZ59" s="52">
        <v>53.262264251708999</v>
      </c>
      <c r="BA59" s="70"/>
    </row>
    <row r="60" spans="14:53" x14ac:dyDescent="0.25">
      <c r="N60" s="43"/>
      <c r="O60" s="38"/>
      <c r="P60" s="38"/>
      <c r="Q60" s="38"/>
      <c r="S60" s="30" t="s">
        <v>85</v>
      </c>
      <c r="T60" s="61">
        <v>55</v>
      </c>
      <c r="U60" s="61">
        <v>46.700000762939503</v>
      </c>
      <c r="V60" s="61">
        <v>56.299999237060497</v>
      </c>
      <c r="W60" s="61">
        <v>48.699998855590799</v>
      </c>
      <c r="X60" s="61">
        <v>51.057373046875</v>
      </c>
      <c r="Y60" s="61">
        <v>55.649948120117202</v>
      </c>
      <c r="Z60" s="61">
        <v>45.1456394195557</v>
      </c>
      <c r="AA60" s="61">
        <v>45.415855407714801</v>
      </c>
      <c r="AB60" s="61">
        <v>50.599842071533203</v>
      </c>
      <c r="AC60" s="61">
        <v>49.638248443603501</v>
      </c>
      <c r="AD60" s="61">
        <v>48.185745239257798</v>
      </c>
      <c r="AE60" s="61">
        <v>48.227958679199197</v>
      </c>
      <c r="AF60" s="61">
        <v>49.531078338622997</v>
      </c>
      <c r="AG60" s="61">
        <v>50.381750106811502</v>
      </c>
      <c r="AH60" s="62">
        <v>49.224256515502901</v>
      </c>
      <c r="AI60" s="71">
        <f t="shared" si="38"/>
        <v>-5.7757434844970987</v>
      </c>
      <c r="AJ60" s="95"/>
      <c r="AK60" s="51" t="s">
        <v>108</v>
      </c>
      <c r="AL60" s="52">
        <v>45.399999618530302</v>
      </c>
      <c r="AM60" s="52">
        <v>38.100000381469698</v>
      </c>
      <c r="AN60" s="52">
        <v>41.100000381469698</v>
      </c>
      <c r="AO60" s="52">
        <v>30.100000381469702</v>
      </c>
      <c r="AP60" s="52">
        <v>51.520856857299798</v>
      </c>
      <c r="AQ60" s="52">
        <v>48.686040878295898</v>
      </c>
      <c r="AR60" s="52">
        <v>42.6642875671387</v>
      </c>
      <c r="AS60" s="52">
        <v>43.063890457153299</v>
      </c>
      <c r="AT60" s="52">
        <v>48.6163520812988</v>
      </c>
      <c r="AU60" s="52">
        <v>57.448272705078097</v>
      </c>
      <c r="AV60" s="52">
        <v>48.172431945800803</v>
      </c>
      <c r="AW60" s="52">
        <v>44.313135147094698</v>
      </c>
      <c r="AX60" s="52">
        <v>50.338605880737298</v>
      </c>
      <c r="AY60" s="52">
        <v>45.364162445068402</v>
      </c>
      <c r="AZ60" s="52">
        <v>52.408452987670898</v>
      </c>
      <c r="BA60" s="70"/>
    </row>
    <row r="61" spans="14:53" x14ac:dyDescent="0.25">
      <c r="N61" s="43"/>
      <c r="O61" s="38"/>
      <c r="P61" s="38"/>
      <c r="Q61" s="38"/>
      <c r="S61" s="67" t="s">
        <v>86</v>
      </c>
      <c r="T61" s="65">
        <v>49</v>
      </c>
      <c r="U61" s="65">
        <v>47.5</v>
      </c>
      <c r="V61" s="65">
        <v>50.899999618530302</v>
      </c>
      <c r="W61" s="65">
        <v>53.899999618530302</v>
      </c>
      <c r="X61" s="65">
        <v>48.154865264892599</v>
      </c>
      <c r="Y61" s="65">
        <v>50.4124145507813</v>
      </c>
      <c r="Z61" s="65">
        <v>54.511444091796903</v>
      </c>
      <c r="AA61" s="65">
        <v>45.396497726440401</v>
      </c>
      <c r="AB61" s="65">
        <v>45.788993835449197</v>
      </c>
      <c r="AC61" s="65">
        <v>50.493782043457003</v>
      </c>
      <c r="AD61" s="65">
        <v>49.664752960205099</v>
      </c>
      <c r="AE61" s="65">
        <v>48.310766220092802</v>
      </c>
      <c r="AF61" s="65">
        <v>48.3972682952881</v>
      </c>
      <c r="AG61" s="65">
        <v>49.576278686523402</v>
      </c>
      <c r="AH61" s="68">
        <v>50.294389724731403</v>
      </c>
      <c r="AI61" s="72">
        <f t="shared" si="38"/>
        <v>1.2943897247314027</v>
      </c>
      <c r="AJ61" s="95"/>
      <c r="AK61" s="51" t="s">
        <v>109</v>
      </c>
      <c r="AL61" s="52">
        <v>44.599998474121101</v>
      </c>
      <c r="AM61" s="52">
        <v>45.399999618530302</v>
      </c>
      <c r="AN61" s="52">
        <v>36.100000381469698</v>
      </c>
      <c r="AO61" s="52">
        <v>44.300001144409201</v>
      </c>
      <c r="AP61" s="52">
        <v>29.997323036193801</v>
      </c>
      <c r="AQ61" s="52">
        <v>50.643144607543903</v>
      </c>
      <c r="AR61" s="52">
        <v>47.9733180999756</v>
      </c>
      <c r="AS61" s="52">
        <v>42.118572235107401</v>
      </c>
      <c r="AT61" s="52">
        <v>42.568578720092802</v>
      </c>
      <c r="AU61" s="52">
        <v>47.744583129882798</v>
      </c>
      <c r="AV61" s="52">
        <v>56.349962234497099</v>
      </c>
      <c r="AW61" s="52">
        <v>47.498786926269503</v>
      </c>
      <c r="AX61" s="52">
        <v>43.775495529174798</v>
      </c>
      <c r="AY61" s="52">
        <v>49.5721111297607</v>
      </c>
      <c r="AZ61" s="52">
        <v>44.727947235107401</v>
      </c>
      <c r="BA61" s="70"/>
    </row>
    <row r="62" spans="14:53" x14ac:dyDescent="0.25">
      <c r="N62" s="43"/>
      <c r="O62" s="38"/>
      <c r="P62" s="38"/>
      <c r="Q62" s="38"/>
      <c r="S62" s="30" t="s">
        <v>87</v>
      </c>
      <c r="T62" s="61">
        <v>52.199998855590799</v>
      </c>
      <c r="U62" s="61">
        <v>47.199998855590799</v>
      </c>
      <c r="V62" s="61">
        <v>47.600000381469698</v>
      </c>
      <c r="W62" s="61">
        <v>48.199998855590799</v>
      </c>
      <c r="X62" s="61">
        <v>52.374631881713903</v>
      </c>
      <c r="Y62" s="61">
        <v>47.788938522338903</v>
      </c>
      <c r="Z62" s="61">
        <v>49.920232772827099</v>
      </c>
      <c r="AA62" s="61">
        <v>53.608736038208001</v>
      </c>
      <c r="AB62" s="61">
        <v>45.612634658813498</v>
      </c>
      <c r="AC62" s="61">
        <v>46.095935821533203</v>
      </c>
      <c r="AD62" s="61">
        <v>50.423398971557603</v>
      </c>
      <c r="AE62" s="61">
        <v>49.700916290283203</v>
      </c>
      <c r="AF62" s="61">
        <v>48.415569305419901</v>
      </c>
      <c r="AG62" s="61">
        <v>48.555263519287102</v>
      </c>
      <c r="AH62" s="62">
        <v>49.6257934570313</v>
      </c>
      <c r="AI62" s="71">
        <f t="shared" si="38"/>
        <v>-2.5742053985594993</v>
      </c>
      <c r="AJ62" s="95"/>
      <c r="AK62" s="51" t="s">
        <v>110</v>
      </c>
      <c r="AL62" s="52">
        <v>33.699998855590799</v>
      </c>
      <c r="AM62" s="52">
        <v>45.599998474121101</v>
      </c>
      <c r="AN62" s="52">
        <v>47.899999618530302</v>
      </c>
      <c r="AO62" s="52">
        <v>36.400000572204597</v>
      </c>
      <c r="AP62" s="52">
        <v>43.5831623077393</v>
      </c>
      <c r="AQ62" s="52">
        <v>29.8253479003906</v>
      </c>
      <c r="AR62" s="52">
        <v>49.803947448730497</v>
      </c>
      <c r="AS62" s="52">
        <v>47.272251129150398</v>
      </c>
      <c r="AT62" s="52">
        <v>41.564744949340799</v>
      </c>
      <c r="AU62" s="52">
        <v>42.063285827636697</v>
      </c>
      <c r="AV62" s="52">
        <v>46.9127292633057</v>
      </c>
      <c r="AW62" s="52">
        <v>55.294921875</v>
      </c>
      <c r="AX62" s="52">
        <v>46.841279983520501</v>
      </c>
      <c r="AY62" s="52">
        <v>43.233364105224602</v>
      </c>
      <c r="AZ62" s="52">
        <v>48.813554763793903</v>
      </c>
      <c r="BA62" s="70"/>
    </row>
    <row r="63" spans="14:53" x14ac:dyDescent="0.25">
      <c r="N63" s="43"/>
      <c r="O63" s="38"/>
      <c r="P63" s="38"/>
      <c r="Q63" s="38"/>
      <c r="S63" s="67" t="s">
        <v>88</v>
      </c>
      <c r="T63" s="65">
        <v>48.200000762939503</v>
      </c>
      <c r="U63" s="65">
        <v>50.5</v>
      </c>
      <c r="V63" s="65">
        <v>45.599998474121101</v>
      </c>
      <c r="W63" s="65">
        <v>41.199998855590799</v>
      </c>
      <c r="X63" s="65">
        <v>48.3253879547119</v>
      </c>
      <c r="Y63" s="65">
        <v>51.301130294799798</v>
      </c>
      <c r="Z63" s="65">
        <v>47.6106662750244</v>
      </c>
      <c r="AA63" s="65">
        <v>49.606866836547901</v>
      </c>
      <c r="AB63" s="65">
        <v>52.976348876953097</v>
      </c>
      <c r="AC63" s="65">
        <v>45.866020202636697</v>
      </c>
      <c r="AD63" s="65">
        <v>46.448484420776403</v>
      </c>
      <c r="AE63" s="65">
        <v>50.462160110473597</v>
      </c>
      <c r="AF63" s="65">
        <v>49.812211990356403</v>
      </c>
      <c r="AG63" s="65">
        <v>48.588338851928697</v>
      </c>
      <c r="AH63" s="68">
        <v>48.787889480590799</v>
      </c>
      <c r="AI63" s="72">
        <f t="shared" si="38"/>
        <v>0.58788871765129613</v>
      </c>
      <c r="AJ63" s="95"/>
      <c r="AK63" s="51" t="s">
        <v>111</v>
      </c>
      <c r="AL63" s="52">
        <v>36.800001144409201</v>
      </c>
      <c r="AM63" s="52">
        <v>31.600000381469702</v>
      </c>
      <c r="AN63" s="52">
        <v>42.599998474121101</v>
      </c>
      <c r="AO63" s="52">
        <v>46.899999618530302</v>
      </c>
      <c r="AP63" s="52">
        <v>36.018401145935101</v>
      </c>
      <c r="AQ63" s="52">
        <v>42.8859672546387</v>
      </c>
      <c r="AR63" s="52">
        <v>29.5750217437744</v>
      </c>
      <c r="AS63" s="52">
        <v>49.023834228515597</v>
      </c>
      <c r="AT63" s="52">
        <v>46.593973159790004</v>
      </c>
      <c r="AU63" s="52">
        <v>41.002758026122997</v>
      </c>
      <c r="AV63" s="52">
        <v>41.567996978759801</v>
      </c>
      <c r="AW63" s="52">
        <v>46.165458679199197</v>
      </c>
      <c r="AX63" s="52">
        <v>54.285667419433601</v>
      </c>
      <c r="AY63" s="52">
        <v>46.213274002075202</v>
      </c>
      <c r="AZ63" s="52">
        <v>42.705301284790004</v>
      </c>
      <c r="BA63" s="70"/>
    </row>
    <row r="64" spans="14:53" x14ac:dyDescent="0.25">
      <c r="N64" s="43"/>
      <c r="O64" s="38"/>
      <c r="P64" s="38"/>
      <c r="Q64" s="38"/>
      <c r="S64" s="30" t="s">
        <v>89</v>
      </c>
      <c r="T64" s="61">
        <v>56.200000762939503</v>
      </c>
      <c r="U64" s="61">
        <v>49.900001525878899</v>
      </c>
      <c r="V64" s="61">
        <v>50.599998474121101</v>
      </c>
      <c r="W64" s="61">
        <v>47.099998474121101</v>
      </c>
      <c r="X64" s="61">
        <v>41.5426731109619</v>
      </c>
      <c r="Y64" s="61">
        <v>48.457761764526403</v>
      </c>
      <c r="Z64" s="61">
        <v>50.485071182250998</v>
      </c>
      <c r="AA64" s="61">
        <v>47.4850044250488</v>
      </c>
      <c r="AB64" s="61">
        <v>49.360740661621101</v>
      </c>
      <c r="AC64" s="61">
        <v>52.453512191772496</v>
      </c>
      <c r="AD64" s="61">
        <v>46.104740142822301</v>
      </c>
      <c r="AE64" s="61">
        <v>46.757827758789098</v>
      </c>
      <c r="AF64" s="61">
        <v>50.488420486450202</v>
      </c>
      <c r="AG64" s="61">
        <v>49.898088455200202</v>
      </c>
      <c r="AH64" s="62">
        <v>48.742626190185497</v>
      </c>
      <c r="AI64" s="71">
        <f t="shared" si="38"/>
        <v>-7.4573745727540057</v>
      </c>
      <c r="AJ64" s="95"/>
      <c r="AK64" s="51" t="s">
        <v>112</v>
      </c>
      <c r="AL64" s="52">
        <v>30.099999427795399</v>
      </c>
      <c r="AM64" s="52">
        <v>38.600000381469698</v>
      </c>
      <c r="AN64" s="52">
        <v>35.399999618530302</v>
      </c>
      <c r="AO64" s="52">
        <v>41.899999618530302</v>
      </c>
      <c r="AP64" s="52">
        <v>46.043716430664098</v>
      </c>
      <c r="AQ64" s="52">
        <v>35.5755710601807</v>
      </c>
      <c r="AR64" s="52">
        <v>42.142990112304702</v>
      </c>
      <c r="AS64" s="52">
        <v>29.241110801696799</v>
      </c>
      <c r="AT64" s="52">
        <v>48.206815719604499</v>
      </c>
      <c r="AU64" s="52">
        <v>45.861545562744098</v>
      </c>
      <c r="AV64" s="52">
        <v>40.388189315795898</v>
      </c>
      <c r="AW64" s="52">
        <v>41.0233860015869</v>
      </c>
      <c r="AX64" s="52">
        <v>45.385808944702099</v>
      </c>
      <c r="AY64" s="52">
        <v>53.237653732299798</v>
      </c>
      <c r="AZ64" s="52">
        <v>45.547084808349602</v>
      </c>
      <c r="BA64" s="70"/>
    </row>
    <row r="65" spans="14:53" x14ac:dyDescent="0.25">
      <c r="N65" s="43"/>
      <c r="O65" s="38"/>
      <c r="P65" s="38"/>
      <c r="Q65" s="38"/>
      <c r="S65" s="67" t="s">
        <v>90</v>
      </c>
      <c r="T65" s="65">
        <v>53.5</v>
      </c>
      <c r="U65" s="65">
        <v>56.699998855590799</v>
      </c>
      <c r="V65" s="65">
        <v>49.200000762939503</v>
      </c>
      <c r="W65" s="65">
        <v>50.299999237060497</v>
      </c>
      <c r="X65" s="65">
        <v>47.254112243652301</v>
      </c>
      <c r="Y65" s="65">
        <v>42.059728622436502</v>
      </c>
      <c r="Z65" s="65">
        <v>48.767345428466797</v>
      </c>
      <c r="AA65" s="65">
        <v>50.094982147216797</v>
      </c>
      <c r="AB65" s="65">
        <v>47.6129150390625</v>
      </c>
      <c r="AC65" s="65">
        <v>49.366292953491197</v>
      </c>
      <c r="AD65" s="65">
        <v>52.261419296264599</v>
      </c>
      <c r="AE65" s="65">
        <v>46.512924194335902</v>
      </c>
      <c r="AF65" s="65">
        <v>47.212532043457003</v>
      </c>
      <c r="AG65" s="65">
        <v>50.723550796508803</v>
      </c>
      <c r="AH65" s="68">
        <v>50.178289413452099</v>
      </c>
      <c r="AI65" s="72">
        <f t="shared" si="38"/>
        <v>-3.3217105865479013</v>
      </c>
      <c r="AJ65" s="95"/>
      <c r="AK65" s="51" t="s">
        <v>113</v>
      </c>
      <c r="AL65" s="52">
        <v>36.499999046325698</v>
      </c>
      <c r="AM65" s="52">
        <v>28.899999618530298</v>
      </c>
      <c r="AN65" s="52">
        <v>38</v>
      </c>
      <c r="AO65" s="52">
        <v>35.800001144409201</v>
      </c>
      <c r="AP65" s="52">
        <v>41.281312942504897</v>
      </c>
      <c r="AQ65" s="52">
        <v>45.081129074096701</v>
      </c>
      <c r="AR65" s="52">
        <v>35.054399490356403</v>
      </c>
      <c r="AS65" s="52">
        <v>41.322765350341797</v>
      </c>
      <c r="AT65" s="52">
        <v>28.852129936218301</v>
      </c>
      <c r="AU65" s="52">
        <v>47.291933059692397</v>
      </c>
      <c r="AV65" s="52">
        <v>45.045038223266602</v>
      </c>
      <c r="AW65" s="52">
        <v>39.7019939422607</v>
      </c>
      <c r="AX65" s="52">
        <v>40.390993118286097</v>
      </c>
      <c r="AY65" s="52">
        <v>44.505598068237298</v>
      </c>
      <c r="AZ65" s="52">
        <v>52.1108722686768</v>
      </c>
      <c r="BA65" s="70"/>
    </row>
    <row r="66" spans="14:53" x14ac:dyDescent="0.25">
      <c r="N66" s="43"/>
      <c r="O66" s="38"/>
      <c r="P66" s="38"/>
      <c r="Q66" s="38"/>
      <c r="S66" s="69" t="s">
        <v>91</v>
      </c>
      <c r="T66" s="63">
        <v>56.899999618530302</v>
      </c>
      <c r="U66" s="63">
        <v>52</v>
      </c>
      <c r="V66" s="63">
        <v>56</v>
      </c>
      <c r="W66" s="63">
        <v>51.900001525878899</v>
      </c>
      <c r="X66" s="63">
        <v>50.173984527587898</v>
      </c>
      <c r="Y66" s="63">
        <v>47.464626312255902</v>
      </c>
      <c r="Z66" s="63">
        <v>42.615056991577099</v>
      </c>
      <c r="AA66" s="63">
        <v>49.1000461578369</v>
      </c>
      <c r="AB66" s="63">
        <v>49.909387588500998</v>
      </c>
      <c r="AC66" s="63">
        <v>47.815525054931598</v>
      </c>
      <c r="AD66" s="63">
        <v>49.489151000976598</v>
      </c>
      <c r="AE66" s="63">
        <v>52.212690353393597</v>
      </c>
      <c r="AF66" s="63">
        <v>46.955633163452099</v>
      </c>
      <c r="AG66" s="63">
        <v>47.689390182495103</v>
      </c>
      <c r="AH66" s="64">
        <v>51.022670745849602</v>
      </c>
      <c r="AI66" s="93">
        <f t="shared" si="38"/>
        <v>-5.8773288726806996</v>
      </c>
      <c r="AJ66" s="95"/>
      <c r="AK66" s="51" t="s">
        <v>114</v>
      </c>
      <c r="AL66" s="52">
        <v>29.200000762939499</v>
      </c>
      <c r="AM66" s="52">
        <v>35.799999237060497</v>
      </c>
      <c r="AN66" s="52">
        <v>28.100000381469702</v>
      </c>
      <c r="AO66" s="52">
        <v>35.600000381469698</v>
      </c>
      <c r="AP66" s="52">
        <v>35.207344055175803</v>
      </c>
      <c r="AQ66" s="52">
        <v>40.533634185791001</v>
      </c>
      <c r="AR66" s="52">
        <v>43.970565795898402</v>
      </c>
      <c r="AS66" s="52">
        <v>34.421868324279799</v>
      </c>
      <c r="AT66" s="52">
        <v>40.391664505004897</v>
      </c>
      <c r="AU66" s="52">
        <v>28.374142646789601</v>
      </c>
      <c r="AV66" s="52">
        <v>46.248369216918903</v>
      </c>
      <c r="AW66" s="52">
        <v>44.105672836303697</v>
      </c>
      <c r="AX66" s="52">
        <v>38.8989772796631</v>
      </c>
      <c r="AY66" s="52">
        <v>39.640504837036097</v>
      </c>
      <c r="AZ66" s="52">
        <v>43.497276306152301</v>
      </c>
      <c r="BA66" s="70"/>
    </row>
    <row r="67" spans="14:53" x14ac:dyDescent="0.25">
      <c r="N67" s="43"/>
      <c r="O67" s="38"/>
      <c r="P67" s="38"/>
      <c r="Q67" s="38"/>
      <c r="S67" s="3" t="s">
        <v>9</v>
      </c>
      <c r="T67" s="61">
        <f>SUM(T57:T66)</f>
        <v>537.39999961853039</v>
      </c>
      <c r="U67" s="61">
        <f t="shared" ref="U67:AI67" si="39">SUM(U57:U66)</f>
        <v>517.80000305175793</v>
      </c>
      <c r="V67" s="61">
        <f t="shared" si="39"/>
        <v>516.49999809265137</v>
      </c>
      <c r="W67" s="61">
        <f t="shared" si="39"/>
        <v>494.89999771118164</v>
      </c>
      <c r="X67" s="61">
        <f t="shared" si="39"/>
        <v>482.63764190673822</v>
      </c>
      <c r="Y67" s="61">
        <f t="shared" si="39"/>
        <v>481.9411544799807</v>
      </c>
      <c r="Z67" s="61">
        <f t="shared" si="39"/>
        <v>483.0388240814209</v>
      </c>
      <c r="AA67" s="61">
        <f t="shared" si="39"/>
        <v>487.27147674560536</v>
      </c>
      <c r="AB67" s="61">
        <f t="shared" si="39"/>
        <v>485.5448055267334</v>
      </c>
      <c r="AC67" s="61">
        <f t="shared" si="39"/>
        <v>485.343837738037</v>
      </c>
      <c r="AD67" s="61">
        <f t="shared" si="39"/>
        <v>489.42841148376476</v>
      </c>
      <c r="AE67" s="61">
        <f t="shared" si="39"/>
        <v>489.70358848571766</v>
      </c>
      <c r="AF67" s="61">
        <f t="shared" si="39"/>
        <v>488.35440635681135</v>
      </c>
      <c r="AG67" s="61">
        <f t="shared" si="39"/>
        <v>492.66470909118641</v>
      </c>
      <c r="AH67" s="61">
        <f t="shared" si="39"/>
        <v>496.00211524963373</v>
      </c>
      <c r="AI67" s="61">
        <f t="shared" si="39"/>
        <v>-41.397884368896705</v>
      </c>
      <c r="AJ67" s="100"/>
      <c r="AK67" s="51" t="s">
        <v>115</v>
      </c>
      <c r="AL67" s="52">
        <v>29.699999809265101</v>
      </c>
      <c r="AM67" s="52">
        <v>27.900000572204601</v>
      </c>
      <c r="AN67" s="52">
        <v>35.299999237060497</v>
      </c>
      <c r="AO67" s="52">
        <v>26.399999618530298</v>
      </c>
      <c r="AP67" s="52">
        <v>34.823225021362298</v>
      </c>
      <c r="AQ67" s="52">
        <v>34.508672714233398</v>
      </c>
      <c r="AR67" s="52">
        <v>39.670654296875</v>
      </c>
      <c r="AS67" s="52">
        <v>42.766017913818402</v>
      </c>
      <c r="AT67" s="52">
        <v>33.692380905151403</v>
      </c>
      <c r="AU67" s="52">
        <v>39.352195739746101</v>
      </c>
      <c r="AV67" s="52">
        <v>27.798080444335898</v>
      </c>
      <c r="AW67" s="52">
        <v>45.1073703765869</v>
      </c>
      <c r="AX67" s="52">
        <v>43.059635162353501</v>
      </c>
      <c r="AY67" s="52">
        <v>37.995510101318402</v>
      </c>
      <c r="AZ67" s="52">
        <v>38.792951583862298</v>
      </c>
      <c r="BA67" s="70"/>
    </row>
    <row r="68" spans="14:53" x14ac:dyDescent="0.25">
      <c r="N68" s="43"/>
      <c r="O68" s="38"/>
      <c r="P68" s="38"/>
      <c r="Q68" s="38"/>
      <c r="S68" s="76" t="s">
        <v>92</v>
      </c>
      <c r="T68" s="77">
        <v>61</v>
      </c>
      <c r="U68" s="77">
        <v>56.799999237060497</v>
      </c>
      <c r="V68" s="77">
        <v>51.900001525878899</v>
      </c>
      <c r="W68" s="77">
        <v>55.600000381469698</v>
      </c>
      <c r="X68" s="77">
        <v>51.513555526733398</v>
      </c>
      <c r="Y68" s="77">
        <v>50.203483581542997</v>
      </c>
      <c r="Z68" s="77">
        <v>47.765876770019503</v>
      </c>
      <c r="AA68" s="77">
        <v>43.176309585571303</v>
      </c>
      <c r="AB68" s="77">
        <v>49.469898223877003</v>
      </c>
      <c r="AC68" s="77">
        <v>49.8538913726807</v>
      </c>
      <c r="AD68" s="77">
        <v>48.098115921020501</v>
      </c>
      <c r="AE68" s="77">
        <v>49.706304550170898</v>
      </c>
      <c r="AF68" s="77">
        <v>52.2745037078857</v>
      </c>
      <c r="AG68" s="77">
        <v>47.420475006103501</v>
      </c>
      <c r="AH68" s="78">
        <v>48.193273544311502</v>
      </c>
      <c r="AI68" s="92">
        <f t="shared" ref="AI68:AI77" si="40">AH68-T68</f>
        <v>-12.806726455688498</v>
      </c>
      <c r="AJ68" s="95"/>
      <c r="AK68" s="51" t="s">
        <v>116</v>
      </c>
      <c r="AL68" s="52">
        <v>16.5999999046326</v>
      </c>
      <c r="AM68" s="52">
        <v>29.700000762939499</v>
      </c>
      <c r="AN68" s="52">
        <v>26.5</v>
      </c>
      <c r="AO68" s="52">
        <v>35.5</v>
      </c>
      <c r="AP68" s="52">
        <v>25.9387397766113</v>
      </c>
      <c r="AQ68" s="52">
        <v>33.979648590087898</v>
      </c>
      <c r="AR68" s="52">
        <v>33.723251342773402</v>
      </c>
      <c r="AS68" s="52">
        <v>38.727180480957003</v>
      </c>
      <c r="AT68" s="52">
        <v>41.522910118102999</v>
      </c>
      <c r="AU68" s="52">
        <v>32.884336471557603</v>
      </c>
      <c r="AV68" s="52">
        <v>38.254264831542997</v>
      </c>
      <c r="AW68" s="52">
        <v>27.141825675964402</v>
      </c>
      <c r="AX68" s="52">
        <v>43.902565002441399</v>
      </c>
      <c r="AY68" s="52">
        <v>41.948526382446303</v>
      </c>
      <c r="AZ68" s="52">
        <v>37.022928237915004</v>
      </c>
      <c r="BA68" s="70"/>
    </row>
    <row r="69" spans="14:53" x14ac:dyDescent="0.25">
      <c r="N69" s="43"/>
      <c r="O69" s="38"/>
      <c r="P69" s="38"/>
      <c r="Q69" s="38"/>
      <c r="S69" s="30" t="s">
        <v>93</v>
      </c>
      <c r="T69" s="61">
        <v>65.200000762939496</v>
      </c>
      <c r="U69" s="61">
        <v>60.200000762939503</v>
      </c>
      <c r="V69" s="61">
        <v>57.299999237060497</v>
      </c>
      <c r="W69" s="61">
        <v>53.100000381469698</v>
      </c>
      <c r="X69" s="61">
        <v>55.130687713622997</v>
      </c>
      <c r="Y69" s="61">
        <v>51.354450225830099</v>
      </c>
      <c r="Z69" s="61">
        <v>50.354345321655302</v>
      </c>
      <c r="AA69" s="61">
        <v>48.149141311645501</v>
      </c>
      <c r="AB69" s="61">
        <v>43.786457061767599</v>
      </c>
      <c r="AC69" s="61">
        <v>49.887466430664098</v>
      </c>
      <c r="AD69" s="61">
        <v>49.951524734497099</v>
      </c>
      <c r="AE69" s="61">
        <v>48.468545913696303</v>
      </c>
      <c r="AF69" s="61">
        <v>50.021245956420898</v>
      </c>
      <c r="AG69" s="61">
        <v>52.45654296875</v>
      </c>
      <c r="AH69" s="62">
        <v>47.9528198242188</v>
      </c>
      <c r="AI69" s="71">
        <f t="shared" si="40"/>
        <v>-17.247180938720696</v>
      </c>
      <c r="AJ69" s="95"/>
      <c r="AK69" s="51" t="s">
        <v>117</v>
      </c>
      <c r="AL69" s="52">
        <v>24</v>
      </c>
      <c r="AM69" s="52">
        <v>16.199999809265101</v>
      </c>
      <c r="AN69" s="52">
        <v>30.700000762939499</v>
      </c>
      <c r="AO69" s="52">
        <v>26.300000190734899</v>
      </c>
      <c r="AP69" s="52">
        <v>34.641619682311998</v>
      </c>
      <c r="AQ69" s="52">
        <v>25.477951049804702</v>
      </c>
      <c r="AR69" s="52">
        <v>33.185492515564</v>
      </c>
      <c r="AS69" s="52">
        <v>32.9856281280518</v>
      </c>
      <c r="AT69" s="52">
        <v>37.841579437255902</v>
      </c>
      <c r="AU69" s="52">
        <v>40.367785453796401</v>
      </c>
      <c r="AV69" s="52">
        <v>32.144536972045898</v>
      </c>
      <c r="AW69" s="52">
        <v>37.246829986572301</v>
      </c>
      <c r="AX69" s="52">
        <v>26.550557136535598</v>
      </c>
      <c r="AY69" s="52">
        <v>42.781629562377901</v>
      </c>
      <c r="AZ69" s="52">
        <v>40.928342819213903</v>
      </c>
      <c r="BA69" s="70"/>
    </row>
    <row r="70" spans="14:53" x14ac:dyDescent="0.25">
      <c r="N70" s="43"/>
      <c r="O70" s="38"/>
      <c r="P70" s="38"/>
      <c r="Q70" s="38"/>
      <c r="S70" s="67" t="s">
        <v>94</v>
      </c>
      <c r="T70" s="65">
        <v>66.499998092651396</v>
      </c>
      <c r="U70" s="65">
        <v>67.600000381469698</v>
      </c>
      <c r="V70" s="65">
        <v>67.5</v>
      </c>
      <c r="W70" s="65">
        <v>56.5</v>
      </c>
      <c r="X70" s="65">
        <v>52.746648788452099</v>
      </c>
      <c r="Y70" s="65">
        <v>54.7081909179688</v>
      </c>
      <c r="Z70" s="65">
        <v>51.175291061401403</v>
      </c>
      <c r="AA70" s="65">
        <v>50.419340133666999</v>
      </c>
      <c r="AB70" s="65">
        <v>48.427825927734403</v>
      </c>
      <c r="AC70" s="65">
        <v>44.242582321166999</v>
      </c>
      <c r="AD70" s="65">
        <v>50.177902221679702</v>
      </c>
      <c r="AE70" s="65">
        <v>49.9795017242432</v>
      </c>
      <c r="AF70" s="65">
        <v>48.716999053955099</v>
      </c>
      <c r="AG70" s="65">
        <v>50.224260330200202</v>
      </c>
      <c r="AH70" s="68">
        <v>52.546300888061502</v>
      </c>
      <c r="AI70" s="72">
        <f t="shared" si="40"/>
        <v>-13.953697204589893</v>
      </c>
      <c r="AJ70" s="95"/>
      <c r="AK70" s="51" t="s">
        <v>118</v>
      </c>
      <c r="AL70" s="52">
        <v>25.699999809265101</v>
      </c>
      <c r="AM70" s="52">
        <v>24.699999809265101</v>
      </c>
      <c r="AN70" s="52">
        <v>16.199999809265101</v>
      </c>
      <c r="AO70" s="52">
        <v>31.500000953674299</v>
      </c>
      <c r="AP70" s="52">
        <v>25.792986869812001</v>
      </c>
      <c r="AQ70" s="52">
        <v>33.868088722228997</v>
      </c>
      <c r="AR70" s="52">
        <v>25.030274391174299</v>
      </c>
      <c r="AS70" s="52">
        <v>32.4572238922119</v>
      </c>
      <c r="AT70" s="52">
        <v>32.317234039306598</v>
      </c>
      <c r="AU70" s="52">
        <v>37.0203151702881</v>
      </c>
      <c r="AV70" s="52">
        <v>39.2960367202759</v>
      </c>
      <c r="AW70" s="52">
        <v>31.491083145141602</v>
      </c>
      <c r="AX70" s="52">
        <v>36.343223571777301</v>
      </c>
      <c r="AY70" s="52">
        <v>26.0541334152222</v>
      </c>
      <c r="AZ70" s="52">
        <v>41.754102706909201</v>
      </c>
      <c r="BA70" s="70"/>
    </row>
    <row r="71" spans="14:53" x14ac:dyDescent="0.25">
      <c r="N71" s="43"/>
      <c r="O71" s="38"/>
      <c r="P71" s="38"/>
      <c r="Q71" s="38"/>
      <c r="S71" s="30" t="s">
        <v>95</v>
      </c>
      <c r="T71" s="61">
        <v>52.600000381469698</v>
      </c>
      <c r="U71" s="61">
        <v>66.299999237060504</v>
      </c>
      <c r="V71" s="61">
        <v>67.600000381469698</v>
      </c>
      <c r="W71" s="61">
        <v>63.900001525878899</v>
      </c>
      <c r="X71" s="61">
        <v>55.6525363922119</v>
      </c>
      <c r="Y71" s="61">
        <v>52.035594940185497</v>
      </c>
      <c r="Z71" s="61">
        <v>53.878320693969698</v>
      </c>
      <c r="AA71" s="61">
        <v>50.587732315063498</v>
      </c>
      <c r="AB71" s="61">
        <v>50.046602249145501</v>
      </c>
      <c r="AC71" s="61">
        <v>48.233472824096701</v>
      </c>
      <c r="AD71" s="61">
        <v>44.216014862060497</v>
      </c>
      <c r="AE71" s="61">
        <v>49.994207382202099</v>
      </c>
      <c r="AF71" s="61">
        <v>49.544153213500998</v>
      </c>
      <c r="AG71" s="61">
        <v>48.4874973297119</v>
      </c>
      <c r="AH71" s="62">
        <v>49.952163696289098</v>
      </c>
      <c r="AI71" s="71">
        <f t="shared" si="40"/>
        <v>-2.6478366851806001</v>
      </c>
      <c r="AJ71" s="95"/>
      <c r="AK71" s="51" t="s">
        <v>119</v>
      </c>
      <c r="AL71" s="52">
        <v>23.300000190734899</v>
      </c>
      <c r="AM71" s="52">
        <v>25.100000381469702</v>
      </c>
      <c r="AN71" s="52">
        <v>24.699999809265101</v>
      </c>
      <c r="AO71" s="52">
        <v>15.199999809265099</v>
      </c>
      <c r="AP71" s="52">
        <v>30.810770988464402</v>
      </c>
      <c r="AQ71" s="52">
        <v>25.321698188781699</v>
      </c>
      <c r="AR71" s="52">
        <v>33.143182754516602</v>
      </c>
      <c r="AS71" s="52">
        <v>24.6034240722656</v>
      </c>
      <c r="AT71" s="52">
        <v>31.7744750976563</v>
      </c>
      <c r="AU71" s="52">
        <v>31.694825172424299</v>
      </c>
      <c r="AV71" s="52">
        <v>36.246870040893597</v>
      </c>
      <c r="AW71" s="52">
        <v>38.298170089721701</v>
      </c>
      <c r="AX71" s="52">
        <v>30.886196136474599</v>
      </c>
      <c r="AY71" s="52">
        <v>35.5133666992188</v>
      </c>
      <c r="AZ71" s="52">
        <v>25.6168117523193</v>
      </c>
      <c r="BA71" s="70"/>
    </row>
    <row r="72" spans="14:53" x14ac:dyDescent="0.25">
      <c r="N72" s="43"/>
      <c r="O72" s="38"/>
      <c r="P72" s="38"/>
      <c r="Q72" s="38"/>
      <c r="S72" s="67" t="s">
        <v>96</v>
      </c>
      <c r="T72" s="65">
        <v>62.5</v>
      </c>
      <c r="U72" s="65">
        <v>51.799999237060497</v>
      </c>
      <c r="V72" s="65">
        <v>65.999998092651396</v>
      </c>
      <c r="W72" s="65">
        <v>64.199998855590806</v>
      </c>
      <c r="X72" s="65">
        <v>61.839056015014599</v>
      </c>
      <c r="Y72" s="65">
        <v>54.219650268554702</v>
      </c>
      <c r="Z72" s="65">
        <v>50.703287124633803</v>
      </c>
      <c r="AA72" s="65">
        <v>52.414331436157198</v>
      </c>
      <c r="AB72" s="65">
        <v>49.377433776855497</v>
      </c>
      <c r="AC72" s="65">
        <v>49.016067504882798</v>
      </c>
      <c r="AD72" s="65">
        <v>47.378355026245103</v>
      </c>
      <c r="AE72" s="65">
        <v>43.518636703491197</v>
      </c>
      <c r="AF72" s="65">
        <v>49.1252250671387</v>
      </c>
      <c r="AG72" s="65">
        <v>48.440759658813498</v>
      </c>
      <c r="AH72" s="68">
        <v>47.582363128662102</v>
      </c>
      <c r="AI72" s="72">
        <f t="shared" si="40"/>
        <v>-14.917636871337898</v>
      </c>
      <c r="AJ72" s="95"/>
      <c r="AK72" s="51" t="s">
        <v>120</v>
      </c>
      <c r="AL72" s="52">
        <v>33</v>
      </c>
      <c r="AM72" s="52">
        <v>24.100000381469702</v>
      </c>
      <c r="AN72" s="52">
        <v>24.600000381469702</v>
      </c>
      <c r="AO72" s="52">
        <v>23.5</v>
      </c>
      <c r="AP72" s="52">
        <v>15.0701341629028</v>
      </c>
      <c r="AQ72" s="52">
        <v>29.990338325500499</v>
      </c>
      <c r="AR72" s="52">
        <v>24.697609901428201</v>
      </c>
      <c r="AS72" s="52">
        <v>32.2724800109863</v>
      </c>
      <c r="AT72" s="52">
        <v>24.0366020202637</v>
      </c>
      <c r="AU72" s="52">
        <v>30.947553634643601</v>
      </c>
      <c r="AV72" s="52">
        <v>30.9228982925415</v>
      </c>
      <c r="AW72" s="52">
        <v>35.325836181640597</v>
      </c>
      <c r="AX72" s="52">
        <v>37.155834197997997</v>
      </c>
      <c r="AY72" s="52">
        <v>30.130902290344199</v>
      </c>
      <c r="AZ72" s="52">
        <v>34.538158416747997</v>
      </c>
      <c r="BA72" s="70"/>
    </row>
    <row r="73" spans="14:53" x14ac:dyDescent="0.25">
      <c r="N73" s="43"/>
      <c r="O73" s="38"/>
      <c r="P73" s="38"/>
      <c r="Q73" s="38"/>
      <c r="S73" s="30" t="s">
        <v>97</v>
      </c>
      <c r="T73" s="61">
        <v>46.899999618530302</v>
      </c>
      <c r="U73" s="61">
        <v>60.5</v>
      </c>
      <c r="V73" s="61">
        <v>48.899999618530302</v>
      </c>
      <c r="W73" s="61">
        <v>61.200000762939503</v>
      </c>
      <c r="X73" s="61">
        <v>62.225208282470703</v>
      </c>
      <c r="Y73" s="61">
        <v>59.7244873046875</v>
      </c>
      <c r="Z73" s="61">
        <v>52.643617630004897</v>
      </c>
      <c r="AA73" s="61">
        <v>49.170701980590799</v>
      </c>
      <c r="AB73" s="61">
        <v>50.784114837646499</v>
      </c>
      <c r="AC73" s="61">
        <v>47.984373092651403</v>
      </c>
      <c r="AD73" s="61">
        <v>47.785846710205099</v>
      </c>
      <c r="AE73" s="61">
        <v>46.296190261840799</v>
      </c>
      <c r="AF73" s="61">
        <v>42.586051940917997</v>
      </c>
      <c r="AG73" s="61">
        <v>48.0302639007568</v>
      </c>
      <c r="AH73" s="62">
        <v>47.155303955078097</v>
      </c>
      <c r="AI73" s="71">
        <f t="shared" si="40"/>
        <v>0.25530433654779472</v>
      </c>
      <c r="AJ73" s="95"/>
      <c r="AK73" s="51" t="s">
        <v>121</v>
      </c>
      <c r="AL73" s="52">
        <v>15.2000002861023</v>
      </c>
      <c r="AM73" s="52">
        <v>33.5</v>
      </c>
      <c r="AN73" s="52">
        <v>24.400000572204601</v>
      </c>
      <c r="AO73" s="52">
        <v>22</v>
      </c>
      <c r="AP73" s="52">
        <v>22.9091186523438</v>
      </c>
      <c r="AQ73" s="52">
        <v>14.8354349136353</v>
      </c>
      <c r="AR73" s="52">
        <v>29.097236633300799</v>
      </c>
      <c r="AS73" s="52">
        <v>23.962332725524899</v>
      </c>
      <c r="AT73" s="52">
        <v>31.313160896301302</v>
      </c>
      <c r="AU73" s="52">
        <v>23.395897865295399</v>
      </c>
      <c r="AV73" s="52">
        <v>30.032269477844199</v>
      </c>
      <c r="AW73" s="52">
        <v>30.0546169281006</v>
      </c>
      <c r="AX73" s="52">
        <v>34.320882797241197</v>
      </c>
      <c r="AY73" s="52">
        <v>35.964241027832003</v>
      </c>
      <c r="AZ73" s="52">
        <v>29.278271675109899</v>
      </c>
      <c r="BA73" s="70"/>
    </row>
    <row r="74" spans="14:53" x14ac:dyDescent="0.25">
      <c r="N74" s="43"/>
      <c r="O74" s="38"/>
      <c r="P74" s="38"/>
      <c r="Q74" s="38"/>
      <c r="S74" s="67" t="s">
        <v>98</v>
      </c>
      <c r="T74" s="65">
        <v>54.5</v>
      </c>
      <c r="U74" s="65">
        <v>46</v>
      </c>
      <c r="V74" s="65">
        <v>56.199998855590799</v>
      </c>
      <c r="W74" s="65">
        <v>50.899999618530302</v>
      </c>
      <c r="X74" s="65">
        <v>59.768041610717802</v>
      </c>
      <c r="Y74" s="65">
        <v>60.644809722900398</v>
      </c>
      <c r="Z74" s="65">
        <v>57.988237380981403</v>
      </c>
      <c r="AA74" s="65">
        <v>51.368307113647496</v>
      </c>
      <c r="AB74" s="65">
        <v>47.924222946166999</v>
      </c>
      <c r="AC74" s="65">
        <v>49.457334518432603</v>
      </c>
      <c r="AD74" s="65">
        <v>46.8739204406738</v>
      </c>
      <c r="AE74" s="65">
        <v>46.806322097778299</v>
      </c>
      <c r="AF74" s="65">
        <v>45.424943923950202</v>
      </c>
      <c r="AG74" s="65">
        <v>41.859237670898402</v>
      </c>
      <c r="AH74" s="68">
        <v>47.1586017608643</v>
      </c>
      <c r="AI74" s="72">
        <f t="shared" si="40"/>
        <v>-7.3413982391356996</v>
      </c>
      <c r="AJ74" s="95"/>
      <c r="AK74" s="51" t="s">
        <v>122</v>
      </c>
      <c r="AL74" s="52">
        <v>22.899999618530298</v>
      </c>
      <c r="AM74" s="52">
        <v>14.2000002861023</v>
      </c>
      <c r="AN74" s="52">
        <v>29.200000762939499</v>
      </c>
      <c r="AO74" s="52">
        <v>22.200000762939499</v>
      </c>
      <c r="AP74" s="52">
        <v>21.433962821960399</v>
      </c>
      <c r="AQ74" s="52">
        <v>22.213177680969199</v>
      </c>
      <c r="AR74" s="52">
        <v>14.488984584808399</v>
      </c>
      <c r="AS74" s="52">
        <v>28.1260328292847</v>
      </c>
      <c r="AT74" s="52">
        <v>23.134715080261198</v>
      </c>
      <c r="AU74" s="52">
        <v>30.257712364196799</v>
      </c>
      <c r="AV74" s="52">
        <v>22.675199508666999</v>
      </c>
      <c r="AW74" s="52">
        <v>29.032859802246101</v>
      </c>
      <c r="AX74" s="52">
        <v>29.089075088501001</v>
      </c>
      <c r="AY74" s="52">
        <v>33.240085601806598</v>
      </c>
      <c r="AZ74" s="52">
        <v>34.729417800903299</v>
      </c>
      <c r="BA74" s="70"/>
    </row>
    <row r="75" spans="14:53" x14ac:dyDescent="0.25">
      <c r="N75" s="43"/>
      <c r="O75" s="38"/>
      <c r="P75" s="38"/>
      <c r="Q75" s="38"/>
      <c r="S75" s="30" t="s">
        <v>99</v>
      </c>
      <c r="T75" s="61">
        <v>64.300001144409194</v>
      </c>
      <c r="U75" s="61">
        <v>52.5</v>
      </c>
      <c r="V75" s="61">
        <v>47.799999237060497</v>
      </c>
      <c r="W75" s="61">
        <v>56.299999237060497</v>
      </c>
      <c r="X75" s="61">
        <v>50.0612888336182</v>
      </c>
      <c r="Y75" s="61">
        <v>58.763275146484403</v>
      </c>
      <c r="Z75" s="61">
        <v>59.525379180908203</v>
      </c>
      <c r="AA75" s="61">
        <v>56.759447097778299</v>
      </c>
      <c r="AB75" s="61">
        <v>50.526830673217802</v>
      </c>
      <c r="AC75" s="61">
        <v>47.107824325561502</v>
      </c>
      <c r="AD75" s="61">
        <v>48.585756301879897</v>
      </c>
      <c r="AE75" s="61">
        <v>46.184120178222699</v>
      </c>
      <c r="AF75" s="61">
        <v>46.213291168212898</v>
      </c>
      <c r="AG75" s="61">
        <v>44.923240661621101</v>
      </c>
      <c r="AH75" s="62">
        <v>41.490720748901403</v>
      </c>
      <c r="AI75" s="71">
        <f t="shared" si="40"/>
        <v>-22.809280395507791</v>
      </c>
      <c r="AJ75" s="95"/>
      <c r="AK75" s="51" t="s">
        <v>123</v>
      </c>
      <c r="AL75" s="52">
        <v>21.899999618530298</v>
      </c>
      <c r="AM75" s="52">
        <v>22.899999618530298</v>
      </c>
      <c r="AN75" s="52">
        <v>14</v>
      </c>
      <c r="AO75" s="52">
        <v>27.200000762939499</v>
      </c>
      <c r="AP75" s="52">
        <v>21.553639411926302</v>
      </c>
      <c r="AQ75" s="52">
        <v>20.887526512146</v>
      </c>
      <c r="AR75" s="52">
        <v>21.541911125183098</v>
      </c>
      <c r="AS75" s="52">
        <v>14.1510891914368</v>
      </c>
      <c r="AT75" s="52">
        <v>27.2014064788818</v>
      </c>
      <c r="AU75" s="52">
        <v>22.357384681701699</v>
      </c>
      <c r="AV75" s="52">
        <v>29.249933242797901</v>
      </c>
      <c r="AW75" s="52">
        <v>21.998527526855501</v>
      </c>
      <c r="AX75" s="52">
        <v>28.088677406311</v>
      </c>
      <c r="AY75" s="52">
        <v>28.1789712905884</v>
      </c>
      <c r="AZ75" s="52">
        <v>32.223779678344698</v>
      </c>
      <c r="BA75" s="70"/>
    </row>
    <row r="76" spans="14:53" x14ac:dyDescent="0.25">
      <c r="N76" s="43"/>
      <c r="O76" s="38"/>
      <c r="P76" s="38"/>
      <c r="Q76" s="38"/>
      <c r="S76" s="67" t="s">
        <v>100</v>
      </c>
      <c r="T76" s="65">
        <v>50</v>
      </c>
      <c r="U76" s="65">
        <v>62</v>
      </c>
      <c r="V76" s="65">
        <v>53.5</v>
      </c>
      <c r="W76" s="65">
        <v>46.899999618530302</v>
      </c>
      <c r="X76" s="65">
        <v>55.583417892456097</v>
      </c>
      <c r="Y76" s="65">
        <v>49.445354461669901</v>
      </c>
      <c r="Z76" s="65">
        <v>57.964813232421903</v>
      </c>
      <c r="AA76" s="65">
        <v>58.633745193481403</v>
      </c>
      <c r="AB76" s="65">
        <v>55.794193267822301</v>
      </c>
      <c r="AC76" s="65">
        <v>49.897499084472699</v>
      </c>
      <c r="AD76" s="65">
        <v>46.523109436035199</v>
      </c>
      <c r="AE76" s="65">
        <v>47.947139739990199</v>
      </c>
      <c r="AF76" s="65">
        <v>45.699058532714801</v>
      </c>
      <c r="AG76" s="65">
        <v>45.811656951904297</v>
      </c>
      <c r="AH76" s="68">
        <v>44.6021633148193</v>
      </c>
      <c r="AI76" s="72">
        <f t="shared" si="40"/>
        <v>-5.3978366851806996</v>
      </c>
      <c r="AJ76" s="95"/>
      <c r="AK76" s="51" t="s">
        <v>124</v>
      </c>
      <c r="AL76" s="52">
        <v>19.400000572204601</v>
      </c>
      <c r="AM76" s="52">
        <v>21.899999618530298</v>
      </c>
      <c r="AN76" s="52">
        <v>22.899999618530298</v>
      </c>
      <c r="AO76" s="52">
        <v>12.2000002861023</v>
      </c>
      <c r="AP76" s="52">
        <v>26.413405418396</v>
      </c>
      <c r="AQ76" s="52">
        <v>20.916437149047901</v>
      </c>
      <c r="AR76" s="52">
        <v>20.357746124267599</v>
      </c>
      <c r="AS76" s="52">
        <v>20.901598930358901</v>
      </c>
      <c r="AT76" s="52">
        <v>13.8372368812561</v>
      </c>
      <c r="AU76" s="52">
        <v>26.279760360717798</v>
      </c>
      <c r="AV76" s="52">
        <v>21.6442756652832</v>
      </c>
      <c r="AW76" s="52">
        <v>28.285039901733398</v>
      </c>
      <c r="AX76" s="52">
        <v>21.327074050903299</v>
      </c>
      <c r="AY76" s="52">
        <v>27.188167572021499</v>
      </c>
      <c r="AZ76" s="52">
        <v>27.326189041137699</v>
      </c>
      <c r="BA76" s="70"/>
    </row>
    <row r="77" spans="14:53" x14ac:dyDescent="0.25">
      <c r="N77" s="43"/>
      <c r="O77" s="38"/>
      <c r="P77" s="38"/>
      <c r="Q77" s="38"/>
      <c r="S77" s="69" t="s">
        <v>101</v>
      </c>
      <c r="T77" s="63">
        <v>46.199998855590799</v>
      </c>
      <c r="U77" s="63">
        <v>51.400001525878899</v>
      </c>
      <c r="V77" s="63">
        <v>63.5</v>
      </c>
      <c r="W77" s="63">
        <v>51.600000381469698</v>
      </c>
      <c r="X77" s="63">
        <v>46.622314453125</v>
      </c>
      <c r="Y77" s="63">
        <v>54.908037185668903</v>
      </c>
      <c r="Z77" s="63">
        <v>48.8874187469482</v>
      </c>
      <c r="AA77" s="63">
        <v>57.2085285186768</v>
      </c>
      <c r="AB77" s="63">
        <v>57.792751312255902</v>
      </c>
      <c r="AC77" s="63">
        <v>54.906040191650398</v>
      </c>
      <c r="AD77" s="63">
        <v>49.3317260742188</v>
      </c>
      <c r="AE77" s="63">
        <v>46.022294998168903</v>
      </c>
      <c r="AF77" s="63">
        <v>47.387495040893597</v>
      </c>
      <c r="AG77" s="63">
        <v>45.281824111938498</v>
      </c>
      <c r="AH77" s="64">
        <v>45.466016769409201</v>
      </c>
      <c r="AI77" s="93">
        <f t="shared" si="40"/>
        <v>-0.73398208618159799</v>
      </c>
      <c r="AJ77" s="95"/>
      <c r="AK77" s="51" t="s">
        <v>125</v>
      </c>
      <c r="AL77" s="52">
        <v>19.899999618530298</v>
      </c>
      <c r="AM77" s="52">
        <v>18.699999809265101</v>
      </c>
      <c r="AN77" s="52">
        <v>18.699999809265101</v>
      </c>
      <c r="AO77" s="52">
        <v>21.099999427795399</v>
      </c>
      <c r="AP77" s="52">
        <v>12.020450592041</v>
      </c>
      <c r="AQ77" s="52">
        <v>25.5382032394409</v>
      </c>
      <c r="AR77" s="52">
        <v>20.2164211273193</v>
      </c>
      <c r="AS77" s="52">
        <v>19.7501878738403</v>
      </c>
      <c r="AT77" s="52">
        <v>20.213194847106902</v>
      </c>
      <c r="AU77" s="52">
        <v>13.4865865707397</v>
      </c>
      <c r="AV77" s="52">
        <v>25.298531532287601</v>
      </c>
      <c r="AW77" s="52">
        <v>20.8950386047363</v>
      </c>
      <c r="AX77" s="52">
        <v>27.261755943298301</v>
      </c>
      <c r="AY77" s="52">
        <v>20.6085348129272</v>
      </c>
      <c r="AZ77" s="52">
        <v>26.229151725769</v>
      </c>
      <c r="BA77" s="70"/>
    </row>
    <row r="78" spans="14:53" x14ac:dyDescent="0.25">
      <c r="N78" s="43"/>
      <c r="O78" s="38"/>
      <c r="P78" s="38"/>
      <c r="Q78" s="38"/>
      <c r="S78" s="3" t="s">
        <v>9</v>
      </c>
      <c r="T78" s="61">
        <f>SUM(T68:T77)</f>
        <v>569.69999885559082</v>
      </c>
      <c r="U78" s="61">
        <f t="shared" ref="U78:AI78" si="41">SUM(U68:U77)</f>
        <v>575.10000038146961</v>
      </c>
      <c r="V78" s="61">
        <f t="shared" si="41"/>
        <v>580.19999694824219</v>
      </c>
      <c r="W78" s="61">
        <f t="shared" si="41"/>
        <v>560.20000076293945</v>
      </c>
      <c r="X78" s="61">
        <f t="shared" si="41"/>
        <v>551.14275550842285</v>
      </c>
      <c r="Y78" s="61">
        <f t="shared" si="41"/>
        <v>546.00733375549328</v>
      </c>
      <c r="Z78" s="61">
        <f t="shared" si="41"/>
        <v>530.88658714294434</v>
      </c>
      <c r="AA78" s="61">
        <f t="shared" si="41"/>
        <v>517.8875846862793</v>
      </c>
      <c r="AB78" s="61">
        <f t="shared" si="41"/>
        <v>503.9303302764896</v>
      </c>
      <c r="AC78" s="61">
        <f t="shared" si="41"/>
        <v>490.58655166625999</v>
      </c>
      <c r="AD78" s="61">
        <f t="shared" si="41"/>
        <v>478.92227172851574</v>
      </c>
      <c r="AE78" s="61">
        <f t="shared" si="41"/>
        <v>474.92326354980463</v>
      </c>
      <c r="AF78" s="61">
        <f t="shared" si="41"/>
        <v>476.99296760559088</v>
      </c>
      <c r="AG78" s="61">
        <f t="shared" si="41"/>
        <v>472.93575859069819</v>
      </c>
      <c r="AH78" s="61">
        <f t="shared" si="41"/>
        <v>472.09972763061529</v>
      </c>
      <c r="AI78" s="61">
        <f t="shared" si="41"/>
        <v>-97.600271224975572</v>
      </c>
      <c r="AJ78" s="100"/>
      <c r="AK78" s="51" t="s">
        <v>126</v>
      </c>
      <c r="AL78" s="52">
        <v>8.4999997615814191</v>
      </c>
      <c r="AM78" s="52">
        <v>18.699999809265101</v>
      </c>
      <c r="AN78" s="52">
        <v>18.199999809265101</v>
      </c>
      <c r="AO78" s="52">
        <v>16.699999809265101</v>
      </c>
      <c r="AP78" s="52">
        <v>20.209906578064</v>
      </c>
      <c r="AQ78" s="52">
        <v>11.7020602226257</v>
      </c>
      <c r="AR78" s="52">
        <v>24.474546432495099</v>
      </c>
      <c r="AS78" s="52">
        <v>19.365242004394499</v>
      </c>
      <c r="AT78" s="52">
        <v>18.9756469726563</v>
      </c>
      <c r="AU78" s="52">
        <v>19.381785392761198</v>
      </c>
      <c r="AV78" s="52">
        <v>13.012764930725099</v>
      </c>
      <c r="AW78" s="52">
        <v>24.170752525329601</v>
      </c>
      <c r="AX78" s="52">
        <v>20.005434036254901</v>
      </c>
      <c r="AY78" s="52">
        <v>26.089213371276902</v>
      </c>
      <c r="AZ78" s="52">
        <v>19.753155708312999</v>
      </c>
      <c r="BA78" s="70"/>
    </row>
    <row r="79" spans="14:53" x14ac:dyDescent="0.25">
      <c r="N79" s="43"/>
      <c r="O79" s="38"/>
      <c r="P79" s="38"/>
      <c r="Q79" s="38"/>
      <c r="S79" s="76" t="s">
        <v>102</v>
      </c>
      <c r="T79" s="77">
        <v>45.199998855590799</v>
      </c>
      <c r="U79" s="77">
        <v>46.199998855590799</v>
      </c>
      <c r="V79" s="77">
        <v>52.600000381469698</v>
      </c>
      <c r="W79" s="77">
        <v>63.800001144409201</v>
      </c>
      <c r="X79" s="77">
        <v>51.139356613159201</v>
      </c>
      <c r="Y79" s="77">
        <v>46.377367019653299</v>
      </c>
      <c r="Z79" s="77">
        <v>54.275720596313498</v>
      </c>
      <c r="AA79" s="77">
        <v>48.403598785400398</v>
      </c>
      <c r="AB79" s="77">
        <v>56.512105941772496</v>
      </c>
      <c r="AC79" s="77">
        <v>57.0070476531982</v>
      </c>
      <c r="AD79" s="77">
        <v>54.111804962158203</v>
      </c>
      <c r="AE79" s="77">
        <v>48.833536148071303</v>
      </c>
      <c r="AF79" s="77">
        <v>45.601448059082003</v>
      </c>
      <c r="AG79" s="77">
        <v>46.915786743164098</v>
      </c>
      <c r="AH79" s="78">
        <v>44.937873840332003</v>
      </c>
      <c r="AI79" s="92">
        <f t="shared" ref="AI79:AI88" si="42">AH79-T79</f>
        <v>-0.26212501525879617</v>
      </c>
      <c r="AJ79" s="95"/>
      <c r="AK79" s="51" t="s">
        <v>127</v>
      </c>
      <c r="AL79" s="52">
        <v>16.5</v>
      </c>
      <c r="AM79" s="52">
        <v>6.49999976158142</v>
      </c>
      <c r="AN79" s="52">
        <v>17.5</v>
      </c>
      <c r="AO79" s="52">
        <v>15.5</v>
      </c>
      <c r="AP79" s="52">
        <v>15.994956016540501</v>
      </c>
      <c r="AQ79" s="52">
        <v>19.340506553649899</v>
      </c>
      <c r="AR79" s="52">
        <v>11.339501380920399</v>
      </c>
      <c r="AS79" s="52">
        <v>23.425025939941399</v>
      </c>
      <c r="AT79" s="52">
        <v>18.538756370544402</v>
      </c>
      <c r="AU79" s="52">
        <v>18.207668304443398</v>
      </c>
      <c r="AV79" s="52">
        <v>18.5693054199219</v>
      </c>
      <c r="AW79" s="52">
        <v>12.522696018218999</v>
      </c>
      <c r="AX79" s="52">
        <v>23.1044826507568</v>
      </c>
      <c r="AY79" s="52">
        <v>19.145842552185101</v>
      </c>
      <c r="AZ79" s="52">
        <v>24.974143981933601</v>
      </c>
      <c r="BA79" s="70"/>
    </row>
    <row r="80" spans="14:53" x14ac:dyDescent="0.25">
      <c r="N80" s="43"/>
      <c r="O80" s="38"/>
      <c r="P80" s="38"/>
      <c r="Q80" s="38"/>
      <c r="S80" s="30" t="s">
        <v>103</v>
      </c>
      <c r="T80" s="61">
        <v>50.700000762939503</v>
      </c>
      <c r="U80" s="61">
        <v>45.5</v>
      </c>
      <c r="V80" s="61">
        <v>46.199998855590799</v>
      </c>
      <c r="W80" s="61">
        <v>52.400001525878899</v>
      </c>
      <c r="X80" s="61">
        <v>62.6705932617188</v>
      </c>
      <c r="Y80" s="61">
        <v>50.730129241943402</v>
      </c>
      <c r="Z80" s="61">
        <v>46.141630172729499</v>
      </c>
      <c r="AA80" s="61">
        <v>53.659425735473597</v>
      </c>
      <c r="AB80" s="61">
        <v>47.960203170776403</v>
      </c>
      <c r="AC80" s="61">
        <v>55.873287200927699</v>
      </c>
      <c r="AD80" s="61">
        <v>56.244575500488303</v>
      </c>
      <c r="AE80" s="61">
        <v>53.386766433715799</v>
      </c>
      <c r="AF80" s="61">
        <v>48.369068145752003</v>
      </c>
      <c r="AG80" s="61">
        <v>45.242355346679702</v>
      </c>
      <c r="AH80" s="62">
        <v>46.501176834106403</v>
      </c>
      <c r="AI80" s="71">
        <f t="shared" si="42"/>
        <v>-4.1988239288331002</v>
      </c>
      <c r="AJ80" s="95"/>
      <c r="AK80" s="51" t="s">
        <v>128</v>
      </c>
      <c r="AL80" s="52">
        <v>20</v>
      </c>
      <c r="AM80" s="52">
        <v>15.800000190734901</v>
      </c>
      <c r="AN80" s="52">
        <v>5.2999999523162797</v>
      </c>
      <c r="AO80" s="52">
        <v>13.9000000953674</v>
      </c>
      <c r="AP80" s="52">
        <v>14.807561397552499</v>
      </c>
      <c r="AQ80" s="52">
        <v>15.314125061035201</v>
      </c>
      <c r="AR80" s="52">
        <v>18.513120651245099</v>
      </c>
      <c r="AS80" s="52">
        <v>10.9784359931946</v>
      </c>
      <c r="AT80" s="52">
        <v>22.460758209228501</v>
      </c>
      <c r="AU80" s="52">
        <v>17.7562608718872</v>
      </c>
      <c r="AV80" s="52">
        <v>17.4844408035278</v>
      </c>
      <c r="AW80" s="52">
        <v>17.802190780639599</v>
      </c>
      <c r="AX80" s="52">
        <v>12.0380392074585</v>
      </c>
      <c r="AY80" s="52">
        <v>22.1013488769531</v>
      </c>
      <c r="AZ80" s="52">
        <v>18.334300994873001</v>
      </c>
      <c r="BA80" s="70"/>
    </row>
    <row r="81" spans="14:53" x14ac:dyDescent="0.25">
      <c r="N81" s="43"/>
      <c r="O81" s="38"/>
      <c r="P81" s="38"/>
      <c r="Q81" s="38"/>
      <c r="S81" s="67" t="s">
        <v>104</v>
      </c>
      <c r="T81" s="65">
        <v>57.900001525878899</v>
      </c>
      <c r="U81" s="65">
        <v>50.700000762939503</v>
      </c>
      <c r="V81" s="65">
        <v>44.5</v>
      </c>
      <c r="W81" s="65">
        <v>44.399999618530302</v>
      </c>
      <c r="X81" s="65">
        <v>51.674369812011697</v>
      </c>
      <c r="Y81" s="65">
        <v>61.605075836181598</v>
      </c>
      <c r="Z81" s="65">
        <v>50.310613632202099</v>
      </c>
      <c r="AA81" s="65">
        <v>45.871059417724602</v>
      </c>
      <c r="AB81" s="65">
        <v>53.0482082366943</v>
      </c>
      <c r="AC81" s="65">
        <v>47.504880905151403</v>
      </c>
      <c r="AD81" s="65">
        <v>55.237754821777301</v>
      </c>
      <c r="AE81" s="65">
        <v>55.5033283233643</v>
      </c>
      <c r="AF81" s="65">
        <v>52.684661865234403</v>
      </c>
      <c r="AG81" s="65">
        <v>47.897455215454102</v>
      </c>
      <c r="AH81" s="68">
        <v>44.875602722167997</v>
      </c>
      <c r="AI81" s="72">
        <f t="shared" si="42"/>
        <v>-13.024398803710902</v>
      </c>
      <c r="AJ81" s="95"/>
      <c r="AK81" s="51" t="s">
        <v>129</v>
      </c>
      <c r="AL81" s="52">
        <v>12.7000002861023</v>
      </c>
      <c r="AM81" s="52">
        <v>20</v>
      </c>
      <c r="AN81" s="52">
        <v>14.5999999046326</v>
      </c>
      <c r="AO81" s="52">
        <v>4.7999999523162797</v>
      </c>
      <c r="AP81" s="52">
        <v>13.3314514160156</v>
      </c>
      <c r="AQ81" s="52">
        <v>14.2047543525696</v>
      </c>
      <c r="AR81" s="52">
        <v>14.718665122985801</v>
      </c>
      <c r="AS81" s="52">
        <v>17.787345886230501</v>
      </c>
      <c r="AT81" s="52">
        <v>10.6842064857483</v>
      </c>
      <c r="AU81" s="52">
        <v>21.641654968261701</v>
      </c>
      <c r="AV81" s="52">
        <v>17.084250450134299</v>
      </c>
      <c r="AW81" s="52">
        <v>16.870681762695298</v>
      </c>
      <c r="AX81" s="52">
        <v>17.141628742218</v>
      </c>
      <c r="AY81" s="52">
        <v>11.6274271011353</v>
      </c>
      <c r="AZ81" s="52">
        <v>21.224199295043899</v>
      </c>
      <c r="BA81" s="70"/>
    </row>
    <row r="82" spans="14:53" x14ac:dyDescent="0.25">
      <c r="N82" s="43"/>
      <c r="O82" s="38"/>
      <c r="P82" s="38"/>
      <c r="Q82" s="38"/>
      <c r="S82" s="30" t="s">
        <v>105</v>
      </c>
      <c r="T82" s="61">
        <v>32.800000190734899</v>
      </c>
      <c r="U82" s="61">
        <v>56.700000762939503</v>
      </c>
      <c r="V82" s="61">
        <v>50</v>
      </c>
      <c r="W82" s="61">
        <v>44</v>
      </c>
      <c r="X82" s="61">
        <v>44.151891708374002</v>
      </c>
      <c r="Y82" s="61">
        <v>50.975143432617202</v>
      </c>
      <c r="Z82" s="61">
        <v>60.586000442504897</v>
      </c>
      <c r="AA82" s="61">
        <v>49.876796722412102</v>
      </c>
      <c r="AB82" s="61">
        <v>45.567840576171903</v>
      </c>
      <c r="AC82" s="61">
        <v>52.426647186279297</v>
      </c>
      <c r="AD82" s="61">
        <v>47.0271701812744</v>
      </c>
      <c r="AE82" s="61">
        <v>54.6037406921387</v>
      </c>
      <c r="AF82" s="61">
        <v>54.764671325683601</v>
      </c>
      <c r="AG82" s="61">
        <v>51.994424819946303</v>
      </c>
      <c r="AH82" s="62">
        <v>47.412885665893597</v>
      </c>
      <c r="AI82" s="71">
        <f t="shared" si="42"/>
        <v>14.612885475158699</v>
      </c>
      <c r="AJ82" s="95"/>
      <c r="AK82" s="51" t="s">
        <v>130</v>
      </c>
      <c r="AL82" s="52">
        <v>7.8000001907348597</v>
      </c>
      <c r="AM82" s="52">
        <v>12.2000002861023</v>
      </c>
      <c r="AN82" s="52">
        <v>19.4000000953674</v>
      </c>
      <c r="AO82" s="52">
        <v>14.5999999046326</v>
      </c>
      <c r="AP82" s="52">
        <v>4.6949224472045898</v>
      </c>
      <c r="AQ82" s="52">
        <v>12.71985912323</v>
      </c>
      <c r="AR82" s="52">
        <v>13.5540881156921</v>
      </c>
      <c r="AS82" s="52">
        <v>14.077910900116001</v>
      </c>
      <c r="AT82" s="52">
        <v>17.004508018493699</v>
      </c>
      <c r="AU82" s="52">
        <v>10.3627166748047</v>
      </c>
      <c r="AV82" s="52">
        <v>20.756586074829102</v>
      </c>
      <c r="AW82" s="52">
        <v>16.362712383270299</v>
      </c>
      <c r="AX82" s="52">
        <v>16.196439266204798</v>
      </c>
      <c r="AY82" s="52">
        <v>16.427419185638399</v>
      </c>
      <c r="AZ82" s="52">
        <v>11.182680606842</v>
      </c>
      <c r="BA82" s="70"/>
    </row>
    <row r="83" spans="14:53" x14ac:dyDescent="0.25">
      <c r="N83" s="43"/>
      <c r="O83" s="38"/>
      <c r="P83" s="38"/>
      <c r="Q83" s="38"/>
      <c r="S83" s="67" t="s">
        <v>106</v>
      </c>
      <c r="T83" s="65">
        <v>41.100000381469698</v>
      </c>
      <c r="U83" s="65">
        <v>33.5</v>
      </c>
      <c r="V83" s="65">
        <v>56.000001907348597</v>
      </c>
      <c r="W83" s="65">
        <v>50</v>
      </c>
      <c r="X83" s="65">
        <v>43.608734130859403</v>
      </c>
      <c r="Y83" s="65">
        <v>43.857751846313498</v>
      </c>
      <c r="Z83" s="65">
        <v>50.242942810058601</v>
      </c>
      <c r="AA83" s="65">
        <v>59.574420928955099</v>
      </c>
      <c r="AB83" s="65">
        <v>49.378780364990199</v>
      </c>
      <c r="AC83" s="65">
        <v>45.211627960205099</v>
      </c>
      <c r="AD83" s="65">
        <v>51.779106140136697</v>
      </c>
      <c r="AE83" s="65">
        <v>46.5197944641113</v>
      </c>
      <c r="AF83" s="65">
        <v>53.932247161865199</v>
      </c>
      <c r="AG83" s="65">
        <v>54.019031524658203</v>
      </c>
      <c r="AH83" s="68">
        <v>51.296234130859403</v>
      </c>
      <c r="AI83" s="72">
        <f t="shared" si="42"/>
        <v>10.196233749389705</v>
      </c>
      <c r="AJ83" s="95"/>
      <c r="AK83" s="51" t="s">
        <v>131</v>
      </c>
      <c r="AL83" s="52">
        <v>14.5</v>
      </c>
      <c r="AM83" s="52">
        <v>7.4000000953674299</v>
      </c>
      <c r="AN83" s="52">
        <v>10.5</v>
      </c>
      <c r="AO83" s="52">
        <v>18.5999999046326</v>
      </c>
      <c r="AP83" s="52">
        <v>13.715911388397201</v>
      </c>
      <c r="AQ83" s="52">
        <v>4.5857775211334202</v>
      </c>
      <c r="AR83" s="52">
        <v>12.1095132827759</v>
      </c>
      <c r="AS83" s="52">
        <v>12.9064316749573</v>
      </c>
      <c r="AT83" s="52">
        <v>13.4345259666443</v>
      </c>
      <c r="AU83" s="52">
        <v>16.222014904022199</v>
      </c>
      <c r="AV83" s="52">
        <v>10.0307102203369</v>
      </c>
      <c r="AW83" s="52">
        <v>19.860657215118401</v>
      </c>
      <c r="AX83" s="52">
        <v>15.636004447936999</v>
      </c>
      <c r="AY83" s="52">
        <v>15.520411968231199</v>
      </c>
      <c r="AZ83" s="52">
        <v>15.716702461242701</v>
      </c>
      <c r="BA83" s="70"/>
    </row>
    <row r="84" spans="14:53" x14ac:dyDescent="0.25">
      <c r="N84" s="43"/>
      <c r="O84" s="38"/>
      <c r="P84" s="38"/>
      <c r="Q84" s="38"/>
      <c r="S84" s="30" t="s">
        <v>107</v>
      </c>
      <c r="T84" s="61">
        <v>38.199999809265101</v>
      </c>
      <c r="U84" s="61">
        <v>41.100000381469698</v>
      </c>
      <c r="V84" s="61">
        <v>33.300000190734899</v>
      </c>
      <c r="W84" s="61">
        <v>52.399999618530302</v>
      </c>
      <c r="X84" s="61">
        <v>49.392862319946303</v>
      </c>
      <c r="Y84" s="61">
        <v>43.1852703094482</v>
      </c>
      <c r="Z84" s="61">
        <v>43.520946502685497</v>
      </c>
      <c r="AA84" s="61">
        <v>49.4884738922119</v>
      </c>
      <c r="AB84" s="61">
        <v>58.559131622314503</v>
      </c>
      <c r="AC84" s="61">
        <v>48.832794189453097</v>
      </c>
      <c r="AD84" s="61">
        <v>44.817676544189503</v>
      </c>
      <c r="AE84" s="61">
        <v>51.1026420593262</v>
      </c>
      <c r="AF84" s="61">
        <v>45.988494873046903</v>
      </c>
      <c r="AG84" s="61">
        <v>53.227800369262702</v>
      </c>
      <c r="AH84" s="62">
        <v>53.262264251708999</v>
      </c>
      <c r="AI84" s="71">
        <f t="shared" si="42"/>
        <v>15.062264442443897</v>
      </c>
      <c r="AJ84" s="95"/>
      <c r="AK84" s="51" t="s">
        <v>132</v>
      </c>
      <c r="AL84" s="52">
        <v>11.2000000476837</v>
      </c>
      <c r="AM84" s="52">
        <v>11.300000190734901</v>
      </c>
      <c r="AN84" s="52">
        <v>7.9000000953674299</v>
      </c>
      <c r="AO84" s="52">
        <v>9.5999999046325701</v>
      </c>
      <c r="AP84" s="52">
        <v>17.266913890838602</v>
      </c>
      <c r="AQ84" s="52">
        <v>12.8423790931702</v>
      </c>
      <c r="AR84" s="52">
        <v>4.4528439044952401</v>
      </c>
      <c r="AS84" s="52">
        <v>11.4899163246155</v>
      </c>
      <c r="AT84" s="52">
        <v>12.252562046051001</v>
      </c>
      <c r="AU84" s="52">
        <v>12.793325901031499</v>
      </c>
      <c r="AV84" s="52">
        <v>15.437993526458699</v>
      </c>
      <c r="AW84" s="52">
        <v>9.6716394424438494</v>
      </c>
      <c r="AX84" s="52">
        <v>18.9206652641296</v>
      </c>
      <c r="AY84" s="52">
        <v>14.9038429260254</v>
      </c>
      <c r="AZ84" s="52">
        <v>14.827661991119401</v>
      </c>
      <c r="BA84" s="70"/>
    </row>
    <row r="85" spans="14:53" x14ac:dyDescent="0.25">
      <c r="N85" s="43"/>
      <c r="O85" s="38"/>
      <c r="P85" s="38"/>
      <c r="Q85" s="38"/>
      <c r="S85" s="67" t="s">
        <v>108</v>
      </c>
      <c r="T85" s="65">
        <v>45.399999618530302</v>
      </c>
      <c r="U85" s="65">
        <v>38.100000381469698</v>
      </c>
      <c r="V85" s="65">
        <v>41.100000381469698</v>
      </c>
      <c r="W85" s="65">
        <v>30.100000381469702</v>
      </c>
      <c r="X85" s="65">
        <v>51.520856857299798</v>
      </c>
      <c r="Y85" s="65">
        <v>48.686040878295898</v>
      </c>
      <c r="Z85" s="65">
        <v>42.6642875671387</v>
      </c>
      <c r="AA85" s="65">
        <v>43.063890457153299</v>
      </c>
      <c r="AB85" s="65">
        <v>48.6163520812988</v>
      </c>
      <c r="AC85" s="65">
        <v>57.448272705078097</v>
      </c>
      <c r="AD85" s="65">
        <v>48.172431945800803</v>
      </c>
      <c r="AE85" s="65">
        <v>44.313135147094698</v>
      </c>
      <c r="AF85" s="65">
        <v>50.338605880737298</v>
      </c>
      <c r="AG85" s="65">
        <v>45.364162445068402</v>
      </c>
      <c r="AH85" s="68">
        <v>52.408452987670898</v>
      </c>
      <c r="AI85" s="72">
        <f t="shared" si="42"/>
        <v>7.0084533691405966</v>
      </c>
      <c r="AJ85" s="95"/>
      <c r="AK85" s="51" t="s">
        <v>133</v>
      </c>
      <c r="AL85" s="52">
        <v>12.300000190734901</v>
      </c>
      <c r="AM85" s="52">
        <v>12.3999996185303</v>
      </c>
      <c r="AN85" s="52">
        <v>11.5999999046326</v>
      </c>
      <c r="AO85" s="52">
        <v>7.5</v>
      </c>
      <c r="AP85" s="52">
        <v>9.0457358360290492</v>
      </c>
      <c r="AQ85" s="52">
        <v>16.056902885437001</v>
      </c>
      <c r="AR85" s="52">
        <v>12.034815311431901</v>
      </c>
      <c r="AS85" s="52">
        <v>4.3194115161895796</v>
      </c>
      <c r="AT85" s="52">
        <v>10.8888487815857</v>
      </c>
      <c r="AU85" s="52">
        <v>11.614120960235599</v>
      </c>
      <c r="AV85" s="52">
        <v>12.156418800354</v>
      </c>
      <c r="AW85" s="52">
        <v>14.6638913154602</v>
      </c>
      <c r="AX85" s="52">
        <v>9.3044395446777308</v>
      </c>
      <c r="AY85" s="52">
        <v>18.007058620452899</v>
      </c>
      <c r="AZ85" s="52">
        <v>14.185499191284199</v>
      </c>
      <c r="BA85" s="70"/>
    </row>
    <row r="86" spans="14:53" x14ac:dyDescent="0.25">
      <c r="N86" s="43"/>
      <c r="O86" s="38"/>
      <c r="P86" s="38"/>
      <c r="Q86" s="38"/>
      <c r="S86" s="30" t="s">
        <v>109</v>
      </c>
      <c r="T86" s="61">
        <v>44.599998474121101</v>
      </c>
      <c r="U86" s="61">
        <v>45.399999618530302</v>
      </c>
      <c r="V86" s="61">
        <v>36.100000381469698</v>
      </c>
      <c r="W86" s="61">
        <v>44.300001144409201</v>
      </c>
      <c r="X86" s="61">
        <v>29.997323036193801</v>
      </c>
      <c r="Y86" s="61">
        <v>50.643144607543903</v>
      </c>
      <c r="Z86" s="61">
        <v>47.9733180999756</v>
      </c>
      <c r="AA86" s="61">
        <v>42.118572235107401</v>
      </c>
      <c r="AB86" s="61">
        <v>42.568578720092802</v>
      </c>
      <c r="AC86" s="61">
        <v>47.744583129882798</v>
      </c>
      <c r="AD86" s="61">
        <v>56.349962234497099</v>
      </c>
      <c r="AE86" s="61">
        <v>47.498786926269503</v>
      </c>
      <c r="AF86" s="61">
        <v>43.775495529174798</v>
      </c>
      <c r="AG86" s="61">
        <v>49.5721111297607</v>
      </c>
      <c r="AH86" s="62">
        <v>44.727947235107401</v>
      </c>
      <c r="AI86" s="71">
        <f t="shared" si="42"/>
        <v>0.1279487609862997</v>
      </c>
      <c r="AJ86" s="95"/>
      <c r="AK86" s="51" t="s">
        <v>134</v>
      </c>
      <c r="AL86" s="52">
        <v>6.6000001430511501</v>
      </c>
      <c r="AM86" s="52">
        <v>11.0999999046326</v>
      </c>
      <c r="AN86" s="52">
        <v>11.8999996185303</v>
      </c>
      <c r="AO86" s="52">
        <v>10.800000190734901</v>
      </c>
      <c r="AP86" s="52">
        <v>7.0195732116699201</v>
      </c>
      <c r="AQ86" s="52">
        <v>8.46756815910339</v>
      </c>
      <c r="AR86" s="52">
        <v>14.837249279022201</v>
      </c>
      <c r="AS86" s="52">
        <v>11.2097496986389</v>
      </c>
      <c r="AT86" s="52">
        <v>4.1591513156890896</v>
      </c>
      <c r="AU86" s="52">
        <v>10.260859012603801</v>
      </c>
      <c r="AV86" s="52">
        <v>10.9436974525452</v>
      </c>
      <c r="AW86" s="52">
        <v>11.4855289459229</v>
      </c>
      <c r="AX86" s="52">
        <v>13.8478908538818</v>
      </c>
      <c r="AY86" s="52">
        <v>8.9050400257110596</v>
      </c>
      <c r="AZ86" s="52">
        <v>17.050752639770501</v>
      </c>
      <c r="BA86" s="70"/>
    </row>
    <row r="87" spans="14:53" x14ac:dyDescent="0.25">
      <c r="N87" s="43"/>
      <c r="O87" s="38"/>
      <c r="P87" s="38"/>
      <c r="Q87" s="38"/>
      <c r="S87" s="67" t="s">
        <v>110</v>
      </c>
      <c r="T87" s="65">
        <v>33.699998855590799</v>
      </c>
      <c r="U87" s="65">
        <v>45.599998474121101</v>
      </c>
      <c r="V87" s="65">
        <v>47.899999618530302</v>
      </c>
      <c r="W87" s="65">
        <v>36.400000572204597</v>
      </c>
      <c r="X87" s="65">
        <v>43.5831623077393</v>
      </c>
      <c r="Y87" s="65">
        <v>29.8253479003906</v>
      </c>
      <c r="Z87" s="65">
        <v>49.803947448730497</v>
      </c>
      <c r="AA87" s="65">
        <v>47.272251129150398</v>
      </c>
      <c r="AB87" s="65">
        <v>41.564744949340799</v>
      </c>
      <c r="AC87" s="65">
        <v>42.063285827636697</v>
      </c>
      <c r="AD87" s="65">
        <v>46.9127292633057</v>
      </c>
      <c r="AE87" s="65">
        <v>55.294921875</v>
      </c>
      <c r="AF87" s="65">
        <v>46.841279983520501</v>
      </c>
      <c r="AG87" s="65">
        <v>43.233364105224602</v>
      </c>
      <c r="AH87" s="68">
        <v>48.813554763793903</v>
      </c>
      <c r="AI87" s="72">
        <f t="shared" si="42"/>
        <v>15.113555908203104</v>
      </c>
      <c r="AJ87" s="95"/>
      <c r="AK87" s="51" t="s">
        <v>135</v>
      </c>
      <c r="AL87" s="52">
        <v>5.7000000476837203</v>
      </c>
      <c r="AM87" s="52">
        <v>6.6000001430511501</v>
      </c>
      <c r="AN87" s="52">
        <v>11.0999999046326</v>
      </c>
      <c r="AO87" s="52">
        <v>11.199999809265099</v>
      </c>
      <c r="AP87" s="52">
        <v>9.9129929542541504</v>
      </c>
      <c r="AQ87" s="52">
        <v>6.5371868610382098</v>
      </c>
      <c r="AR87" s="52">
        <v>7.8747761249542201</v>
      </c>
      <c r="AS87" s="52">
        <v>13.6140394210815</v>
      </c>
      <c r="AT87" s="52">
        <v>10.3861622810364</v>
      </c>
      <c r="AU87" s="52">
        <v>3.99159896373749</v>
      </c>
      <c r="AV87" s="52">
        <v>9.6171069145202601</v>
      </c>
      <c r="AW87" s="52">
        <v>10.2536845207214</v>
      </c>
      <c r="AX87" s="52">
        <v>10.786082744598399</v>
      </c>
      <c r="AY87" s="52">
        <v>13.005651473999</v>
      </c>
      <c r="AZ87" s="52">
        <v>8.4851996898651105</v>
      </c>
      <c r="BA87" s="70"/>
    </row>
    <row r="88" spans="14:53" x14ac:dyDescent="0.25">
      <c r="N88" s="43"/>
      <c r="O88" s="38"/>
      <c r="P88" s="38"/>
      <c r="Q88" s="38"/>
      <c r="S88" s="69" t="s">
        <v>111</v>
      </c>
      <c r="T88" s="63">
        <v>36.800001144409201</v>
      </c>
      <c r="U88" s="63">
        <v>31.600000381469702</v>
      </c>
      <c r="V88" s="63">
        <v>42.599998474121101</v>
      </c>
      <c r="W88" s="63">
        <v>46.899999618530302</v>
      </c>
      <c r="X88" s="63">
        <v>36.018401145935101</v>
      </c>
      <c r="Y88" s="63">
        <v>42.8859672546387</v>
      </c>
      <c r="Z88" s="63">
        <v>29.5750217437744</v>
      </c>
      <c r="AA88" s="63">
        <v>49.023834228515597</v>
      </c>
      <c r="AB88" s="63">
        <v>46.593973159790004</v>
      </c>
      <c r="AC88" s="63">
        <v>41.002758026122997</v>
      </c>
      <c r="AD88" s="63">
        <v>41.567996978759801</v>
      </c>
      <c r="AE88" s="63">
        <v>46.165458679199197</v>
      </c>
      <c r="AF88" s="63">
        <v>54.285667419433601</v>
      </c>
      <c r="AG88" s="63">
        <v>46.213274002075202</v>
      </c>
      <c r="AH88" s="64">
        <v>42.705301284790004</v>
      </c>
      <c r="AI88" s="93">
        <f t="shared" si="42"/>
        <v>5.9053001403808025</v>
      </c>
      <c r="AJ88" s="95"/>
      <c r="AK88" s="51" t="s">
        <v>136</v>
      </c>
      <c r="AL88" s="52">
        <v>6.4000000953674299</v>
      </c>
      <c r="AM88" s="52">
        <v>4.5</v>
      </c>
      <c r="AN88" s="52">
        <v>5.6000001430511501</v>
      </c>
      <c r="AO88" s="52">
        <v>9.3999998569488508</v>
      </c>
      <c r="AP88" s="52">
        <v>10.0167574882507</v>
      </c>
      <c r="AQ88" s="52">
        <v>8.9595720767974907</v>
      </c>
      <c r="AR88" s="52">
        <v>5.9814207553863499</v>
      </c>
      <c r="AS88" s="52">
        <v>7.2103862762451199</v>
      </c>
      <c r="AT88" s="52">
        <v>12.272492408752401</v>
      </c>
      <c r="AU88" s="52">
        <v>9.4623558521270805</v>
      </c>
      <c r="AV88" s="52">
        <v>3.7613054513931301</v>
      </c>
      <c r="AW88" s="52">
        <v>8.8901462554931605</v>
      </c>
      <c r="AX88" s="52">
        <v>9.4773664474487305</v>
      </c>
      <c r="AY88" s="52">
        <v>10.000095844268801</v>
      </c>
      <c r="AZ88" s="52">
        <v>12.072363853454601</v>
      </c>
      <c r="BA88" s="70"/>
    </row>
    <row r="89" spans="14:53" x14ac:dyDescent="0.25">
      <c r="N89" s="43"/>
      <c r="O89" s="38"/>
      <c r="P89" s="38"/>
      <c r="Q89" s="38"/>
      <c r="S89" s="3" t="s">
        <v>9</v>
      </c>
      <c r="T89" s="61">
        <f>SUM(T79:T88)</f>
        <v>426.39999961853027</v>
      </c>
      <c r="U89" s="61">
        <f t="shared" ref="U89:AI89" si="43">SUM(U79:U88)</f>
        <v>434.39999961853027</v>
      </c>
      <c r="V89" s="61">
        <f t="shared" si="43"/>
        <v>450.30000019073475</v>
      </c>
      <c r="W89" s="61">
        <f t="shared" si="43"/>
        <v>464.70000362396252</v>
      </c>
      <c r="X89" s="61">
        <f t="shared" si="43"/>
        <v>463.75755119323742</v>
      </c>
      <c r="Y89" s="61">
        <f t="shared" si="43"/>
        <v>468.77123832702637</v>
      </c>
      <c r="Z89" s="61">
        <f t="shared" si="43"/>
        <v>475.09442901611328</v>
      </c>
      <c r="AA89" s="61">
        <f t="shared" si="43"/>
        <v>488.35232353210449</v>
      </c>
      <c r="AB89" s="61">
        <f t="shared" si="43"/>
        <v>490.36991882324213</v>
      </c>
      <c r="AC89" s="61">
        <f t="shared" si="43"/>
        <v>495.11518478393538</v>
      </c>
      <c r="AD89" s="61">
        <f t="shared" si="43"/>
        <v>502.22120857238792</v>
      </c>
      <c r="AE89" s="61">
        <f t="shared" si="43"/>
        <v>503.22211074829113</v>
      </c>
      <c r="AF89" s="61">
        <f t="shared" si="43"/>
        <v>496.58164024353033</v>
      </c>
      <c r="AG89" s="61">
        <f t="shared" si="43"/>
        <v>483.679765701294</v>
      </c>
      <c r="AH89" s="61">
        <f t="shared" si="43"/>
        <v>476.94129371643061</v>
      </c>
      <c r="AI89" s="61">
        <f t="shared" si="43"/>
        <v>50.541294097900305</v>
      </c>
      <c r="AJ89" s="100"/>
      <c r="AK89" s="51" t="s">
        <v>137</v>
      </c>
      <c r="AL89" s="52">
        <v>6.2000000476837203</v>
      </c>
      <c r="AM89" s="52">
        <v>6.4000000953674299</v>
      </c>
      <c r="AN89" s="52">
        <v>4.3000000715255702</v>
      </c>
      <c r="AO89" s="52">
        <v>4.7999999523162797</v>
      </c>
      <c r="AP89" s="52">
        <v>8.3009197711944598</v>
      </c>
      <c r="AQ89" s="52">
        <v>8.7738308906555194</v>
      </c>
      <c r="AR89" s="52">
        <v>7.9402105808258101</v>
      </c>
      <c r="AS89" s="52">
        <v>5.34442114830017</v>
      </c>
      <c r="AT89" s="52">
        <v>6.4797453880310103</v>
      </c>
      <c r="AU89" s="52">
        <v>10.827375411987299</v>
      </c>
      <c r="AV89" s="52">
        <v>8.4393610954284703</v>
      </c>
      <c r="AW89" s="52">
        <v>3.4595204591751099</v>
      </c>
      <c r="AX89" s="52">
        <v>8.0658645629882795</v>
      </c>
      <c r="AY89" s="52">
        <v>8.6131453514099103</v>
      </c>
      <c r="AZ89" s="52">
        <v>9.1236696243286097</v>
      </c>
      <c r="BA89" s="70"/>
    </row>
    <row r="90" spans="14:53" x14ac:dyDescent="0.25">
      <c r="N90" s="43"/>
      <c r="O90" s="38"/>
      <c r="P90" s="38"/>
      <c r="Q90" s="38"/>
      <c r="S90" s="76" t="s">
        <v>112</v>
      </c>
      <c r="T90" s="77">
        <v>30.099999427795399</v>
      </c>
      <c r="U90" s="77">
        <v>38.600000381469698</v>
      </c>
      <c r="V90" s="77">
        <v>35.399999618530302</v>
      </c>
      <c r="W90" s="77">
        <v>41.899999618530302</v>
      </c>
      <c r="X90" s="77">
        <v>46.043716430664098</v>
      </c>
      <c r="Y90" s="77">
        <v>35.5755710601807</v>
      </c>
      <c r="Z90" s="77">
        <v>42.142990112304702</v>
      </c>
      <c r="AA90" s="77">
        <v>29.241110801696799</v>
      </c>
      <c r="AB90" s="77">
        <v>48.206815719604499</v>
      </c>
      <c r="AC90" s="77">
        <v>45.861545562744098</v>
      </c>
      <c r="AD90" s="77">
        <v>40.388189315795898</v>
      </c>
      <c r="AE90" s="77">
        <v>41.0233860015869</v>
      </c>
      <c r="AF90" s="77">
        <v>45.385808944702099</v>
      </c>
      <c r="AG90" s="77">
        <v>53.237653732299798</v>
      </c>
      <c r="AH90" s="78">
        <v>45.547084808349602</v>
      </c>
      <c r="AI90" s="92">
        <f t="shared" ref="AI90:AI99" si="44">AH90-T90</f>
        <v>15.447085380554203</v>
      </c>
      <c r="AJ90" s="95"/>
      <c r="AK90" s="51" t="s">
        <v>138</v>
      </c>
      <c r="AL90" s="52">
        <v>5.40000000596046</v>
      </c>
      <c r="AM90" s="52">
        <v>5.2000000476837203</v>
      </c>
      <c r="AN90" s="52">
        <v>4.4000000953674299</v>
      </c>
      <c r="AO90" s="52">
        <v>2.3000000715255702</v>
      </c>
      <c r="AP90" s="52">
        <v>4.1302057504653904</v>
      </c>
      <c r="AQ90" s="52">
        <v>7.1885290145873997</v>
      </c>
      <c r="AR90" s="52">
        <v>7.5458958148956299</v>
      </c>
      <c r="AS90" s="52">
        <v>6.9125096797943097</v>
      </c>
      <c r="AT90" s="52">
        <v>4.6850094795227104</v>
      </c>
      <c r="AU90" s="52">
        <v>5.7366645336151096</v>
      </c>
      <c r="AV90" s="52">
        <v>9.3932600021362305</v>
      </c>
      <c r="AW90" s="52">
        <v>7.3896181583404497</v>
      </c>
      <c r="AX90" s="52">
        <v>3.11078989505768</v>
      </c>
      <c r="AY90" s="52">
        <v>7.2057812213897696</v>
      </c>
      <c r="AZ90" s="52">
        <v>7.7159483432769802</v>
      </c>
      <c r="BA90" s="70"/>
    </row>
    <row r="91" spans="14:53" x14ac:dyDescent="0.25">
      <c r="N91" s="43"/>
      <c r="O91" s="38"/>
      <c r="P91" s="38"/>
      <c r="Q91" s="38"/>
      <c r="S91" s="30" t="s">
        <v>113</v>
      </c>
      <c r="T91" s="61">
        <v>36.499999046325698</v>
      </c>
      <c r="U91" s="61">
        <v>28.899999618530298</v>
      </c>
      <c r="V91" s="61">
        <v>38</v>
      </c>
      <c r="W91" s="61">
        <v>35.800001144409201</v>
      </c>
      <c r="X91" s="61">
        <v>41.281312942504897</v>
      </c>
      <c r="Y91" s="61">
        <v>45.081129074096701</v>
      </c>
      <c r="Z91" s="61">
        <v>35.054399490356403</v>
      </c>
      <c r="AA91" s="61">
        <v>41.322765350341797</v>
      </c>
      <c r="AB91" s="61">
        <v>28.852129936218301</v>
      </c>
      <c r="AC91" s="61">
        <v>47.291933059692397</v>
      </c>
      <c r="AD91" s="61">
        <v>45.045038223266602</v>
      </c>
      <c r="AE91" s="61">
        <v>39.7019939422607</v>
      </c>
      <c r="AF91" s="61">
        <v>40.390993118286097</v>
      </c>
      <c r="AG91" s="61">
        <v>44.505598068237298</v>
      </c>
      <c r="AH91" s="62">
        <v>52.1108722686768</v>
      </c>
      <c r="AI91" s="71">
        <f t="shared" si="44"/>
        <v>15.610873222351103</v>
      </c>
      <c r="AJ91" s="95"/>
      <c r="AK91" s="51" t="s">
        <v>139</v>
      </c>
      <c r="AL91" s="52">
        <v>3.20000000298023</v>
      </c>
      <c r="AM91" s="52">
        <v>5.40000000596046</v>
      </c>
      <c r="AN91" s="52">
        <v>4.7999999523162797</v>
      </c>
      <c r="AO91" s="52">
        <v>4.5999999046325701</v>
      </c>
      <c r="AP91" s="52">
        <v>2.09007996320724</v>
      </c>
      <c r="AQ91" s="52">
        <v>3.5566654205322301</v>
      </c>
      <c r="AR91" s="52">
        <v>6.1793172359466597</v>
      </c>
      <c r="AS91" s="52">
        <v>6.4700641632080096</v>
      </c>
      <c r="AT91" s="52">
        <v>5.9938392639160201</v>
      </c>
      <c r="AU91" s="52">
        <v>4.1105035543441799</v>
      </c>
      <c r="AV91" s="52">
        <v>5.0709040164947501</v>
      </c>
      <c r="AW91" s="52">
        <v>8.1292657852172905</v>
      </c>
      <c r="AX91" s="52">
        <v>6.4597628116607702</v>
      </c>
      <c r="AY91" s="52">
        <v>2.8131037950515698</v>
      </c>
      <c r="AZ91" s="52">
        <v>6.4248547554016104</v>
      </c>
      <c r="BA91" s="70"/>
    </row>
    <row r="92" spans="14:53" x14ac:dyDescent="0.25">
      <c r="N92" s="43"/>
      <c r="O92" s="38"/>
      <c r="P92" s="38"/>
      <c r="Q92" s="38"/>
      <c r="S92" s="67" t="s">
        <v>114</v>
      </c>
      <c r="T92" s="65">
        <v>29.200000762939499</v>
      </c>
      <c r="U92" s="65">
        <v>35.799999237060497</v>
      </c>
      <c r="V92" s="65">
        <v>28.100000381469702</v>
      </c>
      <c r="W92" s="65">
        <v>35.600000381469698</v>
      </c>
      <c r="X92" s="65">
        <v>35.207344055175803</v>
      </c>
      <c r="Y92" s="65">
        <v>40.533634185791001</v>
      </c>
      <c r="Z92" s="65">
        <v>43.970565795898402</v>
      </c>
      <c r="AA92" s="65">
        <v>34.421868324279799</v>
      </c>
      <c r="AB92" s="65">
        <v>40.391664505004897</v>
      </c>
      <c r="AC92" s="65">
        <v>28.374142646789601</v>
      </c>
      <c r="AD92" s="65">
        <v>46.248369216918903</v>
      </c>
      <c r="AE92" s="65">
        <v>44.105672836303697</v>
      </c>
      <c r="AF92" s="65">
        <v>38.8989772796631</v>
      </c>
      <c r="AG92" s="65">
        <v>39.640504837036097</v>
      </c>
      <c r="AH92" s="68">
        <v>43.497276306152301</v>
      </c>
      <c r="AI92" s="72">
        <f t="shared" si="44"/>
        <v>14.297275543212802</v>
      </c>
      <c r="AJ92" s="95"/>
      <c r="AK92" s="51" t="s">
        <v>140</v>
      </c>
      <c r="AL92" s="52">
        <v>6.0999999046325701</v>
      </c>
      <c r="AM92" s="52">
        <v>3.20000000298023</v>
      </c>
      <c r="AN92" s="52">
        <v>4.40000000596046</v>
      </c>
      <c r="AO92" s="52">
        <v>4.8000000715255702</v>
      </c>
      <c r="AP92" s="52">
        <v>3.9815384745597799</v>
      </c>
      <c r="AQ92" s="52">
        <v>1.8668696880340601</v>
      </c>
      <c r="AR92" s="52">
        <v>3.02907419204712</v>
      </c>
      <c r="AS92" s="52">
        <v>5.2271511554718</v>
      </c>
      <c r="AT92" s="52">
        <v>5.4763122797012302</v>
      </c>
      <c r="AU92" s="52">
        <v>5.1339614391326904</v>
      </c>
      <c r="AV92" s="52">
        <v>3.5766142606735198</v>
      </c>
      <c r="AW92" s="52">
        <v>4.43252384662628</v>
      </c>
      <c r="AX92" s="52">
        <v>6.9647581577300999</v>
      </c>
      <c r="AY92" s="52">
        <v>5.5904022455215499</v>
      </c>
      <c r="AZ92" s="52">
        <v>2.5260673761367798</v>
      </c>
      <c r="BA92" s="70"/>
    </row>
    <row r="93" spans="14:53" x14ac:dyDescent="0.25">
      <c r="S93" s="30" t="s">
        <v>115</v>
      </c>
      <c r="T93" s="61">
        <v>29.699999809265101</v>
      </c>
      <c r="U93" s="61">
        <v>27.900000572204601</v>
      </c>
      <c r="V93" s="61">
        <v>35.299999237060497</v>
      </c>
      <c r="W93" s="61">
        <v>26.399999618530298</v>
      </c>
      <c r="X93" s="61">
        <v>34.823225021362298</v>
      </c>
      <c r="Y93" s="61">
        <v>34.508672714233398</v>
      </c>
      <c r="Z93" s="61">
        <v>39.670654296875</v>
      </c>
      <c r="AA93" s="61">
        <v>42.766017913818402</v>
      </c>
      <c r="AB93" s="61">
        <v>33.692380905151403</v>
      </c>
      <c r="AC93" s="61">
        <v>39.352195739746101</v>
      </c>
      <c r="AD93" s="61">
        <v>27.798080444335898</v>
      </c>
      <c r="AE93" s="61">
        <v>45.1073703765869</v>
      </c>
      <c r="AF93" s="61">
        <v>43.059635162353501</v>
      </c>
      <c r="AG93" s="61">
        <v>37.995510101318402</v>
      </c>
      <c r="AH93" s="62">
        <v>38.792951583862298</v>
      </c>
      <c r="AI93" s="71">
        <f t="shared" si="44"/>
        <v>9.0929517745971964</v>
      </c>
      <c r="AJ93" s="95"/>
      <c r="AK93" s="51" t="s">
        <v>141</v>
      </c>
      <c r="AL93" s="52">
        <v>1.6000000238418599</v>
      </c>
      <c r="AM93" s="52">
        <v>4.8999999761581403</v>
      </c>
      <c r="AN93" s="52">
        <v>3.20000000298023</v>
      </c>
      <c r="AO93" s="52">
        <v>4.40000000596046</v>
      </c>
      <c r="AP93" s="52">
        <v>3.85888731479645</v>
      </c>
      <c r="AQ93" s="52">
        <v>3.4155016541481</v>
      </c>
      <c r="AR93" s="52">
        <v>1.6459410786628701</v>
      </c>
      <c r="AS93" s="52">
        <v>2.5392301678657501</v>
      </c>
      <c r="AT93" s="52">
        <v>4.3492859601974496</v>
      </c>
      <c r="AU93" s="52">
        <v>4.5624743700027501</v>
      </c>
      <c r="AV93" s="52">
        <v>4.3329663276672399</v>
      </c>
      <c r="AW93" s="52">
        <v>3.071160197258</v>
      </c>
      <c r="AX93" s="52">
        <v>3.81858217716217</v>
      </c>
      <c r="AY93" s="52">
        <v>5.8852235078811601</v>
      </c>
      <c r="AZ93" s="52">
        <v>4.77471852302551</v>
      </c>
      <c r="BA93" s="70"/>
    </row>
    <row r="94" spans="14:53" x14ac:dyDescent="0.25">
      <c r="S94" s="67" t="s">
        <v>116</v>
      </c>
      <c r="T94" s="65">
        <v>16.5999999046326</v>
      </c>
      <c r="U94" s="65">
        <v>29.700000762939499</v>
      </c>
      <c r="V94" s="65">
        <v>26.5</v>
      </c>
      <c r="W94" s="65">
        <v>35.5</v>
      </c>
      <c r="X94" s="65">
        <v>25.9387397766113</v>
      </c>
      <c r="Y94" s="65">
        <v>33.979648590087898</v>
      </c>
      <c r="Z94" s="65">
        <v>33.723251342773402</v>
      </c>
      <c r="AA94" s="65">
        <v>38.727180480957003</v>
      </c>
      <c r="AB94" s="65">
        <v>41.522910118102999</v>
      </c>
      <c r="AC94" s="65">
        <v>32.884336471557603</v>
      </c>
      <c r="AD94" s="65">
        <v>38.254264831542997</v>
      </c>
      <c r="AE94" s="65">
        <v>27.141825675964402</v>
      </c>
      <c r="AF94" s="65">
        <v>43.902565002441399</v>
      </c>
      <c r="AG94" s="65">
        <v>41.948526382446303</v>
      </c>
      <c r="AH94" s="68">
        <v>37.022928237915004</v>
      </c>
      <c r="AI94" s="72">
        <f t="shared" si="44"/>
        <v>20.422928333282403</v>
      </c>
      <c r="AJ94" s="95"/>
      <c r="AK94" s="51" t="s">
        <v>142</v>
      </c>
      <c r="AL94" s="52">
        <v>1.20000004768372</v>
      </c>
      <c r="AM94" s="52">
        <v>1.6000000238418599</v>
      </c>
      <c r="AN94" s="52">
        <v>4.1000000238418597</v>
      </c>
      <c r="AO94" s="52">
        <v>2</v>
      </c>
      <c r="AP94" s="52">
        <v>3.53718033432961</v>
      </c>
      <c r="AQ94" s="52">
        <v>2.9483605623245199</v>
      </c>
      <c r="AR94" s="52">
        <v>2.7692809700965899</v>
      </c>
      <c r="AS94" s="52">
        <v>1.3793264627456701</v>
      </c>
      <c r="AT94" s="52">
        <v>2.0082573890686</v>
      </c>
      <c r="AU94" s="52">
        <v>3.4402319192886401</v>
      </c>
      <c r="AV94" s="52">
        <v>3.6041998863220202</v>
      </c>
      <c r="AW94" s="52">
        <v>3.47918617725372</v>
      </c>
      <c r="AX94" s="52">
        <v>2.4910348653793299</v>
      </c>
      <c r="AY94" s="52">
        <v>3.13429927825928</v>
      </c>
      <c r="AZ94" s="52">
        <v>4.7419894933700597</v>
      </c>
      <c r="BA94" s="70"/>
    </row>
    <row r="95" spans="14:53" x14ac:dyDescent="0.25">
      <c r="S95" s="30" t="s">
        <v>117</v>
      </c>
      <c r="T95" s="61">
        <v>24</v>
      </c>
      <c r="U95" s="61">
        <v>16.199999809265101</v>
      </c>
      <c r="V95" s="61">
        <v>30.700000762939499</v>
      </c>
      <c r="W95" s="61">
        <v>26.300000190734899</v>
      </c>
      <c r="X95" s="61">
        <v>34.641619682311998</v>
      </c>
      <c r="Y95" s="61">
        <v>25.477951049804702</v>
      </c>
      <c r="Z95" s="61">
        <v>33.185492515564</v>
      </c>
      <c r="AA95" s="61">
        <v>32.9856281280518</v>
      </c>
      <c r="AB95" s="61">
        <v>37.841579437255902</v>
      </c>
      <c r="AC95" s="61">
        <v>40.367785453796401</v>
      </c>
      <c r="AD95" s="61">
        <v>32.144536972045898</v>
      </c>
      <c r="AE95" s="61">
        <v>37.246829986572301</v>
      </c>
      <c r="AF95" s="61">
        <v>26.550557136535598</v>
      </c>
      <c r="AG95" s="61">
        <v>42.781629562377901</v>
      </c>
      <c r="AH95" s="62">
        <v>40.928342819213903</v>
      </c>
      <c r="AI95" s="71">
        <f t="shared" si="44"/>
        <v>16.928342819213903</v>
      </c>
      <c r="AJ95" s="95"/>
      <c r="AK95" s="51" t="s">
        <v>143</v>
      </c>
      <c r="AL95" s="52">
        <v>2</v>
      </c>
      <c r="AM95" s="52">
        <v>0.60000002384185802</v>
      </c>
      <c r="AN95" s="52">
        <v>1.6000000238418599</v>
      </c>
      <c r="AO95" s="52">
        <v>3.49999988079071</v>
      </c>
      <c r="AP95" s="52">
        <v>1.3425635695457501</v>
      </c>
      <c r="AQ95" s="52">
        <v>2.7368713319301601</v>
      </c>
      <c r="AR95" s="52">
        <v>2.2170379161834699</v>
      </c>
      <c r="AS95" s="52">
        <v>2.1693647205829598</v>
      </c>
      <c r="AT95" s="52">
        <v>1.13545310497284</v>
      </c>
      <c r="AU95" s="52">
        <v>1.55318775773048</v>
      </c>
      <c r="AV95" s="52">
        <v>2.6669449806213401</v>
      </c>
      <c r="AW95" s="52">
        <v>2.77602958679199</v>
      </c>
      <c r="AX95" s="52">
        <v>2.7320313453674299</v>
      </c>
      <c r="AY95" s="52">
        <v>1.96360564231873</v>
      </c>
      <c r="AZ95" s="52">
        <v>2.5147586464881901</v>
      </c>
      <c r="BA95" s="70"/>
    </row>
    <row r="96" spans="14:53" x14ac:dyDescent="0.25">
      <c r="S96" s="67" t="s">
        <v>118</v>
      </c>
      <c r="T96" s="65">
        <v>25.699999809265101</v>
      </c>
      <c r="U96" s="65">
        <v>24.699999809265101</v>
      </c>
      <c r="V96" s="65">
        <v>16.199999809265101</v>
      </c>
      <c r="W96" s="65">
        <v>31.500000953674299</v>
      </c>
      <c r="X96" s="65">
        <v>25.792986869812001</v>
      </c>
      <c r="Y96" s="65">
        <v>33.868088722228997</v>
      </c>
      <c r="Z96" s="65">
        <v>25.030274391174299</v>
      </c>
      <c r="AA96" s="65">
        <v>32.4572238922119</v>
      </c>
      <c r="AB96" s="65">
        <v>32.317234039306598</v>
      </c>
      <c r="AC96" s="65">
        <v>37.0203151702881</v>
      </c>
      <c r="AD96" s="65">
        <v>39.2960367202759</v>
      </c>
      <c r="AE96" s="65">
        <v>31.491083145141602</v>
      </c>
      <c r="AF96" s="65">
        <v>36.343223571777301</v>
      </c>
      <c r="AG96" s="65">
        <v>26.0541334152222</v>
      </c>
      <c r="AH96" s="68">
        <v>41.754102706909201</v>
      </c>
      <c r="AI96" s="72">
        <f t="shared" si="44"/>
        <v>16.0541028976441</v>
      </c>
      <c r="AJ96" s="95"/>
      <c r="AK96" s="51" t="s">
        <v>144</v>
      </c>
      <c r="AL96" s="52">
        <v>2.0000000596046399</v>
      </c>
      <c r="AM96" s="52">
        <v>1.6000000238418599</v>
      </c>
      <c r="AN96" s="52">
        <v>0.40000000596046398</v>
      </c>
      <c r="AO96" s="52">
        <v>0.20000000298023199</v>
      </c>
      <c r="AP96" s="52">
        <v>2.4965367317199698</v>
      </c>
      <c r="AQ96" s="52">
        <v>0.86168107390403703</v>
      </c>
      <c r="AR96" s="52">
        <v>2.0717900395393398</v>
      </c>
      <c r="AS96" s="52">
        <v>1.61967933177948</v>
      </c>
      <c r="AT96" s="52">
        <v>1.65602558851242</v>
      </c>
      <c r="AU96" s="52">
        <v>0.89923897385597196</v>
      </c>
      <c r="AV96" s="52">
        <v>1.1644119322299999</v>
      </c>
      <c r="AW96" s="52">
        <v>2.0189342498779301</v>
      </c>
      <c r="AX96" s="52">
        <v>2.07773053646088</v>
      </c>
      <c r="AY96" s="52">
        <v>2.0973328351974501</v>
      </c>
      <c r="AZ96" s="52">
        <v>1.4983602762222299</v>
      </c>
      <c r="BA96" s="70"/>
    </row>
    <row r="97" spans="19:53" x14ac:dyDescent="0.25">
      <c r="S97" s="30" t="s">
        <v>119</v>
      </c>
      <c r="T97" s="61">
        <v>23.300000190734899</v>
      </c>
      <c r="U97" s="61">
        <v>25.100000381469702</v>
      </c>
      <c r="V97" s="61">
        <v>24.699999809265101</v>
      </c>
      <c r="W97" s="61">
        <v>15.199999809265099</v>
      </c>
      <c r="X97" s="61">
        <v>30.810770988464402</v>
      </c>
      <c r="Y97" s="61">
        <v>25.321698188781699</v>
      </c>
      <c r="Z97" s="61">
        <v>33.143182754516602</v>
      </c>
      <c r="AA97" s="61">
        <v>24.6034240722656</v>
      </c>
      <c r="AB97" s="61">
        <v>31.7744750976563</v>
      </c>
      <c r="AC97" s="61">
        <v>31.694825172424299</v>
      </c>
      <c r="AD97" s="61">
        <v>36.246870040893597</v>
      </c>
      <c r="AE97" s="61">
        <v>38.298170089721701</v>
      </c>
      <c r="AF97" s="61">
        <v>30.886196136474599</v>
      </c>
      <c r="AG97" s="61">
        <v>35.5133666992188</v>
      </c>
      <c r="AH97" s="62">
        <v>25.6168117523193</v>
      </c>
      <c r="AI97" s="71">
        <f t="shared" si="44"/>
        <v>2.3168115615844016</v>
      </c>
      <c r="AJ97" s="95"/>
      <c r="AK97" s="51" t="s">
        <v>145</v>
      </c>
      <c r="AL97" s="52">
        <v>0.80000001192092896</v>
      </c>
      <c r="AM97" s="52">
        <v>1.80000007152557</v>
      </c>
      <c r="AN97" s="52">
        <v>1.3999999761581401</v>
      </c>
      <c r="AO97" s="52">
        <v>0</v>
      </c>
      <c r="AP97" s="52">
        <v>0.25530494004488002</v>
      </c>
      <c r="AQ97" s="52">
        <v>1.7429872155189501</v>
      </c>
      <c r="AR97" s="52">
        <v>0.55072249472141299</v>
      </c>
      <c r="AS97" s="52">
        <v>1.5692616403102899</v>
      </c>
      <c r="AT97" s="52">
        <v>1.1771019101142901</v>
      </c>
      <c r="AU97" s="52">
        <v>1.2646753191947899</v>
      </c>
      <c r="AV97" s="52">
        <v>0.71032825112342801</v>
      </c>
      <c r="AW97" s="52">
        <v>0.874066561460495</v>
      </c>
      <c r="AX97" s="52">
        <v>1.5234089493751499</v>
      </c>
      <c r="AY97" s="52">
        <v>1.5485493540763899</v>
      </c>
      <c r="AZ97" s="52">
        <v>1.60513824224472</v>
      </c>
      <c r="BA97" s="70"/>
    </row>
    <row r="98" spans="19:53" x14ac:dyDescent="0.25">
      <c r="S98" s="67" t="s">
        <v>120</v>
      </c>
      <c r="T98" s="65">
        <v>33</v>
      </c>
      <c r="U98" s="65">
        <v>24.100000381469702</v>
      </c>
      <c r="V98" s="65">
        <v>24.600000381469702</v>
      </c>
      <c r="W98" s="65">
        <v>23.5</v>
      </c>
      <c r="X98" s="65">
        <v>15.0701341629028</v>
      </c>
      <c r="Y98" s="65">
        <v>29.990338325500499</v>
      </c>
      <c r="Z98" s="65">
        <v>24.697609901428201</v>
      </c>
      <c r="AA98" s="65">
        <v>32.2724800109863</v>
      </c>
      <c r="AB98" s="65">
        <v>24.0366020202637</v>
      </c>
      <c r="AC98" s="65">
        <v>30.947553634643601</v>
      </c>
      <c r="AD98" s="65">
        <v>30.9228982925415</v>
      </c>
      <c r="AE98" s="65">
        <v>35.325836181640597</v>
      </c>
      <c r="AF98" s="65">
        <v>37.155834197997997</v>
      </c>
      <c r="AG98" s="65">
        <v>30.130902290344199</v>
      </c>
      <c r="AH98" s="68">
        <v>34.538158416747997</v>
      </c>
      <c r="AI98" s="72">
        <f t="shared" si="44"/>
        <v>1.5381584167479971</v>
      </c>
      <c r="AJ98" s="95"/>
      <c r="AK98" s="51" t="s">
        <v>146</v>
      </c>
      <c r="AL98" s="52">
        <v>0</v>
      </c>
      <c r="AM98" s="52">
        <v>0.60000002384185802</v>
      </c>
      <c r="AN98" s="52">
        <v>1.40000000596046</v>
      </c>
      <c r="AO98" s="52">
        <v>1.6000000238418599</v>
      </c>
      <c r="AP98" s="52">
        <v>9.5802320167422295E-2</v>
      </c>
      <c r="AQ98" s="52">
        <v>0.26649267598986598</v>
      </c>
      <c r="AR98" s="52">
        <v>1.1670111417770399</v>
      </c>
      <c r="AS98" s="52">
        <v>0.31948842108249698</v>
      </c>
      <c r="AT98" s="52">
        <v>1.17711241543293</v>
      </c>
      <c r="AU98" s="52">
        <v>0.81650331616401695</v>
      </c>
      <c r="AV98" s="52">
        <v>0.95217807590961501</v>
      </c>
      <c r="AW98" s="52">
        <v>0.53827303647994995</v>
      </c>
      <c r="AX98" s="52">
        <v>0.63558110594749495</v>
      </c>
      <c r="AY98" s="52">
        <v>1.1124815344810499</v>
      </c>
      <c r="AZ98" s="52">
        <v>1.1162260472774499</v>
      </c>
      <c r="BA98" s="70"/>
    </row>
    <row r="99" spans="19:53" x14ac:dyDescent="0.25">
      <c r="S99" s="69" t="s">
        <v>121</v>
      </c>
      <c r="T99" s="63">
        <v>15.2000002861023</v>
      </c>
      <c r="U99" s="63">
        <v>33.5</v>
      </c>
      <c r="V99" s="63">
        <v>24.400000572204601</v>
      </c>
      <c r="W99" s="63">
        <v>22</v>
      </c>
      <c r="X99" s="63">
        <v>22.9091186523438</v>
      </c>
      <c r="Y99" s="63">
        <v>14.8354349136353</v>
      </c>
      <c r="Z99" s="63">
        <v>29.097236633300799</v>
      </c>
      <c r="AA99" s="63">
        <v>23.962332725524899</v>
      </c>
      <c r="AB99" s="63">
        <v>31.313160896301302</v>
      </c>
      <c r="AC99" s="63">
        <v>23.395897865295399</v>
      </c>
      <c r="AD99" s="63">
        <v>30.032269477844199</v>
      </c>
      <c r="AE99" s="63">
        <v>30.0546169281006</v>
      </c>
      <c r="AF99" s="63">
        <v>34.320882797241197</v>
      </c>
      <c r="AG99" s="63">
        <v>35.964241027832003</v>
      </c>
      <c r="AH99" s="64">
        <v>29.278271675109899</v>
      </c>
      <c r="AI99" s="93">
        <f t="shared" si="44"/>
        <v>14.078271389007599</v>
      </c>
      <c r="AJ99" s="95"/>
      <c r="AK99" s="51" t="s">
        <v>147</v>
      </c>
      <c r="AL99" s="52">
        <v>1</v>
      </c>
      <c r="AM99" s="52">
        <v>0</v>
      </c>
      <c r="AN99" s="52">
        <v>0.40000000596046398</v>
      </c>
      <c r="AO99" s="52">
        <v>1.20000000298023</v>
      </c>
      <c r="AP99" s="52">
        <v>1.1076718084514099</v>
      </c>
      <c r="AQ99" s="52">
        <v>0.13785551860928499</v>
      </c>
      <c r="AR99" s="52">
        <v>0.25655223056673998</v>
      </c>
      <c r="AS99" s="52">
        <v>0.81981556117534604</v>
      </c>
      <c r="AT99" s="52">
        <v>0.24024891108274499</v>
      </c>
      <c r="AU99" s="52">
        <v>0.87102783471345901</v>
      </c>
      <c r="AV99" s="52">
        <v>0.60018727183342002</v>
      </c>
      <c r="AW99" s="52">
        <v>0.71405494213104204</v>
      </c>
      <c r="AX99" s="52">
        <v>0.42429229617118802</v>
      </c>
      <c r="AY99" s="52">
        <v>0.47876901924610099</v>
      </c>
      <c r="AZ99" s="52">
        <v>0.83636713027954102</v>
      </c>
      <c r="BA99" s="70"/>
    </row>
    <row r="100" spans="19:53" x14ac:dyDescent="0.25">
      <c r="S100" s="3" t="s">
        <v>9</v>
      </c>
      <c r="T100" s="61">
        <f>SUM(T90:T99)</f>
        <v>263.2999992370606</v>
      </c>
      <c r="U100" s="61">
        <f t="shared" ref="U100:AI100" si="45">SUM(U90:U99)</f>
        <v>284.5000009536742</v>
      </c>
      <c r="V100" s="61">
        <f t="shared" si="45"/>
        <v>283.90000057220453</v>
      </c>
      <c r="W100" s="61">
        <f t="shared" si="45"/>
        <v>293.70000171661377</v>
      </c>
      <c r="X100" s="61">
        <f t="shared" si="45"/>
        <v>312.51896858215343</v>
      </c>
      <c r="Y100" s="61">
        <f t="shared" si="45"/>
        <v>319.17216682434088</v>
      </c>
      <c r="Z100" s="61">
        <f t="shared" si="45"/>
        <v>339.71565723419178</v>
      </c>
      <c r="AA100" s="61">
        <f t="shared" si="45"/>
        <v>332.76003170013439</v>
      </c>
      <c r="AB100" s="61">
        <f t="shared" si="45"/>
        <v>349.94895267486589</v>
      </c>
      <c r="AC100" s="61">
        <f t="shared" si="45"/>
        <v>357.1905307769776</v>
      </c>
      <c r="AD100" s="61">
        <f t="shared" si="45"/>
        <v>366.37655353546137</v>
      </c>
      <c r="AE100" s="61">
        <f t="shared" si="45"/>
        <v>369.49678516387939</v>
      </c>
      <c r="AF100" s="61">
        <f t="shared" si="45"/>
        <v>376.89467334747292</v>
      </c>
      <c r="AG100" s="61">
        <f t="shared" si="45"/>
        <v>387.77206611633301</v>
      </c>
      <c r="AH100" s="61">
        <f t="shared" si="45"/>
        <v>389.08680057525629</v>
      </c>
      <c r="AI100" s="61">
        <f t="shared" si="45"/>
        <v>125.78680133819572</v>
      </c>
      <c r="AJ100" s="100"/>
      <c r="AK100" s="51" t="s">
        <v>148</v>
      </c>
      <c r="AL100" s="52">
        <v>0.20000000298023199</v>
      </c>
      <c r="AM100" s="52">
        <v>1</v>
      </c>
      <c r="AN100" s="52">
        <v>0</v>
      </c>
      <c r="AO100" s="52">
        <v>0.40000000596046398</v>
      </c>
      <c r="AP100" s="52">
        <v>0.83533450961112998</v>
      </c>
      <c r="AQ100" s="52">
        <v>0.78581050783395801</v>
      </c>
      <c r="AR100" s="52">
        <v>0.14751301147043699</v>
      </c>
      <c r="AS100" s="52">
        <v>0.22999560460448301</v>
      </c>
      <c r="AT100" s="52">
        <v>0.59411031007766701</v>
      </c>
      <c r="AU100" s="52">
        <v>0.19253775477409399</v>
      </c>
      <c r="AV100" s="52">
        <v>0.64803130179643598</v>
      </c>
      <c r="AW100" s="52">
        <v>0.449790209531784</v>
      </c>
      <c r="AX100" s="52">
        <v>0.53892208635807004</v>
      </c>
      <c r="AY100" s="52">
        <v>0.33775386214256298</v>
      </c>
      <c r="AZ100" s="52">
        <v>0.37109357118606601</v>
      </c>
      <c r="BA100" s="70"/>
    </row>
    <row r="101" spans="19:53" x14ac:dyDescent="0.25">
      <c r="S101" s="76" t="s">
        <v>122</v>
      </c>
      <c r="T101" s="77">
        <v>22.899999618530298</v>
      </c>
      <c r="U101" s="77">
        <v>14.2000002861023</v>
      </c>
      <c r="V101" s="77">
        <v>29.200000762939499</v>
      </c>
      <c r="W101" s="77">
        <v>22.200000762939499</v>
      </c>
      <c r="X101" s="77">
        <v>21.433962821960399</v>
      </c>
      <c r="Y101" s="77">
        <v>22.213177680969199</v>
      </c>
      <c r="Z101" s="77">
        <v>14.488984584808399</v>
      </c>
      <c r="AA101" s="77">
        <v>28.1260328292847</v>
      </c>
      <c r="AB101" s="77">
        <v>23.134715080261198</v>
      </c>
      <c r="AC101" s="77">
        <v>30.257712364196799</v>
      </c>
      <c r="AD101" s="77">
        <v>22.675199508666999</v>
      </c>
      <c r="AE101" s="77">
        <v>29.032859802246101</v>
      </c>
      <c r="AF101" s="77">
        <v>29.089075088501001</v>
      </c>
      <c r="AG101" s="77">
        <v>33.240085601806598</v>
      </c>
      <c r="AH101" s="78">
        <v>34.729417800903299</v>
      </c>
      <c r="AI101" s="92">
        <f t="shared" ref="AI101:AI110" si="46">AH101-T101</f>
        <v>11.829418182373001</v>
      </c>
      <c r="AJ101" s="95"/>
      <c r="AK101" s="51" t="s">
        <v>149</v>
      </c>
      <c r="AL101" s="52">
        <v>0.20000000298023199</v>
      </c>
      <c r="AM101" s="52">
        <v>0.20000000298023199</v>
      </c>
      <c r="AN101" s="52">
        <v>1</v>
      </c>
      <c r="AO101" s="52">
        <v>0</v>
      </c>
      <c r="AP101" s="52">
        <v>0.31384402886033103</v>
      </c>
      <c r="AQ101" s="52">
        <v>0.60363398492336295</v>
      </c>
      <c r="AR101" s="52">
        <v>0.58695437759160995</v>
      </c>
      <c r="AS101" s="52">
        <v>0.15029909834265701</v>
      </c>
      <c r="AT101" s="52">
        <v>0.20824914798140501</v>
      </c>
      <c r="AU101" s="52">
        <v>0.45946388691663698</v>
      </c>
      <c r="AV101" s="52">
        <v>0.17443826794624301</v>
      </c>
      <c r="AW101" s="52">
        <v>0.50174655020237002</v>
      </c>
      <c r="AX101" s="52">
        <v>0.36059346795082098</v>
      </c>
      <c r="AY101" s="52">
        <v>0.42586986720561998</v>
      </c>
      <c r="AZ101" s="52">
        <v>0.284438267350197</v>
      </c>
      <c r="BA101" s="70"/>
    </row>
    <row r="102" spans="19:53" x14ac:dyDescent="0.25">
      <c r="S102" s="30" t="s">
        <v>123</v>
      </c>
      <c r="T102" s="61">
        <v>21.899999618530298</v>
      </c>
      <c r="U102" s="61">
        <v>22.899999618530298</v>
      </c>
      <c r="V102" s="61">
        <v>14</v>
      </c>
      <c r="W102" s="61">
        <v>27.200000762939499</v>
      </c>
      <c r="X102" s="61">
        <v>21.553639411926302</v>
      </c>
      <c r="Y102" s="61">
        <v>20.887526512146</v>
      </c>
      <c r="Z102" s="61">
        <v>21.541911125183098</v>
      </c>
      <c r="AA102" s="61">
        <v>14.1510891914368</v>
      </c>
      <c r="AB102" s="61">
        <v>27.2014064788818</v>
      </c>
      <c r="AC102" s="61">
        <v>22.357384681701699</v>
      </c>
      <c r="AD102" s="61">
        <v>29.249933242797901</v>
      </c>
      <c r="AE102" s="61">
        <v>21.998527526855501</v>
      </c>
      <c r="AF102" s="61">
        <v>28.088677406311</v>
      </c>
      <c r="AG102" s="61">
        <v>28.1789712905884</v>
      </c>
      <c r="AH102" s="62">
        <v>32.223779678344698</v>
      </c>
      <c r="AI102" s="71">
        <f t="shared" si="46"/>
        <v>10.3237800598144</v>
      </c>
      <c r="AJ102" s="95"/>
      <c r="AK102" s="51" t="s">
        <v>150</v>
      </c>
      <c r="AL102" s="52">
        <v>0</v>
      </c>
      <c r="AM102" s="52">
        <v>0</v>
      </c>
      <c r="AN102" s="52">
        <v>0.20000000298023199</v>
      </c>
      <c r="AO102" s="52">
        <v>1</v>
      </c>
      <c r="AP102" s="52">
        <v>4.3039252981543499E-2</v>
      </c>
      <c r="AQ102" s="52">
        <v>0.26340399216860499</v>
      </c>
      <c r="AR102" s="52">
        <v>0.44129714369773898</v>
      </c>
      <c r="AS102" s="52">
        <v>0.46200303733348802</v>
      </c>
      <c r="AT102" s="52">
        <v>0.149230591952801</v>
      </c>
      <c r="AU102" s="52">
        <v>0.192242797464132</v>
      </c>
      <c r="AV102" s="52">
        <v>0.36928883939981499</v>
      </c>
      <c r="AW102" s="52">
        <v>0.16425398737192201</v>
      </c>
      <c r="AX102" s="52">
        <v>0.405546564608812</v>
      </c>
      <c r="AY102" s="52">
        <v>0.29944900423288301</v>
      </c>
      <c r="AZ102" s="52">
        <v>0.350899398326874</v>
      </c>
      <c r="BA102" s="70"/>
    </row>
    <row r="103" spans="19:53" x14ac:dyDescent="0.25">
      <c r="S103" s="67" t="s">
        <v>124</v>
      </c>
      <c r="T103" s="65">
        <v>19.400000572204601</v>
      </c>
      <c r="U103" s="65">
        <v>21.899999618530298</v>
      </c>
      <c r="V103" s="65">
        <v>22.899999618530298</v>
      </c>
      <c r="W103" s="65">
        <v>12.2000002861023</v>
      </c>
      <c r="X103" s="65">
        <v>26.413405418396</v>
      </c>
      <c r="Y103" s="65">
        <v>20.916437149047901</v>
      </c>
      <c r="Z103" s="65">
        <v>20.357746124267599</v>
      </c>
      <c r="AA103" s="65">
        <v>20.901598930358901</v>
      </c>
      <c r="AB103" s="65">
        <v>13.8372368812561</v>
      </c>
      <c r="AC103" s="65">
        <v>26.279760360717798</v>
      </c>
      <c r="AD103" s="65">
        <v>21.6442756652832</v>
      </c>
      <c r="AE103" s="65">
        <v>28.285039901733398</v>
      </c>
      <c r="AF103" s="65">
        <v>21.327074050903299</v>
      </c>
      <c r="AG103" s="65">
        <v>27.188167572021499</v>
      </c>
      <c r="AH103" s="68">
        <v>27.326189041137699</v>
      </c>
      <c r="AI103" s="72">
        <f t="shared" si="46"/>
        <v>7.9261884689330984</v>
      </c>
      <c r="AJ103" s="95"/>
      <c r="AK103" s="51" t="s">
        <v>151</v>
      </c>
      <c r="AL103" s="52">
        <v>1.80000007152557</v>
      </c>
      <c r="AM103" s="52">
        <v>0.60000000894069705</v>
      </c>
      <c r="AN103" s="52">
        <v>0.20000000298023199</v>
      </c>
      <c r="AO103" s="52">
        <v>0</v>
      </c>
      <c r="AP103" s="52">
        <v>0.756328388117254</v>
      </c>
      <c r="AQ103" s="52">
        <v>7.85182509571314E-2</v>
      </c>
      <c r="AR103" s="52">
        <v>0.23431015014648399</v>
      </c>
      <c r="AS103" s="52">
        <v>0.34893772006034901</v>
      </c>
      <c r="AT103" s="52">
        <v>0.37799044698476802</v>
      </c>
      <c r="AU103" s="52">
        <v>0.15498289652168801</v>
      </c>
      <c r="AV103" s="52">
        <v>0.18600703775882699</v>
      </c>
      <c r="AW103" s="52">
        <v>0.312378861010075</v>
      </c>
      <c r="AX103" s="52">
        <v>0.16469081863760901</v>
      </c>
      <c r="AY103" s="52">
        <v>0.34079604595899599</v>
      </c>
      <c r="AZ103" s="52">
        <v>0.26246728003025099</v>
      </c>
      <c r="BA103" s="70"/>
    </row>
    <row r="104" spans="19:53" x14ac:dyDescent="0.25">
      <c r="S104" s="30" t="s">
        <v>125</v>
      </c>
      <c r="T104" s="61">
        <v>19.899999618530298</v>
      </c>
      <c r="U104" s="61">
        <v>18.699999809265101</v>
      </c>
      <c r="V104" s="61">
        <v>18.699999809265101</v>
      </c>
      <c r="W104" s="61">
        <v>21.099999427795399</v>
      </c>
      <c r="X104" s="61">
        <v>12.020450592041</v>
      </c>
      <c r="Y104" s="61">
        <v>25.5382032394409</v>
      </c>
      <c r="Z104" s="61">
        <v>20.2164211273193</v>
      </c>
      <c r="AA104" s="61">
        <v>19.7501878738403</v>
      </c>
      <c r="AB104" s="61">
        <v>20.213194847106902</v>
      </c>
      <c r="AC104" s="61">
        <v>13.4865865707397</v>
      </c>
      <c r="AD104" s="61">
        <v>25.298531532287601</v>
      </c>
      <c r="AE104" s="61">
        <v>20.8950386047363</v>
      </c>
      <c r="AF104" s="61">
        <v>27.261755943298301</v>
      </c>
      <c r="AG104" s="61">
        <v>20.6085348129272</v>
      </c>
      <c r="AH104" s="62">
        <v>26.229151725769</v>
      </c>
      <c r="AI104" s="71">
        <f t="shared" si="46"/>
        <v>6.329152107238702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1"/>
    </row>
    <row r="105" spans="19:53" x14ac:dyDescent="0.25">
      <c r="S105" s="67" t="s">
        <v>126</v>
      </c>
      <c r="T105" s="65">
        <v>8.4999997615814191</v>
      </c>
      <c r="U105" s="65">
        <v>18.699999809265101</v>
      </c>
      <c r="V105" s="65">
        <v>18.199999809265101</v>
      </c>
      <c r="W105" s="65">
        <v>16.699999809265101</v>
      </c>
      <c r="X105" s="65">
        <v>20.209906578064</v>
      </c>
      <c r="Y105" s="65">
        <v>11.7020602226257</v>
      </c>
      <c r="Z105" s="65">
        <v>24.474546432495099</v>
      </c>
      <c r="AA105" s="65">
        <v>19.365242004394499</v>
      </c>
      <c r="AB105" s="65">
        <v>18.9756469726563</v>
      </c>
      <c r="AC105" s="65">
        <v>19.381785392761198</v>
      </c>
      <c r="AD105" s="65">
        <v>13.012764930725099</v>
      </c>
      <c r="AE105" s="65">
        <v>24.170752525329601</v>
      </c>
      <c r="AF105" s="65">
        <v>20.005434036254901</v>
      </c>
      <c r="AG105" s="65">
        <v>26.089213371276902</v>
      </c>
      <c r="AH105" s="68">
        <v>19.753155708312999</v>
      </c>
      <c r="AI105" s="72">
        <f t="shared" si="46"/>
        <v>11.25315594673158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3" x14ac:dyDescent="0.25">
      <c r="S106" s="30" t="s">
        <v>127</v>
      </c>
      <c r="T106" s="61">
        <v>16.5</v>
      </c>
      <c r="U106" s="61">
        <v>6.49999976158142</v>
      </c>
      <c r="V106" s="61">
        <v>17.5</v>
      </c>
      <c r="W106" s="61">
        <v>15.5</v>
      </c>
      <c r="X106" s="61">
        <v>15.994956016540501</v>
      </c>
      <c r="Y106" s="61">
        <v>19.340506553649899</v>
      </c>
      <c r="Z106" s="61">
        <v>11.339501380920399</v>
      </c>
      <c r="AA106" s="61">
        <v>23.425025939941399</v>
      </c>
      <c r="AB106" s="61">
        <v>18.538756370544402</v>
      </c>
      <c r="AC106" s="61">
        <v>18.207668304443398</v>
      </c>
      <c r="AD106" s="61">
        <v>18.5693054199219</v>
      </c>
      <c r="AE106" s="61">
        <v>12.522696018218999</v>
      </c>
      <c r="AF106" s="61">
        <v>23.1044826507568</v>
      </c>
      <c r="AG106" s="61">
        <v>19.145842552185101</v>
      </c>
      <c r="AH106" s="62">
        <v>24.974143981933601</v>
      </c>
      <c r="AI106" s="71">
        <f t="shared" si="46"/>
        <v>8.4741439819336009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3" x14ac:dyDescent="0.25">
      <c r="S107" s="67" t="s">
        <v>128</v>
      </c>
      <c r="T107" s="65">
        <v>20</v>
      </c>
      <c r="U107" s="65">
        <v>15.800000190734901</v>
      </c>
      <c r="V107" s="65">
        <v>5.2999999523162797</v>
      </c>
      <c r="W107" s="65">
        <v>13.9000000953674</v>
      </c>
      <c r="X107" s="65">
        <v>14.807561397552499</v>
      </c>
      <c r="Y107" s="65">
        <v>15.314125061035201</v>
      </c>
      <c r="Z107" s="65">
        <v>18.513120651245099</v>
      </c>
      <c r="AA107" s="65">
        <v>10.9784359931946</v>
      </c>
      <c r="AB107" s="65">
        <v>22.460758209228501</v>
      </c>
      <c r="AC107" s="65">
        <v>17.7562608718872</v>
      </c>
      <c r="AD107" s="65">
        <v>17.4844408035278</v>
      </c>
      <c r="AE107" s="65">
        <v>17.802190780639599</v>
      </c>
      <c r="AF107" s="65">
        <v>12.0380392074585</v>
      </c>
      <c r="AG107" s="65">
        <v>22.1013488769531</v>
      </c>
      <c r="AH107" s="68">
        <v>18.334300994873001</v>
      </c>
      <c r="AI107" s="72">
        <f t="shared" si="46"/>
        <v>-1.6656990051269993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3" x14ac:dyDescent="0.25">
      <c r="S108" s="30" t="s">
        <v>129</v>
      </c>
      <c r="T108" s="61">
        <v>12.7000002861023</v>
      </c>
      <c r="U108" s="61">
        <v>20</v>
      </c>
      <c r="V108" s="61">
        <v>14.5999999046326</v>
      </c>
      <c r="W108" s="61">
        <v>4.7999999523162797</v>
      </c>
      <c r="X108" s="61">
        <v>13.3314514160156</v>
      </c>
      <c r="Y108" s="61">
        <v>14.2047543525696</v>
      </c>
      <c r="Z108" s="61">
        <v>14.718665122985801</v>
      </c>
      <c r="AA108" s="61">
        <v>17.787345886230501</v>
      </c>
      <c r="AB108" s="61">
        <v>10.6842064857483</v>
      </c>
      <c r="AC108" s="61">
        <v>21.641654968261701</v>
      </c>
      <c r="AD108" s="61">
        <v>17.084250450134299</v>
      </c>
      <c r="AE108" s="61">
        <v>16.870681762695298</v>
      </c>
      <c r="AF108" s="61">
        <v>17.141628742218</v>
      </c>
      <c r="AG108" s="61">
        <v>11.6274271011353</v>
      </c>
      <c r="AH108" s="62">
        <v>21.224199295043899</v>
      </c>
      <c r="AI108" s="71">
        <f t="shared" si="46"/>
        <v>8.5241990089415989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3" x14ac:dyDescent="0.25">
      <c r="S109" s="67" t="s">
        <v>130</v>
      </c>
      <c r="T109" s="65">
        <v>7.8000001907348597</v>
      </c>
      <c r="U109" s="65">
        <v>12.2000002861023</v>
      </c>
      <c r="V109" s="65">
        <v>19.4000000953674</v>
      </c>
      <c r="W109" s="65">
        <v>14.5999999046326</v>
      </c>
      <c r="X109" s="65">
        <v>4.6949224472045898</v>
      </c>
      <c r="Y109" s="65">
        <v>12.71985912323</v>
      </c>
      <c r="Z109" s="65">
        <v>13.5540881156921</v>
      </c>
      <c r="AA109" s="65">
        <v>14.077910900116001</v>
      </c>
      <c r="AB109" s="65">
        <v>17.004508018493699</v>
      </c>
      <c r="AC109" s="65">
        <v>10.3627166748047</v>
      </c>
      <c r="AD109" s="65">
        <v>20.756586074829102</v>
      </c>
      <c r="AE109" s="65">
        <v>16.362712383270299</v>
      </c>
      <c r="AF109" s="65">
        <v>16.196439266204798</v>
      </c>
      <c r="AG109" s="65">
        <v>16.427419185638399</v>
      </c>
      <c r="AH109" s="68">
        <v>11.182680606842</v>
      </c>
      <c r="AI109" s="72">
        <f t="shared" si="46"/>
        <v>3.3826804161071404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3" x14ac:dyDescent="0.25">
      <c r="S110" s="69" t="s">
        <v>131</v>
      </c>
      <c r="T110" s="63">
        <v>14.5</v>
      </c>
      <c r="U110" s="63">
        <v>7.4000000953674299</v>
      </c>
      <c r="V110" s="63">
        <v>10.5</v>
      </c>
      <c r="W110" s="63">
        <v>18.5999999046326</v>
      </c>
      <c r="X110" s="63">
        <v>13.715911388397201</v>
      </c>
      <c r="Y110" s="63">
        <v>4.5857775211334202</v>
      </c>
      <c r="Z110" s="63">
        <v>12.1095132827759</v>
      </c>
      <c r="AA110" s="63">
        <v>12.9064316749573</v>
      </c>
      <c r="AB110" s="63">
        <v>13.4345259666443</v>
      </c>
      <c r="AC110" s="63">
        <v>16.222014904022199</v>
      </c>
      <c r="AD110" s="63">
        <v>10.0307102203369</v>
      </c>
      <c r="AE110" s="63">
        <v>19.860657215118401</v>
      </c>
      <c r="AF110" s="63">
        <v>15.636004447936999</v>
      </c>
      <c r="AG110" s="63">
        <v>15.520411968231199</v>
      </c>
      <c r="AH110" s="64">
        <v>15.716702461242701</v>
      </c>
      <c r="AI110" s="93">
        <f t="shared" si="46"/>
        <v>1.2167024612427007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3" x14ac:dyDescent="0.25">
      <c r="S111" s="3" t="s">
        <v>9</v>
      </c>
      <c r="T111" s="61">
        <f>SUM(T101:T110)</f>
        <v>164.09999966621407</v>
      </c>
      <c r="U111" s="61">
        <f t="shared" ref="U111:AI111" si="47">SUM(U101:U110)</f>
        <v>158.29999947547918</v>
      </c>
      <c r="V111" s="61">
        <f t="shared" si="47"/>
        <v>170.29999995231628</v>
      </c>
      <c r="W111" s="61">
        <f t="shared" si="47"/>
        <v>166.80000090599069</v>
      </c>
      <c r="X111" s="61">
        <f t="shared" si="47"/>
        <v>164.17616748809806</v>
      </c>
      <c r="Y111" s="61">
        <f t="shared" si="47"/>
        <v>167.42242741584786</v>
      </c>
      <c r="Z111" s="61">
        <f t="shared" si="47"/>
        <v>171.31449794769281</v>
      </c>
      <c r="AA111" s="61">
        <f t="shared" si="47"/>
        <v>181.469301223755</v>
      </c>
      <c r="AB111" s="61">
        <f t="shared" si="47"/>
        <v>185.48495531082148</v>
      </c>
      <c r="AC111" s="61">
        <f t="shared" si="47"/>
        <v>195.95354509353638</v>
      </c>
      <c r="AD111" s="61">
        <f t="shared" si="47"/>
        <v>195.8059978485108</v>
      </c>
      <c r="AE111" s="61">
        <f t="shared" si="47"/>
        <v>207.80115652084348</v>
      </c>
      <c r="AF111" s="61">
        <f t="shared" si="47"/>
        <v>209.88861083984361</v>
      </c>
      <c r="AG111" s="61">
        <f t="shared" si="47"/>
        <v>220.12742233276373</v>
      </c>
      <c r="AH111" s="61">
        <f t="shared" si="47"/>
        <v>231.69372129440288</v>
      </c>
      <c r="AI111" s="61">
        <f t="shared" si="47"/>
        <v>67.593721628188831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3" x14ac:dyDescent="0.25">
      <c r="S112" s="76" t="s">
        <v>132</v>
      </c>
      <c r="T112" s="77">
        <v>11.2000000476837</v>
      </c>
      <c r="U112" s="77">
        <v>11.300000190734901</v>
      </c>
      <c r="V112" s="77">
        <v>7.9000000953674299</v>
      </c>
      <c r="W112" s="77">
        <v>9.5999999046325701</v>
      </c>
      <c r="X112" s="77">
        <v>17.266913890838602</v>
      </c>
      <c r="Y112" s="77">
        <v>12.8423790931702</v>
      </c>
      <c r="Z112" s="77">
        <v>4.4528439044952401</v>
      </c>
      <c r="AA112" s="77">
        <v>11.4899163246155</v>
      </c>
      <c r="AB112" s="77">
        <v>12.252562046051001</v>
      </c>
      <c r="AC112" s="77">
        <v>12.793325901031499</v>
      </c>
      <c r="AD112" s="77">
        <v>15.437993526458699</v>
      </c>
      <c r="AE112" s="77">
        <v>9.6716394424438494</v>
      </c>
      <c r="AF112" s="77">
        <v>18.9206652641296</v>
      </c>
      <c r="AG112" s="77">
        <v>14.9038429260254</v>
      </c>
      <c r="AH112" s="78">
        <v>14.827661991119401</v>
      </c>
      <c r="AI112" s="72">
        <f t="shared" ref="AI112:AI121" si="48">AH112-T112</f>
        <v>3.6276619434357009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v>12.300000190734901</v>
      </c>
      <c r="U113" s="61">
        <v>12.3999996185303</v>
      </c>
      <c r="V113" s="61">
        <v>11.5999999046326</v>
      </c>
      <c r="W113" s="61">
        <v>7.5</v>
      </c>
      <c r="X113" s="61">
        <v>9.0457358360290492</v>
      </c>
      <c r="Y113" s="61">
        <v>16.056902885437001</v>
      </c>
      <c r="Z113" s="61">
        <v>12.034815311431901</v>
      </c>
      <c r="AA113" s="61">
        <v>4.3194115161895796</v>
      </c>
      <c r="AB113" s="61">
        <v>10.8888487815857</v>
      </c>
      <c r="AC113" s="61">
        <v>11.614120960235599</v>
      </c>
      <c r="AD113" s="61">
        <v>12.156418800354</v>
      </c>
      <c r="AE113" s="61">
        <v>14.6638913154602</v>
      </c>
      <c r="AF113" s="61">
        <v>9.3044395446777308</v>
      </c>
      <c r="AG113" s="61">
        <v>18.007058620452899</v>
      </c>
      <c r="AH113" s="62">
        <v>14.185499191284199</v>
      </c>
      <c r="AI113" s="71">
        <f t="shared" si="48"/>
        <v>1.8854990005492986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v>6.6000001430511501</v>
      </c>
      <c r="U114" s="65">
        <v>11.0999999046326</v>
      </c>
      <c r="V114" s="65">
        <v>11.8999996185303</v>
      </c>
      <c r="W114" s="65">
        <v>10.800000190734901</v>
      </c>
      <c r="X114" s="65">
        <v>7.0195732116699201</v>
      </c>
      <c r="Y114" s="65">
        <v>8.46756815910339</v>
      </c>
      <c r="Z114" s="65">
        <v>14.837249279022201</v>
      </c>
      <c r="AA114" s="65">
        <v>11.2097496986389</v>
      </c>
      <c r="AB114" s="65">
        <v>4.1591513156890896</v>
      </c>
      <c r="AC114" s="65">
        <v>10.260859012603801</v>
      </c>
      <c r="AD114" s="65">
        <v>10.9436974525452</v>
      </c>
      <c r="AE114" s="65">
        <v>11.4855289459229</v>
      </c>
      <c r="AF114" s="65">
        <v>13.8478908538818</v>
      </c>
      <c r="AG114" s="65">
        <v>8.9050400257110596</v>
      </c>
      <c r="AH114" s="68">
        <v>17.050752639770501</v>
      </c>
      <c r="AI114" s="72">
        <f t="shared" si="48"/>
        <v>10.45075249671935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v>5.7000000476837203</v>
      </c>
      <c r="U115" s="61">
        <v>6.6000001430511501</v>
      </c>
      <c r="V115" s="61">
        <v>11.0999999046326</v>
      </c>
      <c r="W115" s="61">
        <v>11.199999809265099</v>
      </c>
      <c r="X115" s="61">
        <v>9.9129929542541504</v>
      </c>
      <c r="Y115" s="61">
        <v>6.5371868610382098</v>
      </c>
      <c r="Z115" s="61">
        <v>7.8747761249542201</v>
      </c>
      <c r="AA115" s="61">
        <v>13.6140394210815</v>
      </c>
      <c r="AB115" s="61">
        <v>10.3861622810364</v>
      </c>
      <c r="AC115" s="61">
        <v>3.99159896373749</v>
      </c>
      <c r="AD115" s="61">
        <v>9.6171069145202601</v>
      </c>
      <c r="AE115" s="61">
        <v>10.2536845207214</v>
      </c>
      <c r="AF115" s="61">
        <v>10.786082744598399</v>
      </c>
      <c r="AG115" s="61">
        <v>13.005651473999</v>
      </c>
      <c r="AH115" s="62">
        <v>8.4851996898651105</v>
      </c>
      <c r="AI115" s="71">
        <f t="shared" si="48"/>
        <v>2.7851996421813903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v>6.4000000953674299</v>
      </c>
      <c r="U116" s="65">
        <v>4.5</v>
      </c>
      <c r="V116" s="65">
        <v>5.6000001430511501</v>
      </c>
      <c r="W116" s="65">
        <v>9.3999998569488508</v>
      </c>
      <c r="X116" s="65">
        <v>10.0167574882507</v>
      </c>
      <c r="Y116" s="65">
        <v>8.9595720767974907</v>
      </c>
      <c r="Z116" s="65">
        <v>5.9814207553863499</v>
      </c>
      <c r="AA116" s="65">
        <v>7.2103862762451199</v>
      </c>
      <c r="AB116" s="65">
        <v>12.272492408752401</v>
      </c>
      <c r="AC116" s="65">
        <v>9.4623558521270805</v>
      </c>
      <c r="AD116" s="65">
        <v>3.7613054513931301</v>
      </c>
      <c r="AE116" s="65">
        <v>8.8901462554931605</v>
      </c>
      <c r="AF116" s="65">
        <v>9.4773664474487305</v>
      </c>
      <c r="AG116" s="65">
        <v>10.000095844268801</v>
      </c>
      <c r="AH116" s="68">
        <v>12.072363853454601</v>
      </c>
      <c r="AI116" s="72">
        <f t="shared" si="48"/>
        <v>5.6723637580871706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v>6.2000000476837203</v>
      </c>
      <c r="U117" s="61">
        <v>6.4000000953674299</v>
      </c>
      <c r="V117" s="61">
        <v>4.3000000715255702</v>
      </c>
      <c r="W117" s="61">
        <v>4.7999999523162797</v>
      </c>
      <c r="X117" s="61">
        <v>8.3009197711944598</v>
      </c>
      <c r="Y117" s="61">
        <v>8.7738308906555194</v>
      </c>
      <c r="Z117" s="61">
        <v>7.9402105808258101</v>
      </c>
      <c r="AA117" s="61">
        <v>5.34442114830017</v>
      </c>
      <c r="AB117" s="61">
        <v>6.4797453880310103</v>
      </c>
      <c r="AC117" s="61">
        <v>10.827375411987299</v>
      </c>
      <c r="AD117" s="61">
        <v>8.4393610954284703</v>
      </c>
      <c r="AE117" s="61">
        <v>3.4595204591751099</v>
      </c>
      <c r="AF117" s="61">
        <v>8.0658645629882795</v>
      </c>
      <c r="AG117" s="61">
        <v>8.6131453514099103</v>
      </c>
      <c r="AH117" s="62">
        <v>9.1236696243286097</v>
      </c>
      <c r="AI117" s="71">
        <f t="shared" si="48"/>
        <v>2.9236695766448895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v>5.40000000596046</v>
      </c>
      <c r="U118" s="65">
        <v>5.2000000476837203</v>
      </c>
      <c r="V118" s="65">
        <v>4.4000000953674299</v>
      </c>
      <c r="W118" s="65">
        <v>2.3000000715255702</v>
      </c>
      <c r="X118" s="65">
        <v>4.1302057504653904</v>
      </c>
      <c r="Y118" s="65">
        <v>7.1885290145873997</v>
      </c>
      <c r="Z118" s="65">
        <v>7.5458958148956299</v>
      </c>
      <c r="AA118" s="65">
        <v>6.9125096797943097</v>
      </c>
      <c r="AB118" s="65">
        <v>4.6850094795227104</v>
      </c>
      <c r="AC118" s="65">
        <v>5.7366645336151096</v>
      </c>
      <c r="AD118" s="65">
        <v>9.3932600021362305</v>
      </c>
      <c r="AE118" s="65">
        <v>7.3896181583404497</v>
      </c>
      <c r="AF118" s="65">
        <v>3.11078989505768</v>
      </c>
      <c r="AG118" s="65">
        <v>7.2057812213897696</v>
      </c>
      <c r="AH118" s="68">
        <v>7.7159483432769802</v>
      </c>
      <c r="AI118" s="72">
        <f t="shared" si="48"/>
        <v>2.3159483373165202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v>3.20000000298023</v>
      </c>
      <c r="U119" s="61">
        <v>5.40000000596046</v>
      </c>
      <c r="V119" s="61">
        <v>4.7999999523162797</v>
      </c>
      <c r="W119" s="61">
        <v>4.5999999046325701</v>
      </c>
      <c r="X119" s="61">
        <v>2.09007996320724</v>
      </c>
      <c r="Y119" s="61">
        <v>3.5566654205322301</v>
      </c>
      <c r="Z119" s="61">
        <v>6.1793172359466597</v>
      </c>
      <c r="AA119" s="61">
        <v>6.4700641632080096</v>
      </c>
      <c r="AB119" s="61">
        <v>5.9938392639160201</v>
      </c>
      <c r="AC119" s="61">
        <v>4.1105035543441799</v>
      </c>
      <c r="AD119" s="61">
        <v>5.0709040164947501</v>
      </c>
      <c r="AE119" s="61">
        <v>8.1292657852172905</v>
      </c>
      <c r="AF119" s="61">
        <v>6.4597628116607702</v>
      </c>
      <c r="AG119" s="61">
        <v>2.8131037950515698</v>
      </c>
      <c r="AH119" s="62">
        <v>6.4248547554016104</v>
      </c>
      <c r="AI119" s="71">
        <f t="shared" si="48"/>
        <v>3.2248547524213804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v>6.0999999046325701</v>
      </c>
      <c r="U120" s="65">
        <v>3.20000000298023</v>
      </c>
      <c r="V120" s="65">
        <v>4.40000000596046</v>
      </c>
      <c r="W120" s="65">
        <v>4.8000000715255702</v>
      </c>
      <c r="X120" s="65">
        <v>3.9815384745597799</v>
      </c>
      <c r="Y120" s="65">
        <v>1.8668696880340601</v>
      </c>
      <c r="Z120" s="65">
        <v>3.02907419204712</v>
      </c>
      <c r="AA120" s="65">
        <v>5.2271511554718</v>
      </c>
      <c r="AB120" s="65">
        <v>5.4763122797012302</v>
      </c>
      <c r="AC120" s="65">
        <v>5.1339614391326904</v>
      </c>
      <c r="AD120" s="65">
        <v>3.5766142606735198</v>
      </c>
      <c r="AE120" s="65">
        <v>4.43252384662628</v>
      </c>
      <c r="AF120" s="65">
        <v>6.9647581577300999</v>
      </c>
      <c r="AG120" s="65">
        <v>5.5904022455215499</v>
      </c>
      <c r="AH120" s="68">
        <v>2.5260673761367798</v>
      </c>
      <c r="AI120" s="72">
        <f t="shared" si="48"/>
        <v>-3.5739325284957904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v>1.6000000238418599</v>
      </c>
      <c r="U121" s="63">
        <v>4.8999999761581403</v>
      </c>
      <c r="V121" s="63">
        <v>3.20000000298023</v>
      </c>
      <c r="W121" s="63">
        <v>4.40000000596046</v>
      </c>
      <c r="X121" s="63">
        <v>3.85888731479645</v>
      </c>
      <c r="Y121" s="63">
        <v>3.4155016541481</v>
      </c>
      <c r="Z121" s="63">
        <v>1.6459410786628701</v>
      </c>
      <c r="AA121" s="63">
        <v>2.5392301678657501</v>
      </c>
      <c r="AB121" s="63">
        <v>4.3492859601974496</v>
      </c>
      <c r="AC121" s="63">
        <v>4.5624743700027501</v>
      </c>
      <c r="AD121" s="63">
        <v>4.3329663276672399</v>
      </c>
      <c r="AE121" s="63">
        <v>3.071160197258</v>
      </c>
      <c r="AF121" s="63">
        <v>3.81858217716217</v>
      </c>
      <c r="AG121" s="63">
        <v>5.8852235078811601</v>
      </c>
      <c r="AH121" s="64">
        <v>4.77471852302551</v>
      </c>
      <c r="AI121" s="85">
        <f t="shared" si="48"/>
        <v>3.1747184991836503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64.700000509619741</v>
      </c>
      <c r="U122" s="9">
        <f t="shared" ref="U122:AI122" si="49">SUM(U112:U121)</f>
        <v>70.999999985098938</v>
      </c>
      <c r="V122" s="9">
        <f t="shared" si="49"/>
        <v>69.199999794364047</v>
      </c>
      <c r="W122" s="9">
        <f t="shared" si="49"/>
        <v>69.399999767541871</v>
      </c>
      <c r="X122" s="9">
        <f t="shared" si="49"/>
        <v>75.623604655265751</v>
      </c>
      <c r="Y122" s="9">
        <f t="shared" si="49"/>
        <v>77.665005743503585</v>
      </c>
      <c r="Z122" s="9">
        <f t="shared" si="49"/>
        <v>71.521544277668013</v>
      </c>
      <c r="AA122" s="9">
        <f t="shared" si="49"/>
        <v>74.336879551410647</v>
      </c>
      <c r="AB122" s="9">
        <f t="shared" si="49"/>
        <v>76.943409204483018</v>
      </c>
      <c r="AC122" s="9">
        <f t="shared" si="49"/>
        <v>78.493239998817486</v>
      </c>
      <c r="AD122" s="9">
        <f t="shared" si="49"/>
        <v>82.729627847671495</v>
      </c>
      <c r="AE122" s="9">
        <f t="shared" si="49"/>
        <v>81.44697892665863</v>
      </c>
      <c r="AF122" s="9">
        <f t="shared" si="49"/>
        <v>90.756202459335256</v>
      </c>
      <c r="AG122" s="9">
        <f t="shared" si="49"/>
        <v>94.929345011711135</v>
      </c>
      <c r="AH122" s="9">
        <f t="shared" si="49"/>
        <v>97.186735987663312</v>
      </c>
      <c r="AI122" s="9">
        <f t="shared" si="49"/>
        <v>32.486735478043556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v>1.20000004768372</v>
      </c>
      <c r="U123" s="77">
        <v>1.6000000238418599</v>
      </c>
      <c r="V123" s="77">
        <v>4.1000000238418597</v>
      </c>
      <c r="W123" s="77">
        <v>2</v>
      </c>
      <c r="X123" s="77">
        <v>3.53718033432961</v>
      </c>
      <c r="Y123" s="77">
        <v>2.9483605623245199</v>
      </c>
      <c r="Z123" s="77">
        <v>2.7692809700965899</v>
      </c>
      <c r="AA123" s="77">
        <v>1.3793264627456701</v>
      </c>
      <c r="AB123" s="77">
        <v>2.0082573890686</v>
      </c>
      <c r="AC123" s="77">
        <v>3.4402319192886401</v>
      </c>
      <c r="AD123" s="77">
        <v>3.6041998863220202</v>
      </c>
      <c r="AE123" s="77">
        <v>3.47918617725372</v>
      </c>
      <c r="AF123" s="77">
        <v>2.4910348653793299</v>
      </c>
      <c r="AG123" s="77">
        <v>3.13429927825928</v>
      </c>
      <c r="AH123" s="78">
        <v>4.7419894933700597</v>
      </c>
      <c r="AI123" s="92">
        <f t="shared" ref="AI123:AI132" si="50">AH123-T123</f>
        <v>3.5419894456863394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v>2</v>
      </c>
      <c r="U124" s="61">
        <v>0.60000002384185802</v>
      </c>
      <c r="V124" s="61">
        <v>1.6000000238418599</v>
      </c>
      <c r="W124" s="61">
        <v>3.49999988079071</v>
      </c>
      <c r="X124" s="61">
        <v>1.3425635695457501</v>
      </c>
      <c r="Y124" s="61">
        <v>2.7368713319301601</v>
      </c>
      <c r="Z124" s="61">
        <v>2.2170379161834699</v>
      </c>
      <c r="AA124" s="61">
        <v>2.1693647205829598</v>
      </c>
      <c r="AB124" s="61">
        <v>1.13545310497284</v>
      </c>
      <c r="AC124" s="61">
        <v>1.55318775773048</v>
      </c>
      <c r="AD124" s="61">
        <v>2.6669449806213401</v>
      </c>
      <c r="AE124" s="61">
        <v>2.77602958679199</v>
      </c>
      <c r="AF124" s="61">
        <v>2.7320313453674299</v>
      </c>
      <c r="AG124" s="61">
        <v>1.96360564231873</v>
      </c>
      <c r="AH124" s="62">
        <v>2.5147586464881901</v>
      </c>
      <c r="AI124" s="71">
        <f t="shared" si="50"/>
        <v>0.51475864648819014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v>2.0000000596046399</v>
      </c>
      <c r="U125" s="65">
        <v>1.6000000238418599</v>
      </c>
      <c r="V125" s="65">
        <v>0.40000000596046398</v>
      </c>
      <c r="W125" s="65">
        <v>0.20000000298023199</v>
      </c>
      <c r="X125" s="65">
        <v>2.4965367317199698</v>
      </c>
      <c r="Y125" s="65">
        <v>0.86168107390403703</v>
      </c>
      <c r="Z125" s="65">
        <v>2.0717900395393398</v>
      </c>
      <c r="AA125" s="65">
        <v>1.61967933177948</v>
      </c>
      <c r="AB125" s="65">
        <v>1.65602558851242</v>
      </c>
      <c r="AC125" s="65">
        <v>0.89923897385597196</v>
      </c>
      <c r="AD125" s="65">
        <v>1.1644119322299999</v>
      </c>
      <c r="AE125" s="65">
        <v>2.0189342498779301</v>
      </c>
      <c r="AF125" s="65">
        <v>2.07773053646088</v>
      </c>
      <c r="AG125" s="65">
        <v>2.0973328351974501</v>
      </c>
      <c r="AH125" s="68">
        <v>1.4983602762222299</v>
      </c>
      <c r="AI125" s="72">
        <f t="shared" si="50"/>
        <v>-0.50163978338241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v>0.80000001192092896</v>
      </c>
      <c r="U126" s="61">
        <v>1.80000007152557</v>
      </c>
      <c r="V126" s="61">
        <v>1.3999999761581401</v>
      </c>
      <c r="W126" s="61">
        <v>0</v>
      </c>
      <c r="X126" s="61">
        <v>0.25530494004488002</v>
      </c>
      <c r="Y126" s="61">
        <v>1.7429872155189501</v>
      </c>
      <c r="Z126" s="61">
        <v>0.55072249472141299</v>
      </c>
      <c r="AA126" s="61">
        <v>1.5692616403102899</v>
      </c>
      <c r="AB126" s="61">
        <v>1.1771019101142901</v>
      </c>
      <c r="AC126" s="61">
        <v>1.2646753191947899</v>
      </c>
      <c r="AD126" s="61">
        <v>0.71032825112342801</v>
      </c>
      <c r="AE126" s="61">
        <v>0.874066561460495</v>
      </c>
      <c r="AF126" s="61">
        <v>1.5234089493751499</v>
      </c>
      <c r="AG126" s="61">
        <v>1.5485493540763899</v>
      </c>
      <c r="AH126" s="62">
        <v>1.60513824224472</v>
      </c>
      <c r="AI126" s="71">
        <f t="shared" si="50"/>
        <v>0.80513823032379106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v>0</v>
      </c>
      <c r="U127" s="65">
        <v>0.60000002384185802</v>
      </c>
      <c r="V127" s="65">
        <v>1.40000000596046</v>
      </c>
      <c r="W127" s="65">
        <v>1.6000000238418599</v>
      </c>
      <c r="X127" s="65">
        <v>9.5802320167422295E-2</v>
      </c>
      <c r="Y127" s="65">
        <v>0.26649267598986598</v>
      </c>
      <c r="Z127" s="65">
        <v>1.1670111417770399</v>
      </c>
      <c r="AA127" s="65">
        <v>0.31948842108249698</v>
      </c>
      <c r="AB127" s="65">
        <v>1.17711241543293</v>
      </c>
      <c r="AC127" s="65">
        <v>0.81650331616401695</v>
      </c>
      <c r="AD127" s="65">
        <v>0.95217807590961501</v>
      </c>
      <c r="AE127" s="65">
        <v>0.53827303647994995</v>
      </c>
      <c r="AF127" s="65">
        <v>0.63558110594749495</v>
      </c>
      <c r="AG127" s="65">
        <v>1.1124815344810499</v>
      </c>
      <c r="AH127" s="68">
        <v>1.1162260472774499</v>
      </c>
      <c r="AI127" s="72">
        <f t="shared" si="50"/>
        <v>1.1162260472774499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v>1</v>
      </c>
      <c r="U128" s="61">
        <v>0</v>
      </c>
      <c r="V128" s="61">
        <v>0.40000000596046398</v>
      </c>
      <c r="W128" s="61">
        <v>1.20000000298023</v>
      </c>
      <c r="X128" s="61">
        <v>1.1076718084514099</v>
      </c>
      <c r="Y128" s="61">
        <v>0.13785551860928499</v>
      </c>
      <c r="Z128" s="61">
        <v>0.25655223056673998</v>
      </c>
      <c r="AA128" s="61">
        <v>0.81981556117534604</v>
      </c>
      <c r="AB128" s="61">
        <v>0.24024891108274499</v>
      </c>
      <c r="AC128" s="61">
        <v>0.87102783471345901</v>
      </c>
      <c r="AD128" s="61">
        <v>0.60018727183342002</v>
      </c>
      <c r="AE128" s="61">
        <v>0.71405494213104204</v>
      </c>
      <c r="AF128" s="61">
        <v>0.42429229617118802</v>
      </c>
      <c r="AG128" s="61">
        <v>0.47876901924610099</v>
      </c>
      <c r="AH128" s="62">
        <v>0.83636713027954102</v>
      </c>
      <c r="AI128" s="71">
        <f t="shared" si="50"/>
        <v>-0.16363286972045898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v>0.20000000298023199</v>
      </c>
      <c r="U129" s="65">
        <v>1</v>
      </c>
      <c r="V129" s="65">
        <v>0</v>
      </c>
      <c r="W129" s="65">
        <v>0.40000000596046398</v>
      </c>
      <c r="X129" s="65">
        <v>0.83533450961112998</v>
      </c>
      <c r="Y129" s="65">
        <v>0.78581050783395801</v>
      </c>
      <c r="Z129" s="65">
        <v>0.14751301147043699</v>
      </c>
      <c r="AA129" s="65">
        <v>0.22999560460448301</v>
      </c>
      <c r="AB129" s="65">
        <v>0.59411031007766701</v>
      </c>
      <c r="AC129" s="65">
        <v>0.19253775477409399</v>
      </c>
      <c r="AD129" s="65">
        <v>0.64803130179643598</v>
      </c>
      <c r="AE129" s="65">
        <v>0.449790209531784</v>
      </c>
      <c r="AF129" s="65">
        <v>0.53892208635807004</v>
      </c>
      <c r="AG129" s="65">
        <v>0.33775386214256298</v>
      </c>
      <c r="AH129" s="68">
        <v>0.37109357118606601</v>
      </c>
      <c r="AI129" s="72">
        <f t="shared" si="50"/>
        <v>0.17109356820583402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v>0.20000000298023199</v>
      </c>
      <c r="U130" s="61">
        <v>0.20000000298023199</v>
      </c>
      <c r="V130" s="61">
        <v>1</v>
      </c>
      <c r="W130" s="61">
        <v>0</v>
      </c>
      <c r="X130" s="61">
        <v>0.31384402886033103</v>
      </c>
      <c r="Y130" s="61">
        <v>0.60363398492336295</v>
      </c>
      <c r="Z130" s="61">
        <v>0.58695437759160995</v>
      </c>
      <c r="AA130" s="61">
        <v>0.15029909834265701</v>
      </c>
      <c r="AB130" s="61">
        <v>0.20824914798140501</v>
      </c>
      <c r="AC130" s="61">
        <v>0.45946388691663698</v>
      </c>
      <c r="AD130" s="61">
        <v>0.17443826794624301</v>
      </c>
      <c r="AE130" s="61">
        <v>0.50174655020237002</v>
      </c>
      <c r="AF130" s="61">
        <v>0.36059346795082098</v>
      </c>
      <c r="AG130" s="61">
        <v>0.42586986720561998</v>
      </c>
      <c r="AH130" s="62">
        <v>0.284438267350197</v>
      </c>
      <c r="AI130" s="71">
        <f t="shared" si="50"/>
        <v>8.4438264369965016E-2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v>0</v>
      </c>
      <c r="U131" s="65">
        <v>0</v>
      </c>
      <c r="V131" s="65">
        <v>0.20000000298023199</v>
      </c>
      <c r="W131" s="65">
        <v>1</v>
      </c>
      <c r="X131" s="65">
        <v>4.3039252981543499E-2</v>
      </c>
      <c r="Y131" s="65">
        <v>0.26340399216860499</v>
      </c>
      <c r="Z131" s="65">
        <v>0.44129714369773898</v>
      </c>
      <c r="AA131" s="65">
        <v>0.46200303733348802</v>
      </c>
      <c r="AB131" s="65">
        <v>0.149230591952801</v>
      </c>
      <c r="AC131" s="65">
        <v>0.192242797464132</v>
      </c>
      <c r="AD131" s="65">
        <v>0.36928883939981499</v>
      </c>
      <c r="AE131" s="65">
        <v>0.16425398737192201</v>
      </c>
      <c r="AF131" s="65">
        <v>0.405546564608812</v>
      </c>
      <c r="AG131" s="65">
        <v>0.29944900423288301</v>
      </c>
      <c r="AH131" s="68">
        <v>0.350899398326874</v>
      </c>
      <c r="AI131" s="72">
        <f t="shared" si="50"/>
        <v>0.350899398326874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v>1.80000007152557</v>
      </c>
      <c r="U132" s="63">
        <v>0.60000000894069705</v>
      </c>
      <c r="V132" s="63">
        <v>0.20000000298023199</v>
      </c>
      <c r="W132" s="63">
        <v>0</v>
      </c>
      <c r="X132" s="63">
        <v>0.756328388117254</v>
      </c>
      <c r="Y132" s="63">
        <v>7.85182509571314E-2</v>
      </c>
      <c r="Z132" s="63">
        <v>0.23431015014648399</v>
      </c>
      <c r="AA132" s="63">
        <v>0.34893772006034901</v>
      </c>
      <c r="AB132" s="63">
        <v>0.37799044698476802</v>
      </c>
      <c r="AC132" s="63">
        <v>0.15498289652168801</v>
      </c>
      <c r="AD132" s="63">
        <v>0.18600703775882699</v>
      </c>
      <c r="AE132" s="63">
        <v>0.312378861010075</v>
      </c>
      <c r="AF132" s="63">
        <v>0.16469081863760901</v>
      </c>
      <c r="AG132" s="63">
        <v>0.34079604595899599</v>
      </c>
      <c r="AH132" s="64">
        <v>0.26246728003025099</v>
      </c>
      <c r="AI132" s="85">
        <f t="shared" si="50"/>
        <v>-1.537532791495319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9.2000001966953242</v>
      </c>
      <c r="U133" s="9">
        <f t="shared" ref="U133:AI133" si="51">SUM(U123:U132)</f>
        <v>8.0000001788139361</v>
      </c>
      <c r="V133" s="9">
        <f t="shared" si="51"/>
        <v>10.700000047683712</v>
      </c>
      <c r="W133" s="9">
        <f t="shared" si="51"/>
        <v>9.8999999165534973</v>
      </c>
      <c r="X133" s="9">
        <f t="shared" si="51"/>
        <v>10.783605883829299</v>
      </c>
      <c r="Y133" s="9">
        <f t="shared" si="51"/>
        <v>10.425615114159875</v>
      </c>
      <c r="Z133" s="9">
        <f t="shared" si="51"/>
        <v>10.442469475790862</v>
      </c>
      <c r="AA133" s="9">
        <f t="shared" si="51"/>
        <v>9.0681715980172211</v>
      </c>
      <c r="AB133" s="9">
        <f t="shared" si="51"/>
        <v>8.7237798161804658</v>
      </c>
      <c r="AC133" s="9">
        <f t="shared" si="51"/>
        <v>9.8440924566239083</v>
      </c>
      <c r="AD133" s="9">
        <f t="shared" si="51"/>
        <v>11.076015844941145</v>
      </c>
      <c r="AE133" s="9">
        <f t="shared" si="51"/>
        <v>11.828714162111277</v>
      </c>
      <c r="AF133" s="9">
        <f t="shared" si="51"/>
        <v>11.353832036256787</v>
      </c>
      <c r="AG133" s="9">
        <f t="shared" si="51"/>
        <v>11.738906443119065</v>
      </c>
      <c r="AH133" s="9">
        <f t="shared" si="51"/>
        <v>13.581738352775577</v>
      </c>
      <c r="AI133" s="6">
        <f t="shared" si="51"/>
        <v>4.3817381560802557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9:52" x14ac:dyDescent="0.25"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9:52" x14ac:dyDescent="0.25"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9:52" x14ac:dyDescent="0.25"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9:52" x14ac:dyDescent="0.25"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9:52" x14ac:dyDescent="0.25"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9:52" x14ac:dyDescent="0.25"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9:52" x14ac:dyDescent="0.25"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9:52" x14ac:dyDescent="0.25"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9:52" x14ac:dyDescent="0.25"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9:52" x14ac:dyDescent="0.25"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9:52" x14ac:dyDescent="0.25"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42:52" x14ac:dyDescent="0.25"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</row>
    <row r="146" spans="42:52" x14ac:dyDescent="0.25"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</row>
    <row r="147" spans="42:52" x14ac:dyDescent="0.25"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</row>
    <row r="148" spans="42:52" x14ac:dyDescent="0.25"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</row>
    <row r="149" spans="42:52" x14ac:dyDescent="0.25"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</row>
    <row r="150" spans="42:52" x14ac:dyDescent="0.25"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</row>
    <row r="151" spans="42:52" x14ac:dyDescent="0.25"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</row>
    <row r="152" spans="42:52" x14ac:dyDescent="0.25"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</row>
    <row r="153" spans="42:52" x14ac:dyDescent="0.25"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</row>
    <row r="154" spans="42:52" x14ac:dyDescent="0.25"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</row>
    <row r="155" spans="42:52" x14ac:dyDescent="0.25"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</row>
    <row r="156" spans="42:52" x14ac:dyDescent="0.25"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</row>
    <row r="157" spans="42:52" x14ac:dyDescent="0.25"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</row>
    <row r="158" spans="42:52" x14ac:dyDescent="0.25"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</row>
    <row r="159" spans="42:52" x14ac:dyDescent="0.25"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</row>
    <row r="160" spans="42:52" x14ac:dyDescent="0.25"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</row>
    <row r="161" spans="42:52" x14ac:dyDescent="0.25"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</row>
    <row r="162" spans="42:52" x14ac:dyDescent="0.25"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</row>
    <row r="163" spans="42:52" x14ac:dyDescent="0.25"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</row>
    <row r="164" spans="42:52" x14ac:dyDescent="0.25"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</row>
    <row r="165" spans="42:52" x14ac:dyDescent="0.25"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</row>
    <row r="166" spans="42:52" x14ac:dyDescent="0.25"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</row>
    <row r="167" spans="42:52" x14ac:dyDescent="0.25"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</row>
    <row r="168" spans="42:52" x14ac:dyDescent="0.25"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</row>
    <row r="169" spans="42:52" x14ac:dyDescent="0.25"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</row>
    <row r="170" spans="42:52" x14ac:dyDescent="0.25"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</row>
    <row r="171" spans="42:52" x14ac:dyDescent="0.25"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</row>
    <row r="172" spans="42:52" x14ac:dyDescent="0.25"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</row>
    <row r="173" spans="42:52" x14ac:dyDescent="0.25"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</row>
    <row r="174" spans="42:52" x14ac:dyDescent="0.25"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</row>
    <row r="175" spans="42:52" x14ac:dyDescent="0.25"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</row>
    <row r="176" spans="42:52" x14ac:dyDescent="0.25"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</row>
    <row r="177" spans="42:52" x14ac:dyDescent="0.25"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</row>
    <row r="178" spans="42:52" x14ac:dyDescent="0.25"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</row>
    <row r="179" spans="42:52" x14ac:dyDescent="0.25"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</row>
    <row r="180" spans="42:52" x14ac:dyDescent="0.25"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</row>
    <row r="181" spans="42:52" x14ac:dyDescent="0.25"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</row>
    <row r="182" spans="42:52" x14ac:dyDescent="0.25"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</row>
    <row r="183" spans="42:52" x14ac:dyDescent="0.25"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</row>
    <row r="184" spans="42:52" x14ac:dyDescent="0.25"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</row>
    <row r="185" spans="42:52" x14ac:dyDescent="0.25"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</row>
    <row r="186" spans="42:52" x14ac:dyDescent="0.25"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</row>
    <row r="187" spans="42:52" x14ac:dyDescent="0.25"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</row>
    <row r="188" spans="42:52" x14ac:dyDescent="0.25"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</row>
    <row r="189" spans="42:52" x14ac:dyDescent="0.25"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</row>
    <row r="190" spans="42:52" x14ac:dyDescent="0.25"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</row>
    <row r="191" spans="42:52" x14ac:dyDescent="0.25"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</row>
    <row r="192" spans="42:52" x14ac:dyDescent="0.25"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</row>
    <row r="193" spans="42:52" x14ac:dyDescent="0.25"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</row>
    <row r="194" spans="42:52" x14ac:dyDescent="0.25"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</row>
    <row r="195" spans="42:52" x14ac:dyDescent="0.25"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</row>
    <row r="196" spans="42:52" x14ac:dyDescent="0.25"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</row>
    <row r="197" spans="42:52" x14ac:dyDescent="0.25"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</row>
    <row r="198" spans="42:52" x14ac:dyDescent="0.25"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</row>
    <row r="199" spans="42:52" x14ac:dyDescent="0.25"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</row>
    <row r="200" spans="42:52" x14ac:dyDescent="0.25"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</row>
    <row r="201" spans="42:52" x14ac:dyDescent="0.25"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</row>
    <row r="202" spans="42:52" x14ac:dyDescent="0.25"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</row>
    <row r="203" spans="42:52" x14ac:dyDescent="0.25"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</row>
    <row r="204" spans="42:52" x14ac:dyDescent="0.25"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J20" sqref="J20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4257812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4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46.399999618530302</v>
      </c>
      <c r="AM4" s="52">
        <v>52</v>
      </c>
      <c r="AN4" s="52">
        <v>57.799999237060497</v>
      </c>
      <c r="AO4" s="52">
        <v>46</v>
      </c>
      <c r="AP4" s="52">
        <v>55.245969772338903</v>
      </c>
      <c r="AQ4" s="52">
        <v>58.379816055297901</v>
      </c>
      <c r="AR4" s="52">
        <v>61.162887573242202</v>
      </c>
      <c r="AS4" s="52">
        <v>63.709568023681598</v>
      </c>
      <c r="AT4" s="52">
        <v>66.058589935302706</v>
      </c>
      <c r="AU4" s="52">
        <v>68.678947448730497</v>
      </c>
      <c r="AV4" s="52">
        <v>71.349159240722699</v>
      </c>
      <c r="AW4" s="52">
        <v>73.851005554199205</v>
      </c>
      <c r="AX4" s="52">
        <v>76.426227569580107</v>
      </c>
      <c r="AY4" s="52">
        <v>78.9501953125</v>
      </c>
      <c r="AZ4" s="52">
        <v>81.368179321289105</v>
      </c>
    </row>
    <row r="5" spans="2:52" x14ac:dyDescent="0.25">
      <c r="B5" s="34" t="s">
        <v>48</v>
      </c>
      <c r="C5" s="9">
        <f>AL4</f>
        <v>46.399999618530302</v>
      </c>
      <c r="D5" s="9">
        <f t="shared" ref="D5:Q5" si="0">AM4</f>
        <v>52</v>
      </c>
      <c r="E5" s="9">
        <f t="shared" si="0"/>
        <v>57.799999237060497</v>
      </c>
      <c r="F5" s="9">
        <f t="shared" si="0"/>
        <v>46</v>
      </c>
      <c r="G5" s="9">
        <f t="shared" si="0"/>
        <v>55.245969772338903</v>
      </c>
      <c r="H5" s="9">
        <f t="shared" si="0"/>
        <v>58.379816055297901</v>
      </c>
      <c r="I5" s="9">
        <f t="shared" si="0"/>
        <v>61.162887573242202</v>
      </c>
      <c r="J5" s="9">
        <f t="shared" si="0"/>
        <v>63.709568023681598</v>
      </c>
      <c r="K5" s="9">
        <f t="shared" si="0"/>
        <v>66.058589935302706</v>
      </c>
      <c r="L5" s="9">
        <f t="shared" si="0"/>
        <v>68.678947448730497</v>
      </c>
      <c r="M5" s="9">
        <f t="shared" si="0"/>
        <v>71.349159240722699</v>
      </c>
      <c r="N5" s="9">
        <f t="shared" si="0"/>
        <v>73.851005554199205</v>
      </c>
      <c r="O5" s="9">
        <f t="shared" si="0"/>
        <v>76.426227569580107</v>
      </c>
      <c r="P5" s="9">
        <f t="shared" si="0"/>
        <v>78.9501953125</v>
      </c>
      <c r="Q5" s="9">
        <f t="shared" si="0"/>
        <v>81.368179321289105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112.0689664385973</v>
      </c>
      <c r="V5" s="49">
        <f t="shared" si="1"/>
        <v>124.56896489709774</v>
      </c>
      <c r="W5" s="49">
        <f t="shared" si="1"/>
        <v>99.137931849528385</v>
      </c>
      <c r="X5" s="49">
        <f t="shared" si="1"/>
        <v>119.06459100546172</v>
      </c>
      <c r="Y5" s="49">
        <f t="shared" si="1"/>
        <v>125.8185701190897</v>
      </c>
      <c r="Z5" s="49">
        <f t="shared" si="1"/>
        <v>131.8165691294881</v>
      </c>
      <c r="AA5" s="49">
        <f t="shared" si="1"/>
        <v>137.30510462814431</v>
      </c>
      <c r="AB5" s="49">
        <f t="shared" si="1"/>
        <v>142.36765189308656</v>
      </c>
      <c r="AC5" s="49">
        <f t="shared" si="1"/>
        <v>148.0149741667301</v>
      </c>
      <c r="AD5" s="49">
        <f t="shared" si="1"/>
        <v>153.7697410071286</v>
      </c>
      <c r="AE5" s="49">
        <f t="shared" si="1"/>
        <v>159.16165120981179</v>
      </c>
      <c r="AF5" s="49">
        <f t="shared" si="1"/>
        <v>164.71169870238217</v>
      </c>
      <c r="AG5" s="49">
        <f t="shared" si="1"/>
        <v>170.1512843999474</v>
      </c>
      <c r="AH5" s="49">
        <f>Q5/$C$5*100</f>
        <v>175.36245687552531</v>
      </c>
      <c r="AI5" s="49"/>
      <c r="AJ5" s="49"/>
      <c r="AK5" s="51" t="s">
        <v>53</v>
      </c>
      <c r="AL5" s="52">
        <v>44.799999237060497</v>
      </c>
      <c r="AM5" s="52">
        <v>44.599998474121101</v>
      </c>
      <c r="AN5" s="52">
        <v>59.599998474121101</v>
      </c>
      <c r="AO5" s="52">
        <v>56.799999237060497</v>
      </c>
      <c r="AP5" s="52">
        <v>51.049800872802699</v>
      </c>
      <c r="AQ5" s="52">
        <v>59.753196716308601</v>
      </c>
      <c r="AR5" s="52">
        <v>62.780891418457003</v>
      </c>
      <c r="AS5" s="52">
        <v>65.5087566375732</v>
      </c>
      <c r="AT5" s="52">
        <v>68.044464111328097</v>
      </c>
      <c r="AU5" s="52">
        <v>70.868759155273395</v>
      </c>
      <c r="AV5" s="52">
        <v>73.510021209716797</v>
      </c>
      <c r="AW5" s="52">
        <v>76.1985893249512</v>
      </c>
      <c r="AX5" s="52">
        <v>78.961803436279297</v>
      </c>
      <c r="AY5" s="52">
        <v>81.578159332275405</v>
      </c>
      <c r="AZ5" s="52">
        <v>84.160709381103501</v>
      </c>
    </row>
    <row r="6" spans="2:52" x14ac:dyDescent="0.25">
      <c r="B6" s="34" t="s">
        <v>49</v>
      </c>
      <c r="C6" s="9">
        <f>AL5+AL6+AL7+AL8+AL9</f>
        <v>254.39999580383289</v>
      </c>
      <c r="D6" s="9">
        <f t="shared" ref="D6:Q6" si="2">AM5+AM6+AM7+AM8+AM9</f>
        <v>278.19999694824213</v>
      </c>
      <c r="E6" s="9">
        <f t="shared" si="2"/>
        <v>277.99999618530273</v>
      </c>
      <c r="F6" s="9">
        <f t="shared" si="2"/>
        <v>290.99999427795399</v>
      </c>
      <c r="G6" s="9">
        <f t="shared" si="2"/>
        <v>295.6197624206543</v>
      </c>
      <c r="H6" s="9">
        <f t="shared" si="2"/>
        <v>308.18486595153809</v>
      </c>
      <c r="I6" s="9">
        <f t="shared" si="2"/>
        <v>327.77794647216791</v>
      </c>
      <c r="J6" s="9">
        <f t="shared" si="2"/>
        <v>336.392988204956</v>
      </c>
      <c r="K6" s="9">
        <f t="shared" si="2"/>
        <v>348.06943511962879</v>
      </c>
      <c r="L6" s="9">
        <f t="shared" si="2"/>
        <v>368.18159103393543</v>
      </c>
      <c r="M6" s="9">
        <f t="shared" si="2"/>
        <v>382.92478561401367</v>
      </c>
      <c r="N6" s="9">
        <f t="shared" si="2"/>
        <v>397.15103149414063</v>
      </c>
      <c r="O6" s="9">
        <f t="shared" si="2"/>
        <v>411.9595947265625</v>
      </c>
      <c r="P6" s="9">
        <f t="shared" si="2"/>
        <v>426.23942184448242</v>
      </c>
      <c r="Q6" s="9">
        <f t="shared" si="2"/>
        <v>440.18651962280285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109.35534651610661</v>
      </c>
      <c r="V6" s="49">
        <f t="shared" si="4"/>
        <v>109.27672986271106</v>
      </c>
      <c r="W6" s="49">
        <f t="shared" si="4"/>
        <v>114.38679209033606</v>
      </c>
      <c r="X6" s="49">
        <f t="shared" si="4"/>
        <v>116.20273871726235</v>
      </c>
      <c r="Y6" s="49">
        <f t="shared" si="4"/>
        <v>121.14185182187602</v>
      </c>
      <c r="Z6" s="49">
        <f t="shared" si="4"/>
        <v>128.84353454349761</v>
      </c>
      <c r="AA6" s="49">
        <f t="shared" si="4"/>
        <v>132.22995037482141</v>
      </c>
      <c r="AB6" s="49">
        <f t="shared" si="4"/>
        <v>136.81974876604329</v>
      </c>
      <c r="AC6" s="49">
        <f t="shared" si="4"/>
        <v>144.72547056087186</v>
      </c>
      <c r="AD6" s="49">
        <f t="shared" si="4"/>
        <v>150.52075154485689</v>
      </c>
      <c r="AE6" s="49">
        <f t="shared" si="4"/>
        <v>156.11282942016345</v>
      </c>
      <c r="AF6" s="49">
        <f t="shared" si="4"/>
        <v>161.93380562955016</v>
      </c>
      <c r="AG6" s="49">
        <f t="shared" si="4"/>
        <v>167.54694531251266</v>
      </c>
      <c r="AH6" s="49">
        <f>Q6/$C$6*100</f>
        <v>173.02929515856965</v>
      </c>
      <c r="AI6" s="49"/>
      <c r="AJ6" s="49"/>
      <c r="AK6" s="51" t="s">
        <v>54</v>
      </c>
      <c r="AL6" s="52">
        <v>55.599998474121101</v>
      </c>
      <c r="AM6" s="52">
        <v>48.799999237060497</v>
      </c>
      <c r="AN6" s="52">
        <v>45.799999237060497</v>
      </c>
      <c r="AO6" s="52">
        <v>64.799999237060504</v>
      </c>
      <c r="AP6" s="52">
        <v>61.3081951141357</v>
      </c>
      <c r="AQ6" s="52">
        <v>56.143756866455099</v>
      </c>
      <c r="AR6" s="52">
        <v>64.424562454223604</v>
      </c>
      <c r="AS6" s="52">
        <v>67.365718841552706</v>
      </c>
      <c r="AT6" s="52">
        <v>70.063270568847699</v>
      </c>
      <c r="AU6" s="52">
        <v>73.098365783691406</v>
      </c>
      <c r="AV6" s="52">
        <v>75.930477142333999</v>
      </c>
      <c r="AW6" s="52">
        <v>78.606891632080107</v>
      </c>
      <c r="AX6" s="52">
        <v>81.565605163574205</v>
      </c>
      <c r="AY6" s="52">
        <v>84.357810974121094</v>
      </c>
      <c r="AZ6" s="52">
        <v>87.039073944091797</v>
      </c>
    </row>
    <row r="7" spans="2:52" x14ac:dyDescent="0.25">
      <c r="B7" s="34" t="s">
        <v>50</v>
      </c>
      <c r="C7" s="9">
        <f>AL10+AL11+AL12+AL13+AL14+AL15+AL16</f>
        <v>349.39999771118153</v>
      </c>
      <c r="D7" s="9">
        <f t="shared" ref="D7:Q7" si="5">AM10+AM11+AM12+AM13+AM14+AM15+AM16</f>
        <v>365.19999694824219</v>
      </c>
      <c r="E7" s="9">
        <f t="shared" si="5"/>
        <v>385.99999618530268</v>
      </c>
      <c r="F7" s="9">
        <f t="shared" si="5"/>
        <v>389.79999351501459</v>
      </c>
      <c r="G7" s="9">
        <f t="shared" si="5"/>
        <v>417.12865257263178</v>
      </c>
      <c r="H7" s="9">
        <f t="shared" si="5"/>
        <v>441.13990020751959</v>
      </c>
      <c r="I7" s="9">
        <f t="shared" si="5"/>
        <v>452.04353713989246</v>
      </c>
      <c r="J7" s="9">
        <f t="shared" si="5"/>
        <v>471.02547645568848</v>
      </c>
      <c r="K7" s="9">
        <f t="shared" si="5"/>
        <v>493.56938171386719</v>
      </c>
      <c r="L7" s="9">
        <f t="shared" si="5"/>
        <v>503.0020751953125</v>
      </c>
      <c r="M7" s="9">
        <f t="shared" si="5"/>
        <v>518.09166336059559</v>
      </c>
      <c r="N7" s="9">
        <f t="shared" si="5"/>
        <v>537.27296447753918</v>
      </c>
      <c r="O7" s="9">
        <f t="shared" si="5"/>
        <v>557.32705688476563</v>
      </c>
      <c r="P7" s="9">
        <f t="shared" si="5"/>
        <v>581.48290252685558</v>
      </c>
      <c r="Q7" s="9">
        <f t="shared" si="5"/>
        <v>600.47797775268577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104.52203759031538</v>
      </c>
      <c r="V7" s="49">
        <f t="shared" si="6"/>
        <v>110.47509980362827</v>
      </c>
      <c r="W7" s="49">
        <f t="shared" si="6"/>
        <v>111.56267775285684</v>
      </c>
      <c r="X7" s="49">
        <f t="shared" si="6"/>
        <v>119.38427455784806</v>
      </c>
      <c r="Y7" s="49">
        <f t="shared" si="6"/>
        <v>126.25641187673145</v>
      </c>
      <c r="Z7" s="49">
        <f t="shared" si="6"/>
        <v>129.37708646282172</v>
      </c>
      <c r="AA7" s="49">
        <f t="shared" si="6"/>
        <v>134.80981097345173</v>
      </c>
      <c r="AB7" s="49">
        <f t="shared" si="6"/>
        <v>141.2619876780474</v>
      </c>
      <c r="AC7" s="49">
        <f t="shared" si="6"/>
        <v>143.96167100467483</v>
      </c>
      <c r="AD7" s="49">
        <f t="shared" si="6"/>
        <v>148.28038544775742</v>
      </c>
      <c r="AE7" s="49">
        <f t="shared" si="6"/>
        <v>153.77016828765289</v>
      </c>
      <c r="AF7" s="49">
        <f t="shared" si="6"/>
        <v>159.50974829297488</v>
      </c>
      <c r="AG7" s="49">
        <f t="shared" si="6"/>
        <v>166.42327027360679</v>
      </c>
      <c r="AH7" s="49">
        <f>Q7/$C$7*100</f>
        <v>171.85975434637768</v>
      </c>
      <c r="AI7" s="49"/>
      <c r="AJ7" s="49"/>
      <c r="AK7" s="51" t="s">
        <v>55</v>
      </c>
      <c r="AL7" s="52">
        <v>50.600000381469698</v>
      </c>
      <c r="AM7" s="52">
        <v>61.399999618530302</v>
      </c>
      <c r="AN7" s="52">
        <v>56.399999618530302</v>
      </c>
      <c r="AO7" s="52">
        <v>48.599998474121101</v>
      </c>
      <c r="AP7" s="52">
        <v>67.498573303222699</v>
      </c>
      <c r="AQ7" s="52">
        <v>65.227529525756793</v>
      </c>
      <c r="AR7" s="52">
        <v>60.508586883544901</v>
      </c>
      <c r="AS7" s="52">
        <v>68.456489562988295</v>
      </c>
      <c r="AT7" s="52">
        <v>71.328609466552706</v>
      </c>
      <c r="AU7" s="52">
        <v>74.462532043457003</v>
      </c>
      <c r="AV7" s="52">
        <v>77.465965270996094</v>
      </c>
      <c r="AW7" s="52">
        <v>80.297313690185504</v>
      </c>
      <c r="AX7" s="52">
        <v>83.217243194580107</v>
      </c>
      <c r="AY7" s="52">
        <v>86.167064666748004</v>
      </c>
      <c r="AZ7" s="52">
        <v>88.985023498535199</v>
      </c>
    </row>
    <row r="8" spans="2:52" x14ac:dyDescent="0.25">
      <c r="B8" s="34" t="s">
        <v>51</v>
      </c>
      <c r="C8" s="9">
        <f>AL17+AL18+AL19</f>
        <v>131.59999847412109</v>
      </c>
      <c r="D8" s="9">
        <f t="shared" ref="D8:Q8" si="7">AM17+AM18+AM19</f>
        <v>133.7999992370606</v>
      </c>
      <c r="E8" s="9">
        <f t="shared" si="7"/>
        <v>148.80000114440921</v>
      </c>
      <c r="F8" s="9">
        <f t="shared" si="7"/>
        <v>170.80000114440921</v>
      </c>
      <c r="G8" s="9">
        <f t="shared" si="7"/>
        <v>175.54892158508301</v>
      </c>
      <c r="H8" s="9">
        <f t="shared" si="7"/>
        <v>169.89092254638669</v>
      </c>
      <c r="I8" s="9">
        <f t="shared" si="7"/>
        <v>173.24125099182129</v>
      </c>
      <c r="J8" s="9">
        <f t="shared" si="7"/>
        <v>188.0629749298096</v>
      </c>
      <c r="K8" s="9">
        <f t="shared" si="7"/>
        <v>195.34940338134771</v>
      </c>
      <c r="L8" s="9">
        <f t="shared" si="7"/>
        <v>206.67297744750982</v>
      </c>
      <c r="M8" s="9">
        <f t="shared" si="7"/>
        <v>214.29098510742182</v>
      </c>
      <c r="N8" s="9">
        <f t="shared" si="7"/>
        <v>224.26081848144531</v>
      </c>
      <c r="O8" s="9">
        <f t="shared" si="7"/>
        <v>229.15115356445321</v>
      </c>
      <c r="P8" s="9">
        <f t="shared" si="7"/>
        <v>229.0140495300293</v>
      </c>
      <c r="Q8" s="9">
        <f t="shared" si="7"/>
        <v>239.03060150146479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101.67173312192108</v>
      </c>
      <c r="V8" s="49">
        <f t="shared" si="8"/>
        <v>113.0699109952273</v>
      </c>
      <c r="W8" s="49">
        <f t="shared" si="8"/>
        <v>129.78723641702527</v>
      </c>
      <c r="X8" s="49">
        <f t="shared" si="8"/>
        <v>133.39583861743313</v>
      </c>
      <c r="Y8" s="49">
        <f t="shared" si="8"/>
        <v>129.09644720079189</v>
      </c>
      <c r="Z8" s="49">
        <f t="shared" si="8"/>
        <v>131.6422895140754</v>
      </c>
      <c r="AA8" s="49">
        <f t="shared" si="8"/>
        <v>142.90499780423011</v>
      </c>
      <c r="AB8" s="49">
        <f t="shared" si="8"/>
        <v>148.44179760363966</v>
      </c>
      <c r="AC8" s="49">
        <f t="shared" si="8"/>
        <v>157.04633726736074</v>
      </c>
      <c r="AD8" s="49">
        <f t="shared" si="8"/>
        <v>162.83509695447432</v>
      </c>
      <c r="AE8" s="49">
        <f t="shared" si="8"/>
        <v>170.41095826877671</v>
      </c>
      <c r="AF8" s="49">
        <f t="shared" si="8"/>
        <v>174.12701840533484</v>
      </c>
      <c r="AG8" s="49">
        <f t="shared" si="8"/>
        <v>174.02283600714821</v>
      </c>
      <c r="AH8" s="49">
        <f>Q8/$C$8*100</f>
        <v>181.63419777582271</v>
      </c>
      <c r="AI8" s="49"/>
      <c r="AJ8" s="49"/>
      <c r="AK8" s="51" t="s">
        <v>56</v>
      </c>
      <c r="AL8" s="52">
        <v>56.799999237060497</v>
      </c>
      <c r="AM8" s="52">
        <v>59.600000381469698</v>
      </c>
      <c r="AN8" s="52">
        <v>59.399999618530302</v>
      </c>
      <c r="AO8" s="52">
        <v>59.599998474121101</v>
      </c>
      <c r="AP8" s="52">
        <v>53.479574203491197</v>
      </c>
      <c r="AQ8" s="52">
        <v>69.844703674316406</v>
      </c>
      <c r="AR8" s="52">
        <v>68.493959426879897</v>
      </c>
      <c r="AS8" s="52">
        <v>64.100868225097699</v>
      </c>
      <c r="AT8" s="52">
        <v>71.812705993652301</v>
      </c>
      <c r="AU8" s="52">
        <v>75.051513671875</v>
      </c>
      <c r="AV8" s="52">
        <v>78.140430450439496</v>
      </c>
      <c r="AW8" s="52">
        <v>81.121089935302706</v>
      </c>
      <c r="AX8" s="52">
        <v>84.152683258056598</v>
      </c>
      <c r="AY8" s="52">
        <v>87.065799713134794</v>
      </c>
      <c r="AZ8" s="52">
        <v>90.019470214843807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2707.5999994277954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2757.7999963760376</v>
      </c>
      <c r="E9" s="9">
        <f t="shared" si="9"/>
        <v>2777.1999912261963</v>
      </c>
      <c r="F9" s="9">
        <f t="shared" si="9"/>
        <v>2836.7999973297119</v>
      </c>
      <c r="G9" s="9">
        <f t="shared" si="9"/>
        <v>2985.8181095123286</v>
      </c>
      <c r="H9" s="9">
        <f t="shared" si="9"/>
        <v>3140.4807777404785</v>
      </c>
      <c r="I9" s="9">
        <f t="shared" si="9"/>
        <v>3283.6376733779907</v>
      </c>
      <c r="J9" s="9">
        <f t="shared" si="9"/>
        <v>3404.7035818099976</v>
      </c>
      <c r="K9" s="9">
        <f t="shared" si="9"/>
        <v>3517.2978267669682</v>
      </c>
      <c r="L9" s="9">
        <f t="shared" si="9"/>
        <v>3656.3267784118643</v>
      </c>
      <c r="M9" s="9">
        <f t="shared" si="9"/>
        <v>3798.2654685974107</v>
      </c>
      <c r="N9" s="9">
        <f t="shared" si="9"/>
        <v>3927.9973583221431</v>
      </c>
      <c r="O9" s="9">
        <f t="shared" si="9"/>
        <v>4071.374402999877</v>
      </c>
      <c r="P9" s="9">
        <f t="shared" si="9"/>
        <v>4217.585006713869</v>
      </c>
      <c r="Q9" s="9">
        <f t="shared" si="9"/>
        <v>4354.0718250274649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101.85404036633369</v>
      </c>
      <c r="V9" s="49">
        <f t="shared" si="10"/>
        <v>102.57054187520718</v>
      </c>
      <c r="W9" s="49">
        <f t="shared" si="10"/>
        <v>104.77175350602825</v>
      </c>
      <c r="X9" s="49">
        <f t="shared" si="10"/>
        <v>110.275450958167</v>
      </c>
      <c r="Y9" s="49">
        <f t="shared" si="10"/>
        <v>115.98761923490046</v>
      </c>
      <c r="Z9" s="49">
        <f t="shared" si="10"/>
        <v>121.27484392347212</v>
      </c>
      <c r="AA9" s="49">
        <f t="shared" si="10"/>
        <v>125.74618047457243</v>
      </c>
      <c r="AB9" s="49">
        <f t="shared" si="10"/>
        <v>129.90463242392852</v>
      </c>
      <c r="AC9" s="49">
        <f t="shared" si="10"/>
        <v>135.03939943804718</v>
      </c>
      <c r="AD9" s="49">
        <f t="shared" si="10"/>
        <v>140.28163205052846</v>
      </c>
      <c r="AE9" s="49">
        <f t="shared" si="10"/>
        <v>145.073029958349</v>
      </c>
      <c r="AF9" s="49">
        <f t="shared" si="10"/>
        <v>150.36838542843446</v>
      </c>
      <c r="AG9" s="49">
        <f t="shared" si="10"/>
        <v>155.76839295336026</v>
      </c>
      <c r="AH9" s="49">
        <f>Q9/$C$9*100</f>
        <v>160.80927116071882</v>
      </c>
      <c r="AI9" s="49"/>
      <c r="AJ9" s="49"/>
      <c r="AK9" s="51" t="s">
        <v>57</v>
      </c>
      <c r="AL9" s="52">
        <v>46.599998474121101</v>
      </c>
      <c r="AM9" s="52">
        <v>63.799999237060497</v>
      </c>
      <c r="AN9" s="52">
        <v>56.799999237060497</v>
      </c>
      <c r="AO9" s="52">
        <v>61.199998855590799</v>
      </c>
      <c r="AP9" s="52">
        <v>62.283618927002003</v>
      </c>
      <c r="AQ9" s="52">
        <v>57.2156791687012</v>
      </c>
      <c r="AR9" s="52">
        <v>71.5699462890625</v>
      </c>
      <c r="AS9" s="52">
        <v>70.961154937744098</v>
      </c>
      <c r="AT9" s="52">
        <v>66.820384979248004</v>
      </c>
      <c r="AU9" s="52">
        <v>74.7004203796387</v>
      </c>
      <c r="AV9" s="52">
        <v>77.877891540527301</v>
      </c>
      <c r="AW9" s="52">
        <v>80.927146911621094</v>
      </c>
      <c r="AX9" s="52">
        <v>84.062259674072294</v>
      </c>
      <c r="AY9" s="52">
        <v>87.070587158203097</v>
      </c>
      <c r="AZ9" s="52">
        <v>89.982242584228501</v>
      </c>
    </row>
    <row r="10" spans="2:52" x14ac:dyDescent="0.25">
      <c r="B10" s="35" t="s">
        <v>23</v>
      </c>
      <c r="C10" s="9">
        <f t="shared" ref="C10:Q10" si="11">C5+C6+C7+C8+AL20+AL21</f>
        <v>870.5999889373777</v>
      </c>
      <c r="D10" s="9">
        <f t="shared" si="11"/>
        <v>927.79999160766602</v>
      </c>
      <c r="E10" s="9">
        <f t="shared" si="11"/>
        <v>966.7999916076659</v>
      </c>
      <c r="F10" s="9">
        <f t="shared" si="11"/>
        <v>989.99998855590798</v>
      </c>
      <c r="G10" s="9">
        <f t="shared" si="11"/>
        <v>1044.7987270355225</v>
      </c>
      <c r="H10" s="9">
        <f t="shared" si="11"/>
        <v>1096.9155559539795</v>
      </c>
      <c r="I10" s="9">
        <f t="shared" si="11"/>
        <v>1144.7714595794675</v>
      </c>
      <c r="J10" s="9">
        <f t="shared" si="11"/>
        <v>1183.3019790649414</v>
      </c>
      <c r="K10" s="9">
        <f t="shared" si="11"/>
        <v>1224.6799449920654</v>
      </c>
      <c r="L10" s="9">
        <f t="shared" si="11"/>
        <v>1277.167552947998</v>
      </c>
      <c r="M10" s="9">
        <f t="shared" si="11"/>
        <v>1329.1733436584473</v>
      </c>
      <c r="N10" s="9">
        <f t="shared" si="11"/>
        <v>1376.6035766601563</v>
      </c>
      <c r="O10" s="9">
        <f t="shared" si="11"/>
        <v>1423.3059425354004</v>
      </c>
      <c r="P10" s="9">
        <f t="shared" si="11"/>
        <v>1474.7497406005859</v>
      </c>
      <c r="Q10" s="9">
        <f t="shared" si="11"/>
        <v>1522.210643768311</v>
      </c>
      <c r="S10" s="48" t="s">
        <v>23</v>
      </c>
      <c r="T10" s="49">
        <f>C10/$C$10*100</f>
        <v>100</v>
      </c>
      <c r="U10" s="49">
        <f t="shared" ref="U10:AG10" si="12">D10/$C$10*100</f>
        <v>106.57018187423877</v>
      </c>
      <c r="V10" s="49">
        <f t="shared" si="12"/>
        <v>111.04985112482098</v>
      </c>
      <c r="W10" s="49">
        <f t="shared" si="12"/>
        <v>113.71467966181179</v>
      </c>
      <c r="X10" s="49">
        <f t="shared" si="12"/>
        <v>120.00904437303809</v>
      </c>
      <c r="Y10" s="49">
        <f t="shared" si="12"/>
        <v>125.99535606390648</v>
      </c>
      <c r="Z10" s="49">
        <f t="shared" si="12"/>
        <v>131.49224375441739</v>
      </c>
      <c r="AA10" s="49">
        <f t="shared" si="12"/>
        <v>135.91798691718756</v>
      </c>
      <c r="AB10" s="49">
        <f t="shared" si="12"/>
        <v>140.67079721501773</v>
      </c>
      <c r="AC10" s="49">
        <f t="shared" si="12"/>
        <v>146.69969781493586</v>
      </c>
      <c r="AD10" s="49">
        <f t="shared" si="12"/>
        <v>152.6732552892388</v>
      </c>
      <c r="AE10" s="49">
        <f t="shared" si="12"/>
        <v>158.12124904117996</v>
      </c>
      <c r="AF10" s="49">
        <f t="shared" si="12"/>
        <v>163.48563756273822</v>
      </c>
      <c r="AG10" s="49">
        <f t="shared" si="12"/>
        <v>169.39464269929653</v>
      </c>
      <c r="AH10" s="49">
        <f>Q10/$C$10*100</f>
        <v>174.84615932815083</v>
      </c>
      <c r="AI10" s="49"/>
      <c r="AJ10" s="49"/>
      <c r="AK10" s="51" t="s">
        <v>58</v>
      </c>
      <c r="AL10" s="52">
        <v>55</v>
      </c>
      <c r="AM10" s="52">
        <v>45.599998474121101</v>
      </c>
      <c r="AN10" s="52">
        <v>67.599998474121094</v>
      </c>
      <c r="AO10" s="52">
        <v>59.599998474121101</v>
      </c>
      <c r="AP10" s="52">
        <v>63.257389068603501</v>
      </c>
      <c r="AQ10" s="52">
        <v>64.740554809570298</v>
      </c>
      <c r="AR10" s="52">
        <v>60.469820022583001</v>
      </c>
      <c r="AS10" s="52">
        <v>73.285404205322294</v>
      </c>
      <c r="AT10" s="52">
        <v>73.2549858093262</v>
      </c>
      <c r="AU10" s="52">
        <v>69.637561798095703</v>
      </c>
      <c r="AV10" s="52">
        <v>77.367897033691406</v>
      </c>
      <c r="AW10" s="52">
        <v>80.506175994873004</v>
      </c>
      <c r="AX10" s="52">
        <v>83.691650390625</v>
      </c>
      <c r="AY10" s="52">
        <v>86.802440643310504</v>
      </c>
      <c r="AZ10" s="52">
        <v>89.807907104492202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1920.0000019073486</v>
      </c>
      <c r="D11" s="9">
        <f t="shared" ref="D11:Q11" si="13">AM22+AM23+AM24+AM25+AM26+AM27+AM28+AM29+AM30+AM31+AM32+AM33+AM34+AM35+AM36+AM37+AM38+AM39+AM40+AM41+AM42+AM43+AM44+AM45+AM46+AM47+AM48+AM49+AM50+AM51+AM52+AM53</f>
        <v>1954.3999977111816</v>
      </c>
      <c r="E11" s="9">
        <f t="shared" si="13"/>
        <v>1962.9999923706055</v>
      </c>
      <c r="F11" s="9">
        <f t="shared" si="13"/>
        <v>1993.7999954223633</v>
      </c>
      <c r="G11" s="9">
        <f t="shared" si="13"/>
        <v>2119.3274307250972</v>
      </c>
      <c r="H11" s="9">
        <f t="shared" si="13"/>
        <v>2220.0937156677246</v>
      </c>
      <c r="I11" s="9">
        <f t="shared" si="13"/>
        <v>2324.0902137756348</v>
      </c>
      <c r="J11" s="9">
        <f t="shared" si="13"/>
        <v>2424.9107303619385</v>
      </c>
      <c r="K11" s="9">
        <f t="shared" si="13"/>
        <v>2512.1122627258301</v>
      </c>
      <c r="L11" s="9">
        <f t="shared" si="13"/>
        <v>2611.2463188171382</v>
      </c>
      <c r="M11" s="9">
        <f t="shared" si="13"/>
        <v>2711.00097465515</v>
      </c>
      <c r="N11" s="9">
        <f t="shared" si="13"/>
        <v>2805.4941864013667</v>
      </c>
      <c r="O11" s="9">
        <f t="shared" si="13"/>
        <v>2912.7595596313472</v>
      </c>
      <c r="P11" s="9">
        <f t="shared" si="13"/>
        <v>3005.7266883850111</v>
      </c>
      <c r="Q11" s="9">
        <f t="shared" si="13"/>
        <v>3104.5351753234845</v>
      </c>
      <c r="S11" s="48" t="s">
        <v>24</v>
      </c>
      <c r="T11" s="49">
        <f>C11/$C$11*100</f>
        <v>100</v>
      </c>
      <c r="U11" s="49">
        <f t="shared" ref="U11:AG11" si="14">D11/$C$11*100</f>
        <v>101.79166644633644</v>
      </c>
      <c r="V11" s="49">
        <f t="shared" si="14"/>
        <v>102.23958283440314</v>
      </c>
      <c r="W11" s="49">
        <f t="shared" si="14"/>
        <v>103.84374965842191</v>
      </c>
      <c r="X11" s="49">
        <f t="shared" si="14"/>
        <v>110.38163690727785</v>
      </c>
      <c r="Y11" s="49">
        <f t="shared" si="14"/>
        <v>115.62988090949268</v>
      </c>
      <c r="Z11" s="49">
        <f t="shared" si="14"/>
        <v>121.04636518056554</v>
      </c>
      <c r="AA11" s="49">
        <f t="shared" si="14"/>
        <v>126.2974337475524</v>
      </c>
      <c r="AB11" s="49">
        <f t="shared" si="14"/>
        <v>130.83918022032663</v>
      </c>
      <c r="AC11" s="49">
        <f t="shared" si="14"/>
        <v>136.00241230328635</v>
      </c>
      <c r="AD11" s="49">
        <f t="shared" si="14"/>
        <v>141.19796728968814</v>
      </c>
      <c r="AE11" s="49">
        <f t="shared" si="14"/>
        <v>146.11948872991451</v>
      </c>
      <c r="AF11" s="49">
        <f t="shared" si="14"/>
        <v>151.70622691342606</v>
      </c>
      <c r="AG11" s="49">
        <f t="shared" si="14"/>
        <v>156.54826486453592</v>
      </c>
      <c r="AH11" s="49">
        <f>Q11/$C$11*100</f>
        <v>161.69454022080239</v>
      </c>
      <c r="AI11" s="49"/>
      <c r="AJ11" s="49"/>
      <c r="AK11" s="51" t="s">
        <v>59</v>
      </c>
      <c r="AL11" s="52">
        <v>51.799999237060497</v>
      </c>
      <c r="AM11" s="52">
        <v>59.800001144409201</v>
      </c>
      <c r="AN11" s="52">
        <v>49.599998474121101</v>
      </c>
      <c r="AO11" s="52">
        <v>65.599998474121094</v>
      </c>
      <c r="AP11" s="52">
        <v>62.642908096313498</v>
      </c>
      <c r="AQ11" s="52">
        <v>65.123178482055707</v>
      </c>
      <c r="AR11" s="52">
        <v>66.906589508056598</v>
      </c>
      <c r="AS11" s="52">
        <v>63.260206222534201</v>
      </c>
      <c r="AT11" s="52">
        <v>74.876430511474595</v>
      </c>
      <c r="AU11" s="52">
        <v>75.599025726318402</v>
      </c>
      <c r="AV11" s="52">
        <v>72.128002166748004</v>
      </c>
      <c r="AW11" s="52">
        <v>79.746040344238295</v>
      </c>
      <c r="AX11" s="52">
        <v>83.000289916992202</v>
      </c>
      <c r="AY11" s="52">
        <v>86.160198211669893</v>
      </c>
      <c r="AZ11" s="52">
        <v>89.262485504150405</v>
      </c>
    </row>
    <row r="12" spans="2:52" x14ac:dyDescent="0.25">
      <c r="B12" s="35" t="s">
        <v>25</v>
      </c>
      <c r="C12" s="9">
        <f>AL54+AL55+AL56+AL57+AL58+AL59+AL60+AL61+AL62+AL63+AL64+AL65+AL66+AL67+AL68+AL69+AL70</f>
        <v>698.80000019073486</v>
      </c>
      <c r="D12" s="9">
        <f t="shared" ref="D12:Q12" si="15">AM54+AM55+AM56+AM57+AM58+AM59+AM60+AM61+AM62+AM63+AM64+AM65+AM66+AM67+AM68+AM69+AM70</f>
        <v>704.80000019073475</v>
      </c>
      <c r="E12" s="9">
        <f t="shared" si="15"/>
        <v>717.99999999999989</v>
      </c>
      <c r="F12" s="9">
        <f t="shared" si="15"/>
        <v>750.60000228881836</v>
      </c>
      <c r="G12" s="9">
        <f t="shared" si="15"/>
        <v>765.23525810241699</v>
      </c>
      <c r="H12" s="9">
        <f t="shared" si="15"/>
        <v>801.0670108795166</v>
      </c>
      <c r="I12" s="9">
        <f t="shared" si="15"/>
        <v>829.00162220001221</v>
      </c>
      <c r="J12" s="9">
        <f t="shared" si="15"/>
        <v>855.68187999725353</v>
      </c>
      <c r="K12" s="9">
        <f t="shared" si="15"/>
        <v>883.55242919921875</v>
      </c>
      <c r="L12" s="9">
        <f t="shared" si="15"/>
        <v>914.4484977722168</v>
      </c>
      <c r="M12" s="9">
        <f t="shared" si="15"/>
        <v>944.7477436065675</v>
      </c>
      <c r="N12" s="9">
        <f t="shared" si="15"/>
        <v>978.43541526794445</v>
      </c>
      <c r="O12" s="9">
        <f t="shared" si="15"/>
        <v>1010.1729335784912</v>
      </c>
      <c r="P12" s="9">
        <f t="shared" si="15"/>
        <v>1052.7951469421389</v>
      </c>
      <c r="Q12" s="9">
        <f t="shared" si="15"/>
        <v>1088.3892841339111</v>
      </c>
      <c r="S12" s="48" t="s">
        <v>25</v>
      </c>
      <c r="T12" s="49">
        <f>C12/$C$12*100</f>
        <v>100</v>
      </c>
      <c r="U12" s="49">
        <f t="shared" ref="U12:AG12" si="16">D12/$C$12*100</f>
        <v>100.85861476793964</v>
      </c>
      <c r="V12" s="49">
        <f t="shared" si="16"/>
        <v>102.74756723011225</v>
      </c>
      <c r="W12" s="49">
        <f t="shared" si="16"/>
        <v>107.41270779678662</v>
      </c>
      <c r="X12" s="49">
        <f t="shared" si="16"/>
        <v>109.50704892580836</v>
      </c>
      <c r="Y12" s="49">
        <f t="shared" si="16"/>
        <v>114.63466094173846</v>
      </c>
      <c r="Z12" s="49">
        <f t="shared" si="16"/>
        <v>118.63217257781042</v>
      </c>
      <c r="AA12" s="49">
        <f t="shared" si="16"/>
        <v>122.4501831373352</v>
      </c>
      <c r="AB12" s="49">
        <f t="shared" si="16"/>
        <v>126.43852732656788</v>
      </c>
      <c r="AC12" s="49">
        <f t="shared" si="16"/>
        <v>130.85983078457664</v>
      </c>
      <c r="AD12" s="49">
        <f t="shared" si="16"/>
        <v>135.19572743971125</v>
      </c>
      <c r="AE12" s="49">
        <f t="shared" si="16"/>
        <v>140.01651617070465</v>
      </c>
      <c r="AF12" s="49">
        <f t="shared" si="16"/>
        <v>144.55823315723643</v>
      </c>
      <c r="AG12" s="49">
        <f t="shared" si="16"/>
        <v>150.65757679662028</v>
      </c>
      <c r="AH12" s="49">
        <f>Q12/$C$12*100</f>
        <v>155.75118543744125</v>
      </c>
      <c r="AI12" s="49"/>
      <c r="AJ12" s="49"/>
      <c r="AK12" s="51" t="s">
        <v>60</v>
      </c>
      <c r="AL12" s="52">
        <v>46.599998474121101</v>
      </c>
      <c r="AM12" s="52">
        <v>53.799999237060497</v>
      </c>
      <c r="AN12" s="52">
        <v>60.600000381469698</v>
      </c>
      <c r="AO12" s="52">
        <v>50.599998474121101</v>
      </c>
      <c r="AP12" s="52">
        <v>66.929420471191406</v>
      </c>
      <c r="AQ12" s="52">
        <v>65.174121856689496</v>
      </c>
      <c r="AR12" s="52">
        <v>66.6944904327393</v>
      </c>
      <c r="AS12" s="52">
        <v>68.708103179931598</v>
      </c>
      <c r="AT12" s="52">
        <v>65.566490173339801</v>
      </c>
      <c r="AU12" s="52">
        <v>76.475887298583999</v>
      </c>
      <c r="AV12" s="52">
        <v>77.551643371582003</v>
      </c>
      <c r="AW12" s="52">
        <v>74.195491790771499</v>
      </c>
      <c r="AX12" s="52">
        <v>81.852863311767607</v>
      </c>
      <c r="AY12" s="52">
        <v>85.071670532226605</v>
      </c>
      <c r="AZ12" s="52">
        <v>88.212673187255902</v>
      </c>
    </row>
    <row r="13" spans="2:52" x14ac:dyDescent="0.25">
      <c r="B13" s="34" t="s">
        <v>26</v>
      </c>
      <c r="C13" s="9">
        <f>AL71+AL72+AL73+AL74+AL75+AL76+AL77+AL78+AL79+AL80+AL81+AL82+AL83</f>
        <v>482.7999987602235</v>
      </c>
      <c r="D13" s="9">
        <f t="shared" ref="D13:Q13" si="17">AM71+AM72+AM73+AM74+AM75+AM76+AM77+AM78+AM79+AM80+AM81+AM82+AM83</f>
        <v>517.19999980926514</v>
      </c>
      <c r="E13" s="9">
        <f t="shared" si="17"/>
        <v>511.40000009536749</v>
      </c>
      <c r="F13" s="9">
        <f t="shared" si="17"/>
        <v>506.40000295639044</v>
      </c>
      <c r="G13" s="9">
        <f t="shared" si="17"/>
        <v>518.97295856475841</v>
      </c>
      <c r="H13" s="9">
        <f t="shared" si="17"/>
        <v>521.99339962005627</v>
      </c>
      <c r="I13" s="9">
        <f t="shared" si="17"/>
        <v>519.84584617614735</v>
      </c>
      <c r="J13" s="9">
        <f t="shared" si="17"/>
        <v>519.00844764709473</v>
      </c>
      <c r="K13" s="9">
        <f t="shared" si="17"/>
        <v>525.54147529602062</v>
      </c>
      <c r="L13" s="9">
        <f t="shared" si="17"/>
        <v>528.41616916656494</v>
      </c>
      <c r="M13" s="9">
        <f t="shared" si="17"/>
        <v>535.82187843322754</v>
      </c>
      <c r="N13" s="9">
        <f t="shared" si="17"/>
        <v>539.87914276123058</v>
      </c>
      <c r="O13" s="9">
        <f t="shared" si="17"/>
        <v>538.02361297607433</v>
      </c>
      <c r="P13" s="9">
        <f t="shared" si="17"/>
        <v>538.80650997161842</v>
      </c>
      <c r="Q13" s="9">
        <f t="shared" si="17"/>
        <v>536.99822139739979</v>
      </c>
      <c r="S13" s="48" t="s">
        <v>26</v>
      </c>
      <c r="T13" s="49">
        <f>C13/$C$13*100</f>
        <v>100</v>
      </c>
      <c r="U13" s="49">
        <f t="shared" ref="U13:AG13" si="18">D13/$C$13*100</f>
        <v>107.12510379813112</v>
      </c>
      <c r="V13" s="49">
        <f t="shared" si="18"/>
        <v>105.92377825364241</v>
      </c>
      <c r="W13" s="49">
        <f t="shared" si="18"/>
        <v>104.88815332575996</v>
      </c>
      <c r="X13" s="49">
        <f t="shared" si="18"/>
        <v>107.49232806491777</v>
      </c>
      <c r="Y13" s="49">
        <f t="shared" si="18"/>
        <v>108.11793723290741</v>
      </c>
      <c r="Z13" s="49">
        <f t="shared" si="18"/>
        <v>107.67312500228945</v>
      </c>
      <c r="AA13" s="49">
        <f t="shared" si="18"/>
        <v>107.4996787447909</v>
      </c>
      <c r="AB13" s="49">
        <f t="shared" si="18"/>
        <v>108.85283277662646</v>
      </c>
      <c r="AC13" s="49">
        <f t="shared" si="18"/>
        <v>109.44825404380254</v>
      </c>
      <c r="AD13" s="49">
        <f t="shared" si="18"/>
        <v>110.9821623465531</v>
      </c>
      <c r="AE13" s="49">
        <f t="shared" si="18"/>
        <v>111.82252364282932</v>
      </c>
      <c r="AF13" s="49">
        <f t="shared" si="18"/>
        <v>111.43819684292853</v>
      </c>
      <c r="AG13" s="49">
        <f t="shared" si="18"/>
        <v>111.6003544646258</v>
      </c>
      <c r="AH13" s="49">
        <f>Q13/$C$13*100</f>
        <v>111.22581250545799</v>
      </c>
      <c r="AI13" s="49"/>
      <c r="AJ13" s="49"/>
      <c r="AK13" s="51" t="s">
        <v>61</v>
      </c>
      <c r="AL13" s="52">
        <v>44</v>
      </c>
      <c r="AM13" s="52">
        <v>47.599998474121101</v>
      </c>
      <c r="AN13" s="52">
        <v>53.799999237060497</v>
      </c>
      <c r="AO13" s="52">
        <v>59.600000381469698</v>
      </c>
      <c r="AP13" s="52">
        <v>53.182374954223597</v>
      </c>
      <c r="AQ13" s="52">
        <v>67.956874847412095</v>
      </c>
      <c r="AR13" s="52">
        <v>67.221752166748004</v>
      </c>
      <c r="AS13" s="52">
        <v>67.915660858154297</v>
      </c>
      <c r="AT13" s="52">
        <v>70.142845153808594</v>
      </c>
      <c r="AU13" s="52">
        <v>67.645683288574205</v>
      </c>
      <c r="AV13" s="52">
        <v>77.732284545898395</v>
      </c>
      <c r="AW13" s="52">
        <v>79.098064422607393</v>
      </c>
      <c r="AX13" s="52">
        <v>75.961776733398395</v>
      </c>
      <c r="AY13" s="52">
        <v>83.523132324218807</v>
      </c>
      <c r="AZ13" s="52">
        <v>86.713459014892607</v>
      </c>
    </row>
    <row r="14" spans="2:52" x14ac:dyDescent="0.25">
      <c r="B14" s="34" t="s">
        <v>27</v>
      </c>
      <c r="C14" s="9">
        <f>AL84+AL85+AL86+AL87+AL88+AL89+AL90+AL91+AL92+AL93</f>
        <v>99.000001132488194</v>
      </c>
      <c r="D14" s="9">
        <f t="shared" ref="D14:Q14" si="19">AM84+AM85+AM86+AM87+AM88+AM89+AM90+AM91+AM92+AM93</f>
        <v>98.99999964237206</v>
      </c>
      <c r="E14" s="9">
        <f t="shared" si="19"/>
        <v>106.99999988079068</v>
      </c>
      <c r="F14" s="9">
        <f t="shared" si="19"/>
        <v>115.79999911785112</v>
      </c>
      <c r="G14" s="9">
        <f t="shared" si="19"/>
        <v>122.09143519401542</v>
      </c>
      <c r="H14" s="9">
        <f t="shared" si="19"/>
        <v>130.68365490436557</v>
      </c>
      <c r="I14" s="9">
        <f t="shared" si="19"/>
        <v>143.09926819801333</v>
      </c>
      <c r="J14" s="9">
        <f t="shared" si="19"/>
        <v>162.53546047210691</v>
      </c>
      <c r="K14" s="9">
        <f t="shared" si="19"/>
        <v>179.26933217048636</v>
      </c>
      <c r="L14" s="9">
        <f t="shared" si="19"/>
        <v>197.44722366333011</v>
      </c>
      <c r="M14" s="9">
        <f t="shared" si="19"/>
        <v>205.47229194641119</v>
      </c>
      <c r="N14" s="9">
        <f t="shared" si="19"/>
        <v>222.82367992401117</v>
      </c>
      <c r="O14" s="9">
        <f t="shared" si="19"/>
        <v>243.8592574596407</v>
      </c>
      <c r="P14" s="9">
        <f t="shared" si="19"/>
        <v>257.05411148071289</v>
      </c>
      <c r="Q14" s="9">
        <f t="shared" si="19"/>
        <v>277.58822631835943</v>
      </c>
      <c r="S14" s="48" t="s">
        <v>27</v>
      </c>
      <c r="T14" s="49">
        <f>C14/$C$14*100</f>
        <v>100</v>
      </c>
      <c r="U14" s="49">
        <f t="shared" ref="U14:AG14" si="20">D14/$C$14*100</f>
        <v>99.999998494832212</v>
      </c>
      <c r="V14" s="49">
        <f t="shared" si="20"/>
        <v>108.08080672402861</v>
      </c>
      <c r="W14" s="49">
        <f t="shared" si="20"/>
        <v>116.96969474058902</v>
      </c>
      <c r="X14" s="49">
        <f t="shared" si="20"/>
        <v>123.32468060341209</v>
      </c>
      <c r="Y14" s="49">
        <f t="shared" si="20"/>
        <v>132.003690312565</v>
      </c>
      <c r="Z14" s="49">
        <f t="shared" si="20"/>
        <v>144.54471369804193</v>
      </c>
      <c r="AA14" s="49">
        <f t="shared" si="20"/>
        <v>164.17723092203954</v>
      </c>
      <c r="AB14" s="49">
        <f t="shared" si="20"/>
        <v>181.0801314341164</v>
      </c>
      <c r="AC14" s="49">
        <f t="shared" si="20"/>
        <v>199.44163778250211</v>
      </c>
      <c r="AD14" s="49">
        <f t="shared" si="20"/>
        <v>207.54776726864367</v>
      </c>
      <c r="AE14" s="49">
        <f t="shared" si="20"/>
        <v>225.07442159097971</v>
      </c>
      <c r="AF14" s="49">
        <f t="shared" si="20"/>
        <v>246.32247946471483</v>
      </c>
      <c r="AG14" s="49">
        <f t="shared" si="20"/>
        <v>259.65061468707103</v>
      </c>
      <c r="AH14" s="49">
        <f>Q14/$C$14*100</f>
        <v>280.39214458883987</v>
      </c>
      <c r="AI14" s="49"/>
      <c r="AJ14" s="49"/>
      <c r="AK14" s="51" t="s">
        <v>62</v>
      </c>
      <c r="AL14" s="52">
        <v>53</v>
      </c>
      <c r="AM14" s="52">
        <v>45</v>
      </c>
      <c r="AN14" s="52">
        <v>48.599998474121101</v>
      </c>
      <c r="AO14" s="52">
        <v>56.799999237060497</v>
      </c>
      <c r="AP14" s="52">
        <v>61.294168472290004</v>
      </c>
      <c r="AQ14" s="52">
        <v>55.406497955322301</v>
      </c>
      <c r="AR14" s="52">
        <v>68.737743377685504</v>
      </c>
      <c r="AS14" s="52">
        <v>68.873245239257798</v>
      </c>
      <c r="AT14" s="52">
        <v>68.804191589355497</v>
      </c>
      <c r="AU14" s="52">
        <v>71.473094940185504</v>
      </c>
      <c r="AV14" s="52">
        <v>69.313499450683594</v>
      </c>
      <c r="AW14" s="52">
        <v>78.684913635253906</v>
      </c>
      <c r="AX14" s="52">
        <v>80.383914947509794</v>
      </c>
      <c r="AY14" s="52">
        <v>77.3309135437012</v>
      </c>
      <c r="AZ14" s="52">
        <v>84.802150726318402</v>
      </c>
    </row>
    <row r="15" spans="2:52" x14ac:dyDescent="0.25">
      <c r="B15" s="34" t="s">
        <v>28</v>
      </c>
      <c r="C15" s="9">
        <f>AL94+AL95+AL96+AL97+AL98+AL99+AL100+AL101+AL102+AL103</f>
        <v>11.99999988079071</v>
      </c>
      <c r="D15" s="9">
        <f t="shared" ref="D15:Q15" si="21">AM94+AM95+AM96+AM97+AM98+AM99+AM100+AM101+AM102+AM103</f>
        <v>16.199999928474419</v>
      </c>
      <c r="E15" s="9">
        <f t="shared" si="21"/>
        <v>17.600000023841851</v>
      </c>
      <c r="F15" s="9">
        <f t="shared" si="21"/>
        <v>14.00000011920929</v>
      </c>
      <c r="G15" s="9">
        <f t="shared" si="21"/>
        <v>15.611415266990658</v>
      </c>
      <c r="H15" s="9">
        <f t="shared" si="21"/>
        <v>17.135194450616844</v>
      </c>
      <c r="I15" s="9">
        <f t="shared" si="21"/>
        <v>20.085482329130173</v>
      </c>
      <c r="J15" s="9">
        <f t="shared" si="21"/>
        <v>21.170630067586906</v>
      </c>
      <c r="K15" s="9">
        <f t="shared" si="21"/>
        <v>22.381407402455807</v>
      </c>
      <c r="L15" s="9">
        <f t="shared" si="21"/>
        <v>24.700981631875042</v>
      </c>
      <c r="M15" s="9">
        <f t="shared" si="21"/>
        <v>27.71105100959538</v>
      </c>
      <c r="N15" s="9">
        <f t="shared" si="21"/>
        <v>28.030217736959461</v>
      </c>
      <c r="O15" s="9">
        <f t="shared" si="21"/>
        <v>31.293312758207328</v>
      </c>
      <c r="P15" s="9">
        <f t="shared" si="21"/>
        <v>34.982242733240142</v>
      </c>
      <c r="Q15" s="9">
        <f t="shared" si="21"/>
        <v>36.932330489158616</v>
      </c>
      <c r="S15" s="48" t="s">
        <v>28</v>
      </c>
      <c r="T15" s="49">
        <f>C15/$C$15*100</f>
        <v>100</v>
      </c>
      <c r="U15" s="49">
        <f t="shared" ref="U15:AG15" si="22">D15/$C$15*100</f>
        <v>135.000000745058</v>
      </c>
      <c r="V15" s="49">
        <f t="shared" si="22"/>
        <v>146.6666683223512</v>
      </c>
      <c r="W15" s="49">
        <f t="shared" si="22"/>
        <v>116.66666881905662</v>
      </c>
      <c r="X15" s="49">
        <f t="shared" si="22"/>
        <v>130.09512851730113</v>
      </c>
      <c r="Y15" s="49">
        <f t="shared" si="22"/>
        <v>142.79328850699758</v>
      </c>
      <c r="Z15" s="49">
        <f t="shared" si="22"/>
        <v>167.37902107217928</v>
      </c>
      <c r="AA15" s="49">
        <f t="shared" si="22"/>
        <v>176.42191898248518</v>
      </c>
      <c r="AB15" s="49">
        <f t="shared" si="22"/>
        <v>186.51173020662597</v>
      </c>
      <c r="AC15" s="49">
        <f t="shared" si="22"/>
        <v>205.84151564381042</v>
      </c>
      <c r="AD15" s="49">
        <f t="shared" si="22"/>
        <v>230.92542737399953</v>
      </c>
      <c r="AE15" s="49">
        <f t="shared" si="22"/>
        <v>233.5851501284555</v>
      </c>
      <c r="AF15" s="49">
        <f t="shared" si="22"/>
        <v>260.77760890898719</v>
      </c>
      <c r="AG15" s="49">
        <f t="shared" si="22"/>
        <v>291.5186923396459</v>
      </c>
      <c r="AH15" s="49">
        <f>Q15/$C$15*100</f>
        <v>307.76942380040299</v>
      </c>
      <c r="AI15" s="49"/>
      <c r="AJ15" s="49"/>
      <c r="AK15" s="51" t="s">
        <v>63</v>
      </c>
      <c r="AL15" s="52">
        <v>57.600000381469698</v>
      </c>
      <c r="AM15" s="52">
        <v>56</v>
      </c>
      <c r="AN15" s="52">
        <v>48</v>
      </c>
      <c r="AO15" s="52">
        <v>49.599998474121101</v>
      </c>
      <c r="AP15" s="52">
        <v>58.283399581909201</v>
      </c>
      <c r="AQ15" s="52">
        <v>62.932712554931598</v>
      </c>
      <c r="AR15" s="52">
        <v>57.433820724487298</v>
      </c>
      <c r="AS15" s="52">
        <v>69.570289611816406</v>
      </c>
      <c r="AT15" s="52">
        <v>70.435832977294893</v>
      </c>
      <c r="AU15" s="52">
        <v>69.966445922851605</v>
      </c>
      <c r="AV15" s="52">
        <v>72.771949768066406</v>
      </c>
      <c r="AW15" s="52">
        <v>70.922889709472699</v>
      </c>
      <c r="AX15" s="52">
        <v>79.768257141113295</v>
      </c>
      <c r="AY15" s="52">
        <v>81.658287048339801</v>
      </c>
      <c r="AZ15" s="52">
        <v>78.676761627197294</v>
      </c>
    </row>
    <row r="16" spans="2:52" x14ac:dyDescent="0.25">
      <c r="B16" s="54" t="s">
        <v>29</v>
      </c>
      <c r="C16" s="55">
        <f t="shared" ref="C16:F16" si="23">C5+C6+C7+C8+C9+C13+C14+C15</f>
        <v>4083.1999908089638</v>
      </c>
      <c r="D16" s="55">
        <f t="shared" si="23"/>
        <v>4219.3999888896942</v>
      </c>
      <c r="E16" s="55">
        <f t="shared" si="23"/>
        <v>4283.7999839782715</v>
      </c>
      <c r="F16" s="55">
        <f t="shared" si="23"/>
        <v>4370.5999884605408</v>
      </c>
      <c r="G16" s="55">
        <f>G5+G6+G7+G8+G9+G13+G14+G15</f>
        <v>4586.0372248888016</v>
      </c>
      <c r="H16" s="55">
        <f t="shared" ref="H16:Q16" si="24">H5+H6+H7+H8+H9+H13+H14+H15</f>
        <v>4787.8885314762592</v>
      </c>
      <c r="I16" s="55">
        <f t="shared" si="24"/>
        <v>4980.8938922584057</v>
      </c>
      <c r="J16" s="55">
        <f t="shared" si="24"/>
        <v>5166.6091276109219</v>
      </c>
      <c r="K16" s="55">
        <f t="shared" si="24"/>
        <v>5347.536851786077</v>
      </c>
      <c r="L16" s="55">
        <f t="shared" si="24"/>
        <v>5553.4267439991227</v>
      </c>
      <c r="M16" s="55">
        <f t="shared" si="24"/>
        <v>5753.9272833093983</v>
      </c>
      <c r="N16" s="55">
        <f t="shared" si="24"/>
        <v>5951.2662187516689</v>
      </c>
      <c r="O16" s="55">
        <f t="shared" si="24"/>
        <v>6159.4146189391604</v>
      </c>
      <c r="P16" s="55">
        <f t="shared" si="24"/>
        <v>6364.1144401133079</v>
      </c>
      <c r="Q16" s="55">
        <f t="shared" si="24"/>
        <v>6566.6538814306259</v>
      </c>
      <c r="R16" s="36"/>
      <c r="S16" s="50"/>
      <c r="T16" s="49">
        <f>C16/$C$16*100</f>
        <v>100</v>
      </c>
      <c r="U16" s="49">
        <f t="shared" ref="U16:AG16" si="25">D16/$C$16*100</f>
        <v>103.33561908276127</v>
      </c>
      <c r="V16" s="49">
        <f t="shared" si="25"/>
        <v>104.91281332339454</v>
      </c>
      <c r="W16" s="49">
        <f t="shared" si="25"/>
        <v>107.03859713701256</v>
      </c>
      <c r="X16" s="49">
        <f t="shared" si="25"/>
        <v>112.31478338586633</v>
      </c>
      <c r="Y16" s="49">
        <f t="shared" si="25"/>
        <v>117.25824212023674</v>
      </c>
      <c r="Z16" s="49">
        <f t="shared" si="25"/>
        <v>121.9850583726023</v>
      </c>
      <c r="AA16" s="49">
        <f t="shared" si="25"/>
        <v>126.53333511071332</v>
      </c>
      <c r="AB16" s="49">
        <f t="shared" si="25"/>
        <v>130.96436284833121</v>
      </c>
      <c r="AC16" s="49">
        <f t="shared" si="25"/>
        <v>136.00672895032207</v>
      </c>
      <c r="AD16" s="49">
        <f t="shared" si="25"/>
        <v>140.91710658946758</v>
      </c>
      <c r="AE16" s="49">
        <f t="shared" si="25"/>
        <v>145.75005466662446</v>
      </c>
      <c r="AF16" s="49">
        <f t="shared" si="25"/>
        <v>150.84773297422686</v>
      </c>
      <c r="AG16" s="49">
        <f t="shared" si="25"/>
        <v>155.86095352758974</v>
      </c>
      <c r="AH16" s="49">
        <f>Q16/$C$16*100</f>
        <v>160.82126509139317</v>
      </c>
      <c r="AI16" s="49"/>
      <c r="AJ16" s="49"/>
      <c r="AK16" s="51" t="s">
        <v>64</v>
      </c>
      <c r="AL16" s="52">
        <v>41.399999618530302</v>
      </c>
      <c r="AM16" s="52">
        <v>57.399999618530302</v>
      </c>
      <c r="AN16" s="52">
        <v>57.800001144409201</v>
      </c>
      <c r="AO16" s="52">
        <v>48</v>
      </c>
      <c r="AP16" s="52">
        <v>51.5389919281006</v>
      </c>
      <c r="AQ16" s="52">
        <v>59.8059597015381</v>
      </c>
      <c r="AR16" s="52">
        <v>64.579320907592802</v>
      </c>
      <c r="AS16" s="52">
        <v>59.412567138671903</v>
      </c>
      <c r="AT16" s="52">
        <v>70.488605499267607</v>
      </c>
      <c r="AU16" s="52">
        <v>72.204376220703097</v>
      </c>
      <c r="AV16" s="52">
        <v>71.226387023925795</v>
      </c>
      <c r="AW16" s="52">
        <v>74.119388580322294</v>
      </c>
      <c r="AX16" s="52">
        <v>72.668304443359403</v>
      </c>
      <c r="AY16" s="52">
        <v>80.9362602233887</v>
      </c>
      <c r="AZ16" s="52">
        <v>83.002540588378906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42.199998855590799</v>
      </c>
      <c r="AM17" s="52">
        <v>42.399999618530302</v>
      </c>
      <c r="AN17" s="52">
        <v>58.600000381469698</v>
      </c>
      <c r="AO17" s="52">
        <v>60.600000381469698</v>
      </c>
      <c r="AP17" s="52">
        <v>50.61376953125</v>
      </c>
      <c r="AQ17" s="52">
        <v>53.781785964965799</v>
      </c>
      <c r="AR17" s="52">
        <v>61.675752639770501</v>
      </c>
      <c r="AS17" s="52">
        <v>66.574266433715806</v>
      </c>
      <c r="AT17" s="52">
        <v>61.706325531005902</v>
      </c>
      <c r="AU17" s="52">
        <v>72.058475494384794</v>
      </c>
      <c r="AV17" s="52">
        <v>74.358959197998004</v>
      </c>
      <c r="AW17" s="52">
        <v>72.950313568115206</v>
      </c>
      <c r="AX17" s="52">
        <v>76.017665863037095</v>
      </c>
      <c r="AY17" s="52">
        <v>74.848861694335895</v>
      </c>
      <c r="AZ17" s="52">
        <v>82.617160797119098</v>
      </c>
    </row>
    <row r="18" spans="2:52" x14ac:dyDescent="0.25">
      <c r="B18" s="54" t="s">
        <v>30</v>
      </c>
      <c r="C18" s="9"/>
      <c r="D18" s="9">
        <f t="shared" ref="D18:G18" si="26">D16-C16</f>
        <v>136.19999808073044</v>
      </c>
      <c r="E18" s="9">
        <f t="shared" si="26"/>
        <v>64.399995088577271</v>
      </c>
      <c r="F18" s="9">
        <f t="shared" si="26"/>
        <v>86.800004482269287</v>
      </c>
      <c r="G18" s="9">
        <f t="shared" si="26"/>
        <v>215.4372364282608</v>
      </c>
      <c r="H18" s="9">
        <f>H16-G16</f>
        <v>201.85130658745766</v>
      </c>
      <c r="I18" s="9">
        <f>I16-H16</f>
        <v>193.00536078214645</v>
      </c>
      <c r="J18" s="9">
        <f t="shared" ref="J18:Q18" si="27">J16-I16</f>
        <v>185.71523535251617</v>
      </c>
      <c r="K18" s="9">
        <f t="shared" si="27"/>
        <v>180.92772417515516</v>
      </c>
      <c r="L18" s="9">
        <f t="shared" si="27"/>
        <v>205.88989221304564</v>
      </c>
      <c r="M18" s="9">
        <f>M16-L16</f>
        <v>200.5005393102756</v>
      </c>
      <c r="N18" s="37">
        <f t="shared" si="27"/>
        <v>197.33893544227067</v>
      </c>
      <c r="O18" s="37">
        <f>O16-N16</f>
        <v>208.14840018749146</v>
      </c>
      <c r="P18" s="37">
        <f t="shared" si="27"/>
        <v>204.69982117414747</v>
      </c>
      <c r="Q18" s="37">
        <f t="shared" si="27"/>
        <v>202.53944131731805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44.399999618530302</v>
      </c>
      <c r="AM18" s="52">
        <v>46</v>
      </c>
      <c r="AN18" s="52">
        <v>43.399999618530302</v>
      </c>
      <c r="AO18" s="52">
        <v>61.800001144409201</v>
      </c>
      <c r="AP18" s="52">
        <v>61.785902023315401</v>
      </c>
      <c r="AQ18" s="52">
        <v>53.142457962036097</v>
      </c>
      <c r="AR18" s="52">
        <v>55.931318283081097</v>
      </c>
      <c r="AS18" s="52">
        <v>63.441083908081097</v>
      </c>
      <c r="AT18" s="52">
        <v>68.453357696533203</v>
      </c>
      <c r="AU18" s="52">
        <v>64.096897125244098</v>
      </c>
      <c r="AV18" s="52">
        <v>73.514766693115206</v>
      </c>
      <c r="AW18" s="52">
        <v>76.393615722656307</v>
      </c>
      <c r="AX18" s="52">
        <v>74.671936035156307</v>
      </c>
      <c r="AY18" s="52">
        <v>77.8026123046875</v>
      </c>
      <c r="AZ18" s="52">
        <v>76.887096405029297</v>
      </c>
    </row>
    <row r="19" spans="2:52" ht="15.75" thickBot="1" x14ac:dyDescent="0.3">
      <c r="B19" s="54" t="s">
        <v>31</v>
      </c>
      <c r="D19" s="39">
        <f t="shared" ref="D19:G19" si="28">D18/C16</f>
        <v>3.3356190827612757E-2</v>
      </c>
      <c r="E19" s="39">
        <f t="shared" si="28"/>
        <v>1.5262832454413426E-2</v>
      </c>
      <c r="F19" s="39">
        <f t="shared" si="28"/>
        <v>2.0262384986905951E-2</v>
      </c>
      <c r="G19" s="39">
        <f t="shared" si="28"/>
        <v>4.929237106966277E-2</v>
      </c>
      <c r="H19" s="39">
        <f>H18/G16</f>
        <v>4.4014319267186491E-2</v>
      </c>
      <c r="I19" s="39">
        <f>I18/H16</f>
        <v>4.0311164203866025E-2</v>
      </c>
      <c r="J19" s="39">
        <f t="shared" ref="J19:Q19" si="29">J18/I16</f>
        <v>3.7285523315637295E-2</v>
      </c>
      <c r="K19" s="39">
        <f t="shared" si="29"/>
        <v>3.5018659183691236E-2</v>
      </c>
      <c r="L19" s="39">
        <f t="shared" si="29"/>
        <v>3.8501818298695485E-2</v>
      </c>
      <c r="M19" s="39">
        <f t="shared" si="29"/>
        <v>3.6103931599877653E-2</v>
      </c>
      <c r="N19" s="40">
        <f t="shared" si="29"/>
        <v>3.4296390226323865E-2</v>
      </c>
      <c r="O19" s="40">
        <f t="shared" si="29"/>
        <v>3.4975481273488124E-2</v>
      </c>
      <c r="P19" s="40">
        <f t="shared" si="29"/>
        <v>3.3233648623804291E-2</v>
      </c>
      <c r="Q19" s="40">
        <f t="shared" si="29"/>
        <v>3.1825235580413606E-2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45</v>
      </c>
      <c r="AM19" s="52">
        <v>45.399999618530302</v>
      </c>
      <c r="AN19" s="52">
        <v>46.800001144409201</v>
      </c>
      <c r="AO19" s="52">
        <v>48.399999618530302</v>
      </c>
      <c r="AP19" s="52">
        <v>63.149250030517599</v>
      </c>
      <c r="AQ19" s="52">
        <v>62.966678619384801</v>
      </c>
      <c r="AR19" s="52">
        <v>55.634180068969698</v>
      </c>
      <c r="AS19" s="52">
        <v>58.047624588012702</v>
      </c>
      <c r="AT19" s="52">
        <v>65.189720153808594</v>
      </c>
      <c r="AU19" s="52">
        <v>70.517604827880902</v>
      </c>
      <c r="AV19" s="52">
        <v>66.417259216308594</v>
      </c>
      <c r="AW19" s="52">
        <v>74.9168891906738</v>
      </c>
      <c r="AX19" s="52">
        <v>78.461551666259794</v>
      </c>
      <c r="AY19" s="52">
        <v>76.362575531005902</v>
      </c>
      <c r="AZ19" s="52">
        <v>79.526344299316406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45.599998474121101</v>
      </c>
      <c r="AM20" s="52">
        <v>49</v>
      </c>
      <c r="AN20" s="52">
        <v>44.399999618530302</v>
      </c>
      <c r="AO20" s="52">
        <v>46</v>
      </c>
      <c r="AP20" s="52">
        <v>50.981229782104499</v>
      </c>
      <c r="AQ20" s="52">
        <v>64.197509765625</v>
      </c>
      <c r="AR20" s="52">
        <v>63.833726882934599</v>
      </c>
      <c r="AS20" s="52">
        <v>57.877176284790004</v>
      </c>
      <c r="AT20" s="52">
        <v>59.889430999755902</v>
      </c>
      <c r="AU20" s="52">
        <v>66.8808784484863</v>
      </c>
      <c r="AV20" s="52">
        <v>72.2253608703613</v>
      </c>
      <c r="AW20" s="52">
        <v>68.428966522216797</v>
      </c>
      <c r="AX20" s="52">
        <v>76.059608459472699</v>
      </c>
      <c r="AY20" s="52">
        <v>80.102699279785199</v>
      </c>
      <c r="AZ20" s="52">
        <v>77.648933410644503</v>
      </c>
    </row>
    <row r="21" spans="2:52" ht="15" customHeight="1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3.655661715729841E-2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43.199998855590799</v>
      </c>
      <c r="AM21" s="52">
        <v>49.599998474121101</v>
      </c>
      <c r="AN21" s="52">
        <v>51.799999237060497</v>
      </c>
      <c r="AO21" s="52">
        <v>46.399999618530302</v>
      </c>
      <c r="AP21" s="52">
        <v>50.274190902709996</v>
      </c>
      <c r="AQ21" s="52">
        <v>55.122541427612298</v>
      </c>
      <c r="AR21" s="52">
        <v>66.712110519409194</v>
      </c>
      <c r="AS21" s="52">
        <v>66.233795166015597</v>
      </c>
      <c r="AT21" s="52">
        <v>61.7437038421631</v>
      </c>
      <c r="AU21" s="52">
        <v>63.751083374023402</v>
      </c>
      <c r="AV21" s="52">
        <v>70.291389465332003</v>
      </c>
      <c r="AW21" s="52">
        <v>75.638790130615206</v>
      </c>
      <c r="AX21" s="52">
        <v>72.382301330566406</v>
      </c>
      <c r="AY21" s="52">
        <v>78.960472106933594</v>
      </c>
      <c r="AZ21" s="52">
        <v>83.4984321594238</v>
      </c>
    </row>
    <row r="22" spans="2:52" ht="15" customHeight="1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89">
        <v>2029</v>
      </c>
      <c r="AI22" s="111"/>
      <c r="AJ22" s="3"/>
      <c r="AK22" s="51" t="s">
        <v>70</v>
      </c>
      <c r="AL22" s="52">
        <v>55.600000381469698</v>
      </c>
      <c r="AM22" s="52">
        <v>46.199998855590799</v>
      </c>
      <c r="AN22" s="52">
        <v>54.399999618530302</v>
      </c>
      <c r="AO22" s="52">
        <v>57.799999237060497</v>
      </c>
      <c r="AP22" s="52">
        <v>54.520608901977504</v>
      </c>
      <c r="AQ22" s="52">
        <v>58.422275543212898</v>
      </c>
      <c r="AR22" s="52">
        <v>63.226268768310497</v>
      </c>
      <c r="AS22" s="52">
        <v>73.206558227539105</v>
      </c>
      <c r="AT22" s="52">
        <v>72.871902465820298</v>
      </c>
      <c r="AU22" s="52">
        <v>70.418323516845703</v>
      </c>
      <c r="AV22" s="52">
        <v>72.180473327636705</v>
      </c>
      <c r="AW22" s="52">
        <v>78.383152008056598</v>
      </c>
      <c r="AX22" s="52">
        <v>84.078868865966797</v>
      </c>
      <c r="AY22" s="52">
        <v>81.245655059814496</v>
      </c>
      <c r="AZ22" s="52">
        <v>86.958095550537095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46.399999618530302</v>
      </c>
      <c r="U23" s="65">
        <f t="shared" ref="U23:AH23" si="30">AM4</f>
        <v>52</v>
      </c>
      <c r="V23" s="65">
        <f t="shared" si="30"/>
        <v>57.799999237060497</v>
      </c>
      <c r="W23" s="65">
        <f t="shared" si="30"/>
        <v>46</v>
      </c>
      <c r="X23" s="65">
        <f t="shared" si="30"/>
        <v>55.245969772338903</v>
      </c>
      <c r="Y23" s="65">
        <f t="shared" si="30"/>
        <v>58.379816055297901</v>
      </c>
      <c r="Z23" s="65">
        <f t="shared" si="30"/>
        <v>61.162887573242202</v>
      </c>
      <c r="AA23" s="65">
        <f t="shared" si="30"/>
        <v>63.709568023681598</v>
      </c>
      <c r="AB23" s="65">
        <f t="shared" si="30"/>
        <v>66.058589935302706</v>
      </c>
      <c r="AC23" s="65">
        <f t="shared" si="30"/>
        <v>68.678947448730497</v>
      </c>
      <c r="AD23" s="65">
        <f t="shared" si="30"/>
        <v>71.349159240722699</v>
      </c>
      <c r="AE23" s="65">
        <f t="shared" si="30"/>
        <v>73.851005554199205</v>
      </c>
      <c r="AF23" s="65">
        <f t="shared" si="30"/>
        <v>76.426227569580107</v>
      </c>
      <c r="AG23" s="65">
        <f t="shared" si="30"/>
        <v>78.9501953125</v>
      </c>
      <c r="AH23" s="65">
        <f t="shared" si="30"/>
        <v>81.368179321289105</v>
      </c>
      <c r="AI23" s="94">
        <f>AH23-T23</f>
        <v>34.968179702758803</v>
      </c>
      <c r="AJ23" s="95"/>
      <c r="AK23" s="51" t="s">
        <v>71</v>
      </c>
      <c r="AL23" s="52">
        <v>63.599998474121101</v>
      </c>
      <c r="AM23" s="52">
        <v>78.800003051757798</v>
      </c>
      <c r="AN23" s="52">
        <v>62.199998855590799</v>
      </c>
      <c r="AO23" s="52">
        <v>63</v>
      </c>
      <c r="AP23" s="52">
        <v>67.885959625244098</v>
      </c>
      <c r="AQ23" s="52">
        <v>65.6052055358887</v>
      </c>
      <c r="AR23" s="52">
        <v>69.544570922851605</v>
      </c>
      <c r="AS23" s="52">
        <v>74.286777496337905</v>
      </c>
      <c r="AT23" s="52">
        <v>82.461017608642607</v>
      </c>
      <c r="AU23" s="52">
        <v>83.287929534912095</v>
      </c>
      <c r="AV23" s="52">
        <v>82.332881927490206</v>
      </c>
      <c r="AW23" s="52">
        <v>83.920227050781307</v>
      </c>
      <c r="AX23" s="52">
        <v>90.136978149414105</v>
      </c>
      <c r="AY23" s="52">
        <v>95.808216094970703</v>
      </c>
      <c r="AZ23" s="52">
        <v>93.546848297119098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44.799999237060497</v>
      </c>
      <c r="U24" s="61">
        <f t="shared" ref="U24:AH28" si="31">AM5</f>
        <v>44.599998474121101</v>
      </c>
      <c r="V24" s="61">
        <f t="shared" si="31"/>
        <v>59.599998474121101</v>
      </c>
      <c r="W24" s="61">
        <f t="shared" si="31"/>
        <v>56.799999237060497</v>
      </c>
      <c r="X24" s="61">
        <f t="shared" si="31"/>
        <v>51.049800872802699</v>
      </c>
      <c r="Y24" s="61">
        <f t="shared" si="31"/>
        <v>59.753196716308601</v>
      </c>
      <c r="Z24" s="61">
        <f t="shared" si="31"/>
        <v>62.780891418457003</v>
      </c>
      <c r="AA24" s="61">
        <f t="shared" si="31"/>
        <v>65.5087566375732</v>
      </c>
      <c r="AB24" s="61">
        <f t="shared" si="31"/>
        <v>68.044464111328097</v>
      </c>
      <c r="AC24" s="61">
        <f t="shared" si="31"/>
        <v>70.868759155273395</v>
      </c>
      <c r="AD24" s="61">
        <f t="shared" si="31"/>
        <v>73.510021209716797</v>
      </c>
      <c r="AE24" s="61">
        <f t="shared" si="31"/>
        <v>76.1985893249512</v>
      </c>
      <c r="AF24" s="61">
        <f t="shared" si="31"/>
        <v>78.961803436279297</v>
      </c>
      <c r="AG24" s="61">
        <f t="shared" si="31"/>
        <v>81.578159332275405</v>
      </c>
      <c r="AH24" s="61">
        <f t="shared" si="31"/>
        <v>84.160709381103501</v>
      </c>
      <c r="AI24" s="95">
        <f t="shared" ref="AI24:AI28" si="32">AH24-T24</f>
        <v>39.360710144043004</v>
      </c>
      <c r="AJ24" s="95"/>
      <c r="AK24" s="51" t="s">
        <v>72</v>
      </c>
      <c r="AL24" s="52">
        <v>75</v>
      </c>
      <c r="AM24" s="52">
        <v>72.199998855590806</v>
      </c>
      <c r="AN24" s="52">
        <v>73.600000381469698</v>
      </c>
      <c r="AO24" s="52">
        <v>65.999998092651396</v>
      </c>
      <c r="AP24" s="52">
        <v>74.561824798583999</v>
      </c>
      <c r="AQ24" s="52">
        <v>79.053039550781307</v>
      </c>
      <c r="AR24" s="52">
        <v>77.758773803710895</v>
      </c>
      <c r="AS24" s="52">
        <v>81.644618988037095</v>
      </c>
      <c r="AT24" s="52">
        <v>86.297683715820298</v>
      </c>
      <c r="AU24" s="52">
        <v>93.897785186767607</v>
      </c>
      <c r="AV24" s="52">
        <v>94.995082855224595</v>
      </c>
      <c r="AW24" s="52">
        <v>95.402477264404297</v>
      </c>
      <c r="AX24" s="52">
        <v>97.447441101074205</v>
      </c>
      <c r="AY24" s="52">
        <v>103.116897583008</v>
      </c>
      <c r="AZ24" s="52">
        <v>108.73302841186501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3">AL6</f>
        <v>55.599998474121101</v>
      </c>
      <c r="U25" s="65">
        <f t="shared" si="31"/>
        <v>48.799999237060497</v>
      </c>
      <c r="V25" s="65">
        <f t="shared" si="31"/>
        <v>45.799999237060497</v>
      </c>
      <c r="W25" s="65">
        <f t="shared" si="31"/>
        <v>64.799999237060504</v>
      </c>
      <c r="X25" s="65">
        <f t="shared" si="31"/>
        <v>61.3081951141357</v>
      </c>
      <c r="Y25" s="65">
        <f t="shared" si="31"/>
        <v>56.143756866455099</v>
      </c>
      <c r="Z25" s="65">
        <f t="shared" si="31"/>
        <v>64.424562454223604</v>
      </c>
      <c r="AA25" s="65">
        <f t="shared" si="31"/>
        <v>67.365718841552706</v>
      </c>
      <c r="AB25" s="65">
        <f t="shared" si="31"/>
        <v>70.063270568847699</v>
      </c>
      <c r="AC25" s="65">
        <f t="shared" si="31"/>
        <v>73.098365783691406</v>
      </c>
      <c r="AD25" s="65">
        <f t="shared" si="31"/>
        <v>75.930477142333999</v>
      </c>
      <c r="AE25" s="65">
        <f t="shared" si="31"/>
        <v>78.606891632080107</v>
      </c>
      <c r="AF25" s="65">
        <f t="shared" si="31"/>
        <v>81.565605163574205</v>
      </c>
      <c r="AG25" s="65">
        <f t="shared" si="31"/>
        <v>84.357810974121094</v>
      </c>
      <c r="AH25" s="65">
        <f t="shared" si="31"/>
        <v>87.039073944091797</v>
      </c>
      <c r="AI25" s="94">
        <f t="shared" si="32"/>
        <v>31.439075469970696</v>
      </c>
      <c r="AJ25" s="95"/>
      <c r="AK25" s="51" t="s">
        <v>73</v>
      </c>
      <c r="AL25" s="52">
        <v>75.000001907348604</v>
      </c>
      <c r="AM25" s="52">
        <v>89.200000762939496</v>
      </c>
      <c r="AN25" s="52">
        <v>66.600000381469698</v>
      </c>
      <c r="AO25" s="52">
        <v>76.600000381469698</v>
      </c>
      <c r="AP25" s="52">
        <v>77.802154541015597</v>
      </c>
      <c r="AQ25" s="52">
        <v>83.928245544433594</v>
      </c>
      <c r="AR25" s="52">
        <v>88.021293640136705</v>
      </c>
      <c r="AS25" s="52">
        <v>87.438056945800795</v>
      </c>
      <c r="AT25" s="52">
        <v>91.182971954345703</v>
      </c>
      <c r="AU25" s="52">
        <v>96.855518341064496</v>
      </c>
      <c r="AV25" s="52">
        <v>102.875507354736</v>
      </c>
      <c r="AW25" s="52">
        <v>104.110382080078</v>
      </c>
      <c r="AX25" s="52">
        <v>106.183971405029</v>
      </c>
      <c r="AY25" s="52">
        <v>108.02760314941401</v>
      </c>
      <c r="AZ25" s="52">
        <v>113.09910583496099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3"/>
        <v>50.600000381469698</v>
      </c>
      <c r="U26" s="61">
        <f t="shared" si="31"/>
        <v>61.399999618530302</v>
      </c>
      <c r="V26" s="61">
        <f t="shared" si="31"/>
        <v>56.399999618530302</v>
      </c>
      <c r="W26" s="61">
        <f t="shared" si="31"/>
        <v>48.599998474121101</v>
      </c>
      <c r="X26" s="61">
        <f t="shared" si="31"/>
        <v>67.498573303222699</v>
      </c>
      <c r="Y26" s="61">
        <f t="shared" si="31"/>
        <v>65.227529525756793</v>
      </c>
      <c r="Z26" s="61">
        <f t="shared" si="31"/>
        <v>60.508586883544901</v>
      </c>
      <c r="AA26" s="61">
        <f t="shared" si="31"/>
        <v>68.456489562988295</v>
      </c>
      <c r="AB26" s="61">
        <f t="shared" si="31"/>
        <v>71.328609466552706</v>
      </c>
      <c r="AC26" s="61">
        <f t="shared" si="31"/>
        <v>74.462532043457003</v>
      </c>
      <c r="AD26" s="61">
        <f t="shared" si="31"/>
        <v>77.465965270996094</v>
      </c>
      <c r="AE26" s="61">
        <f t="shared" si="31"/>
        <v>80.297313690185504</v>
      </c>
      <c r="AF26" s="61">
        <f t="shared" si="31"/>
        <v>83.217243194580107</v>
      </c>
      <c r="AG26" s="61">
        <f t="shared" si="31"/>
        <v>86.167064666748004</v>
      </c>
      <c r="AH26" s="61">
        <f t="shared" si="31"/>
        <v>88.985023498535199</v>
      </c>
      <c r="AI26" s="95">
        <f t="shared" si="32"/>
        <v>38.385023117065501</v>
      </c>
      <c r="AJ26" s="95"/>
      <c r="AK26" s="51" t="s">
        <v>74</v>
      </c>
      <c r="AL26" s="52">
        <v>84.200000762939496</v>
      </c>
      <c r="AM26" s="52">
        <v>76.599998474121094</v>
      </c>
      <c r="AN26" s="52">
        <v>81</v>
      </c>
      <c r="AO26" s="52">
        <v>73.600002288818402</v>
      </c>
      <c r="AP26" s="52">
        <v>85.069679260253906</v>
      </c>
      <c r="AQ26" s="52">
        <v>86.755096435546903</v>
      </c>
      <c r="AR26" s="52">
        <v>91.329296112060504</v>
      </c>
      <c r="AS26" s="52">
        <v>95.012397766113295</v>
      </c>
      <c r="AT26" s="52">
        <v>94.982284545898395</v>
      </c>
      <c r="AU26" s="52">
        <v>99.805389404296903</v>
      </c>
      <c r="AV26" s="52">
        <v>104.993194580078</v>
      </c>
      <c r="AW26" s="52">
        <v>109.89612197875999</v>
      </c>
      <c r="AX26" s="52">
        <v>111.84916305541999</v>
      </c>
      <c r="AY26" s="52">
        <v>114.484008789063</v>
      </c>
      <c r="AZ26" s="52">
        <v>116.27797698974599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3"/>
        <v>56.799999237060497</v>
      </c>
      <c r="U27" s="65">
        <f t="shared" si="31"/>
        <v>59.600000381469698</v>
      </c>
      <c r="V27" s="65">
        <f t="shared" si="31"/>
        <v>59.399999618530302</v>
      </c>
      <c r="W27" s="65">
        <f t="shared" si="31"/>
        <v>59.599998474121101</v>
      </c>
      <c r="X27" s="65">
        <f t="shared" si="31"/>
        <v>53.479574203491197</v>
      </c>
      <c r="Y27" s="65">
        <f t="shared" si="31"/>
        <v>69.844703674316406</v>
      </c>
      <c r="Z27" s="65">
        <f t="shared" si="31"/>
        <v>68.493959426879897</v>
      </c>
      <c r="AA27" s="65">
        <f t="shared" si="31"/>
        <v>64.100868225097699</v>
      </c>
      <c r="AB27" s="65">
        <f t="shared" si="31"/>
        <v>71.812705993652301</v>
      </c>
      <c r="AC27" s="65">
        <f t="shared" si="31"/>
        <v>75.051513671875</v>
      </c>
      <c r="AD27" s="65">
        <f t="shared" si="31"/>
        <v>78.140430450439496</v>
      </c>
      <c r="AE27" s="65">
        <f t="shared" si="31"/>
        <v>81.121089935302706</v>
      </c>
      <c r="AF27" s="65">
        <f t="shared" si="31"/>
        <v>84.152683258056598</v>
      </c>
      <c r="AG27" s="65">
        <f t="shared" si="31"/>
        <v>87.065799713134794</v>
      </c>
      <c r="AH27" s="65">
        <f t="shared" si="31"/>
        <v>90.019470214843807</v>
      </c>
      <c r="AI27" s="94">
        <f t="shared" si="32"/>
        <v>33.21947097778331</v>
      </c>
      <c r="AJ27" s="95"/>
      <c r="AK27" s="51" t="s">
        <v>75</v>
      </c>
      <c r="AL27" s="52">
        <v>85.600002288818402</v>
      </c>
      <c r="AM27" s="52">
        <v>87.200000762939496</v>
      </c>
      <c r="AN27" s="52">
        <v>70.399999618530302</v>
      </c>
      <c r="AO27" s="52">
        <v>77.400001525878906</v>
      </c>
      <c r="AP27" s="52">
        <v>81.957962036132798</v>
      </c>
      <c r="AQ27" s="52">
        <v>90.095466613769503</v>
      </c>
      <c r="AR27" s="52">
        <v>92.109622955322294</v>
      </c>
      <c r="AS27" s="52">
        <v>95.618637084960895</v>
      </c>
      <c r="AT27" s="52">
        <v>98.956779479980497</v>
      </c>
      <c r="AU27" s="52">
        <v>100.592849731445</v>
      </c>
      <c r="AV27" s="52">
        <v>104.883506774902</v>
      </c>
      <c r="AW27" s="52">
        <v>109.602367401123</v>
      </c>
      <c r="AX27" s="52">
        <v>114.289150238037</v>
      </c>
      <c r="AY27" s="52">
        <v>116.179416656494</v>
      </c>
      <c r="AZ27" s="52">
        <v>119.132503509521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3"/>
        <v>46.599998474121101</v>
      </c>
      <c r="U28" s="63">
        <f t="shared" si="31"/>
        <v>63.799999237060497</v>
      </c>
      <c r="V28" s="63">
        <f t="shared" si="31"/>
        <v>56.799999237060497</v>
      </c>
      <c r="W28" s="63">
        <f t="shared" si="31"/>
        <v>61.199998855590799</v>
      </c>
      <c r="X28" s="63">
        <f t="shared" si="31"/>
        <v>62.283618927002003</v>
      </c>
      <c r="Y28" s="63">
        <f t="shared" si="31"/>
        <v>57.2156791687012</v>
      </c>
      <c r="Z28" s="63">
        <f t="shared" si="31"/>
        <v>71.5699462890625</v>
      </c>
      <c r="AA28" s="63">
        <f t="shared" si="31"/>
        <v>70.961154937744098</v>
      </c>
      <c r="AB28" s="63">
        <f t="shared" si="31"/>
        <v>66.820384979248004</v>
      </c>
      <c r="AC28" s="63">
        <f t="shared" si="31"/>
        <v>74.7004203796387</v>
      </c>
      <c r="AD28" s="63">
        <f t="shared" si="31"/>
        <v>77.877891540527301</v>
      </c>
      <c r="AE28" s="63">
        <f t="shared" si="31"/>
        <v>80.927146911621094</v>
      </c>
      <c r="AF28" s="63">
        <f t="shared" si="31"/>
        <v>84.062259674072294</v>
      </c>
      <c r="AG28" s="63">
        <f t="shared" si="31"/>
        <v>87.070587158203097</v>
      </c>
      <c r="AH28" s="64">
        <f t="shared" si="31"/>
        <v>89.982242584228501</v>
      </c>
      <c r="AI28" s="96">
        <f t="shared" si="32"/>
        <v>43.382244110107401</v>
      </c>
      <c r="AJ28" s="95"/>
      <c r="AK28" s="51" t="s">
        <v>76</v>
      </c>
      <c r="AL28" s="52">
        <v>81.800003051757798</v>
      </c>
      <c r="AM28" s="52">
        <v>81.799999237060504</v>
      </c>
      <c r="AN28" s="52">
        <v>83.200000762939496</v>
      </c>
      <c r="AO28" s="52">
        <v>68.200000762939496</v>
      </c>
      <c r="AP28" s="52">
        <v>82.0120849609375</v>
      </c>
      <c r="AQ28" s="52">
        <v>85.638240814208999</v>
      </c>
      <c r="AR28" s="52">
        <v>91.613929748535199</v>
      </c>
      <c r="AS28" s="52">
        <v>93.708610534667997</v>
      </c>
      <c r="AT28" s="52">
        <v>96.536792755126996</v>
      </c>
      <c r="AU28" s="52">
        <v>100.750595092773</v>
      </c>
      <c r="AV28" s="52">
        <v>102.359046936035</v>
      </c>
      <c r="AW28" s="52">
        <v>106.162460327148</v>
      </c>
      <c r="AX28" s="52">
        <v>110.97127532959</v>
      </c>
      <c r="AY28" s="52">
        <v>114.85779190063499</v>
      </c>
      <c r="AZ28" s="52">
        <v>116.74929046630901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300.79999542236317</v>
      </c>
      <c r="U29" s="103">
        <f t="shared" ref="U29:AI29" si="34">SUM(U23:U28)</f>
        <v>330.19999694824207</v>
      </c>
      <c r="V29" s="103">
        <f t="shared" si="34"/>
        <v>335.79999542236322</v>
      </c>
      <c r="W29" s="103">
        <f t="shared" si="34"/>
        <v>336.99999427795399</v>
      </c>
      <c r="X29" s="103">
        <f t="shared" si="34"/>
        <v>350.86573219299322</v>
      </c>
      <c r="Y29" s="103">
        <f t="shared" si="34"/>
        <v>366.56468200683605</v>
      </c>
      <c r="Z29" s="103">
        <f t="shared" si="34"/>
        <v>388.9408340454101</v>
      </c>
      <c r="AA29" s="103">
        <f t="shared" si="34"/>
        <v>400.10255622863758</v>
      </c>
      <c r="AB29" s="103">
        <f t="shared" si="34"/>
        <v>414.12802505493153</v>
      </c>
      <c r="AC29" s="103">
        <f t="shared" si="34"/>
        <v>436.86053848266602</v>
      </c>
      <c r="AD29" s="103">
        <f t="shared" si="34"/>
        <v>454.27394485473638</v>
      </c>
      <c r="AE29" s="103">
        <f t="shared" si="34"/>
        <v>471.00203704833984</v>
      </c>
      <c r="AF29" s="103">
        <f t="shared" si="34"/>
        <v>488.38582229614258</v>
      </c>
      <c r="AG29" s="103">
        <f t="shared" si="34"/>
        <v>505.18961715698242</v>
      </c>
      <c r="AH29" s="103">
        <f t="shared" si="34"/>
        <v>521.55469894409191</v>
      </c>
      <c r="AI29" s="61">
        <f t="shared" si="34"/>
        <v>220.75470352172871</v>
      </c>
      <c r="AJ29" s="100"/>
      <c r="AK29" s="51" t="s">
        <v>77</v>
      </c>
      <c r="AL29" s="52">
        <v>65.799999237060504</v>
      </c>
      <c r="AM29" s="52">
        <v>83.599998474121094</v>
      </c>
      <c r="AN29" s="52">
        <v>83</v>
      </c>
      <c r="AO29" s="52">
        <v>85.799999237060504</v>
      </c>
      <c r="AP29" s="52">
        <v>74.9324245452881</v>
      </c>
      <c r="AQ29" s="52">
        <v>83.755779266357393</v>
      </c>
      <c r="AR29" s="52">
        <v>86.739608764648395</v>
      </c>
      <c r="AS29" s="52">
        <v>91.266941070556598</v>
      </c>
      <c r="AT29" s="52">
        <v>93.386558532714801</v>
      </c>
      <c r="AU29" s="52">
        <v>96.925361633300795</v>
      </c>
      <c r="AV29" s="52">
        <v>100.52367401123</v>
      </c>
      <c r="AW29" s="52">
        <v>102.114803314209</v>
      </c>
      <c r="AX29" s="52">
        <v>106.053428649902</v>
      </c>
      <c r="AY29" s="52">
        <v>110.236278533936</v>
      </c>
      <c r="AZ29" s="52">
        <v>113.623970031738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55</v>
      </c>
      <c r="U30" s="65">
        <f t="shared" ref="U30:AH30" si="35">AM10</f>
        <v>45.599998474121101</v>
      </c>
      <c r="V30" s="65">
        <f t="shared" si="35"/>
        <v>67.599998474121094</v>
      </c>
      <c r="W30" s="65">
        <f t="shared" si="35"/>
        <v>59.599998474121101</v>
      </c>
      <c r="X30" s="65">
        <f t="shared" si="35"/>
        <v>63.257389068603501</v>
      </c>
      <c r="Y30" s="65">
        <f t="shared" si="35"/>
        <v>64.740554809570298</v>
      </c>
      <c r="Z30" s="65">
        <f t="shared" si="35"/>
        <v>60.469820022583001</v>
      </c>
      <c r="AA30" s="65">
        <f t="shared" si="35"/>
        <v>73.285404205322294</v>
      </c>
      <c r="AB30" s="65">
        <f t="shared" si="35"/>
        <v>73.2549858093262</v>
      </c>
      <c r="AC30" s="65">
        <f t="shared" si="35"/>
        <v>69.637561798095703</v>
      </c>
      <c r="AD30" s="65">
        <f t="shared" si="35"/>
        <v>77.367897033691406</v>
      </c>
      <c r="AE30" s="65">
        <f t="shared" si="35"/>
        <v>80.506175994873004</v>
      </c>
      <c r="AF30" s="65">
        <f t="shared" si="35"/>
        <v>83.691650390625</v>
      </c>
      <c r="AG30" s="65">
        <f t="shared" si="35"/>
        <v>86.802440643310504</v>
      </c>
      <c r="AH30" s="65">
        <f t="shared" si="35"/>
        <v>89.807907104492202</v>
      </c>
      <c r="AI30" s="87">
        <f t="shared" ref="AI30:AI36" si="36">AH30-T30</f>
        <v>34.807907104492202</v>
      </c>
      <c r="AJ30" s="95"/>
      <c r="AK30" s="51" t="s">
        <v>78</v>
      </c>
      <c r="AL30" s="52">
        <v>82.400001525878906</v>
      </c>
      <c r="AM30" s="52">
        <v>64.399999618530302</v>
      </c>
      <c r="AN30" s="52">
        <v>79</v>
      </c>
      <c r="AO30" s="52">
        <v>68.199998855590806</v>
      </c>
      <c r="AP30" s="52">
        <v>83.140487670898395</v>
      </c>
      <c r="AQ30" s="52">
        <v>77.7525119781494</v>
      </c>
      <c r="AR30" s="52">
        <v>83.709354400634794</v>
      </c>
      <c r="AS30" s="52">
        <v>86.197292327880902</v>
      </c>
      <c r="AT30" s="52">
        <v>89.794845581054702</v>
      </c>
      <c r="AU30" s="52">
        <v>92.9407958984375</v>
      </c>
      <c r="AV30" s="52">
        <v>95.898792266845703</v>
      </c>
      <c r="AW30" s="52">
        <v>99.038383483886705</v>
      </c>
      <c r="AX30" s="52">
        <v>101.11785125732401</v>
      </c>
      <c r="AY30" s="52">
        <v>104.54398727416999</v>
      </c>
      <c r="AZ30" s="52">
        <v>108.27927398681599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51.799999237060497</v>
      </c>
      <c r="U31" s="61">
        <f t="shared" ref="U31:AH36" si="37">AM11</f>
        <v>59.800001144409201</v>
      </c>
      <c r="V31" s="61">
        <f t="shared" si="37"/>
        <v>49.599998474121101</v>
      </c>
      <c r="W31" s="61">
        <f t="shared" si="37"/>
        <v>65.599998474121094</v>
      </c>
      <c r="X31" s="61">
        <f t="shared" si="37"/>
        <v>62.642908096313498</v>
      </c>
      <c r="Y31" s="61">
        <f t="shared" si="37"/>
        <v>65.123178482055707</v>
      </c>
      <c r="Z31" s="61">
        <f t="shared" si="37"/>
        <v>66.906589508056598</v>
      </c>
      <c r="AA31" s="61">
        <f t="shared" si="37"/>
        <v>63.260206222534201</v>
      </c>
      <c r="AB31" s="61">
        <f t="shared" si="37"/>
        <v>74.876430511474595</v>
      </c>
      <c r="AC31" s="61">
        <f t="shared" si="37"/>
        <v>75.599025726318402</v>
      </c>
      <c r="AD31" s="61">
        <f t="shared" si="37"/>
        <v>72.128002166748004</v>
      </c>
      <c r="AE31" s="61">
        <f t="shared" si="37"/>
        <v>79.746040344238295</v>
      </c>
      <c r="AF31" s="61">
        <f t="shared" si="37"/>
        <v>83.000289916992202</v>
      </c>
      <c r="AG31" s="61">
        <f t="shared" si="37"/>
        <v>86.160198211669893</v>
      </c>
      <c r="AH31" s="61">
        <f t="shared" si="37"/>
        <v>89.262485504150405</v>
      </c>
      <c r="AI31" s="84">
        <f t="shared" si="36"/>
        <v>37.462486267089908</v>
      </c>
      <c r="AJ31" s="95"/>
      <c r="AK31" s="51" t="s">
        <v>79</v>
      </c>
      <c r="AL31" s="52">
        <v>56.599998474121101</v>
      </c>
      <c r="AM31" s="52">
        <v>72.200000762939496</v>
      </c>
      <c r="AN31" s="52">
        <v>70.200000762939496</v>
      </c>
      <c r="AO31" s="52">
        <v>72</v>
      </c>
      <c r="AP31" s="52">
        <v>71.506301879882798</v>
      </c>
      <c r="AQ31" s="52">
        <v>81.747097015380902</v>
      </c>
      <c r="AR31" s="52">
        <v>79.4751167297363</v>
      </c>
      <c r="AS31" s="52">
        <v>83.769695281982393</v>
      </c>
      <c r="AT31" s="52">
        <v>85.956203460693402</v>
      </c>
      <c r="AU31" s="52">
        <v>89.962707519531307</v>
      </c>
      <c r="AV31" s="52">
        <v>92.813079833984403</v>
      </c>
      <c r="AW31" s="52">
        <v>95.432933807373004</v>
      </c>
      <c r="AX31" s="52">
        <v>98.727970123291001</v>
      </c>
      <c r="AY31" s="52">
        <v>100.655117034912</v>
      </c>
      <c r="AZ31" s="52">
        <v>103.78108215332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8">AL12</f>
        <v>46.599998474121101</v>
      </c>
      <c r="U32" s="65">
        <f t="shared" si="37"/>
        <v>53.799999237060497</v>
      </c>
      <c r="V32" s="65">
        <f t="shared" si="37"/>
        <v>60.600000381469698</v>
      </c>
      <c r="W32" s="65">
        <f t="shared" si="37"/>
        <v>50.599998474121101</v>
      </c>
      <c r="X32" s="65">
        <f t="shared" si="37"/>
        <v>66.929420471191406</v>
      </c>
      <c r="Y32" s="65">
        <f t="shared" si="37"/>
        <v>65.174121856689496</v>
      </c>
      <c r="Z32" s="65">
        <f t="shared" si="37"/>
        <v>66.6944904327393</v>
      </c>
      <c r="AA32" s="65">
        <f t="shared" si="37"/>
        <v>68.708103179931598</v>
      </c>
      <c r="AB32" s="65">
        <f t="shared" si="37"/>
        <v>65.566490173339801</v>
      </c>
      <c r="AC32" s="65">
        <f t="shared" si="37"/>
        <v>76.475887298583999</v>
      </c>
      <c r="AD32" s="65">
        <f t="shared" si="37"/>
        <v>77.551643371582003</v>
      </c>
      <c r="AE32" s="65">
        <f t="shared" si="37"/>
        <v>74.195491790771499</v>
      </c>
      <c r="AF32" s="65">
        <f t="shared" si="37"/>
        <v>81.852863311767607</v>
      </c>
      <c r="AG32" s="65">
        <f t="shared" si="37"/>
        <v>85.071670532226605</v>
      </c>
      <c r="AH32" s="65">
        <f t="shared" si="37"/>
        <v>88.212673187255902</v>
      </c>
      <c r="AI32" s="83">
        <f t="shared" si="36"/>
        <v>41.612674713134801</v>
      </c>
      <c r="AJ32" s="95"/>
      <c r="AK32" s="51" t="s">
        <v>80</v>
      </c>
      <c r="AL32" s="52">
        <v>63.000001907348597</v>
      </c>
      <c r="AM32" s="52">
        <v>51.599998474121101</v>
      </c>
      <c r="AN32" s="52">
        <v>65.999998092651396</v>
      </c>
      <c r="AO32" s="52">
        <v>76.599998474121094</v>
      </c>
      <c r="AP32" s="52">
        <v>73.705162048339801</v>
      </c>
      <c r="AQ32" s="52">
        <v>73.422195434570298</v>
      </c>
      <c r="AR32" s="52">
        <v>80.905326843261705</v>
      </c>
      <c r="AS32" s="52">
        <v>80.381370544433594</v>
      </c>
      <c r="AT32" s="52">
        <v>83.698757171630902</v>
      </c>
      <c r="AU32" s="52">
        <v>86.588577270507798</v>
      </c>
      <c r="AV32" s="52">
        <v>90.017562866210895</v>
      </c>
      <c r="AW32" s="52">
        <v>92.6693115234375</v>
      </c>
      <c r="AX32" s="52">
        <v>95.500267028808594</v>
      </c>
      <c r="AY32" s="52">
        <v>98.450222015380902</v>
      </c>
      <c r="AZ32" s="52">
        <v>100.32647705078099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8"/>
        <v>44</v>
      </c>
      <c r="U33" s="61">
        <f t="shared" si="37"/>
        <v>47.599998474121101</v>
      </c>
      <c r="V33" s="61">
        <f t="shared" si="37"/>
        <v>53.799999237060497</v>
      </c>
      <c r="W33" s="61">
        <f t="shared" si="37"/>
        <v>59.600000381469698</v>
      </c>
      <c r="X33" s="61">
        <f t="shared" si="37"/>
        <v>53.182374954223597</v>
      </c>
      <c r="Y33" s="61">
        <f t="shared" si="37"/>
        <v>67.956874847412095</v>
      </c>
      <c r="Z33" s="61">
        <f t="shared" si="37"/>
        <v>67.221752166748004</v>
      </c>
      <c r="AA33" s="61">
        <f t="shared" si="37"/>
        <v>67.915660858154297</v>
      </c>
      <c r="AB33" s="61">
        <f t="shared" si="37"/>
        <v>70.142845153808594</v>
      </c>
      <c r="AC33" s="61">
        <f t="shared" si="37"/>
        <v>67.645683288574205</v>
      </c>
      <c r="AD33" s="61">
        <f t="shared" si="37"/>
        <v>77.732284545898395</v>
      </c>
      <c r="AE33" s="61">
        <f t="shared" si="37"/>
        <v>79.098064422607393</v>
      </c>
      <c r="AF33" s="61">
        <f t="shared" si="37"/>
        <v>75.961776733398395</v>
      </c>
      <c r="AG33" s="61">
        <f t="shared" si="37"/>
        <v>83.523132324218807</v>
      </c>
      <c r="AH33" s="61">
        <f t="shared" si="37"/>
        <v>86.713459014892607</v>
      </c>
      <c r="AI33" s="84">
        <f t="shared" si="36"/>
        <v>42.713459014892607</v>
      </c>
      <c r="AJ33" s="95"/>
      <c r="AK33" s="51" t="s">
        <v>81</v>
      </c>
      <c r="AL33" s="52">
        <v>63</v>
      </c>
      <c r="AM33" s="52">
        <v>58.000001907348597</v>
      </c>
      <c r="AN33" s="52">
        <v>48</v>
      </c>
      <c r="AO33" s="52">
        <v>66</v>
      </c>
      <c r="AP33" s="52">
        <v>76.561534881591797</v>
      </c>
      <c r="AQ33" s="52">
        <v>75.010452270507798</v>
      </c>
      <c r="AR33" s="52">
        <v>74.947849273681598</v>
      </c>
      <c r="AS33" s="52">
        <v>80.757827758789105</v>
      </c>
      <c r="AT33" s="52">
        <v>81.262901306152301</v>
      </c>
      <c r="AU33" s="52">
        <v>84.821548461914105</v>
      </c>
      <c r="AV33" s="52">
        <v>87.423835754394503</v>
      </c>
      <c r="AW33" s="52">
        <v>90.505668640136705</v>
      </c>
      <c r="AX33" s="52">
        <v>93.419216156005902</v>
      </c>
      <c r="AY33" s="52">
        <v>96.015357971191406</v>
      </c>
      <c r="AZ33" s="52">
        <v>98.789123535156307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8"/>
        <v>53</v>
      </c>
      <c r="U34" s="65">
        <f t="shared" si="37"/>
        <v>45</v>
      </c>
      <c r="V34" s="65">
        <f t="shared" si="37"/>
        <v>48.599998474121101</v>
      </c>
      <c r="W34" s="65">
        <f t="shared" si="37"/>
        <v>56.799999237060497</v>
      </c>
      <c r="X34" s="65">
        <f t="shared" si="37"/>
        <v>61.294168472290004</v>
      </c>
      <c r="Y34" s="65">
        <f t="shared" si="37"/>
        <v>55.406497955322301</v>
      </c>
      <c r="Z34" s="65">
        <f t="shared" si="37"/>
        <v>68.737743377685504</v>
      </c>
      <c r="AA34" s="65">
        <f t="shared" si="37"/>
        <v>68.873245239257798</v>
      </c>
      <c r="AB34" s="65">
        <f t="shared" si="37"/>
        <v>68.804191589355497</v>
      </c>
      <c r="AC34" s="65">
        <f t="shared" si="37"/>
        <v>71.473094940185504</v>
      </c>
      <c r="AD34" s="65">
        <f t="shared" si="37"/>
        <v>69.313499450683594</v>
      </c>
      <c r="AE34" s="65">
        <f t="shared" si="37"/>
        <v>78.684913635253906</v>
      </c>
      <c r="AF34" s="65">
        <f t="shared" si="37"/>
        <v>80.383914947509794</v>
      </c>
      <c r="AG34" s="65">
        <f t="shared" si="37"/>
        <v>77.3309135437012</v>
      </c>
      <c r="AH34" s="65">
        <f t="shared" si="37"/>
        <v>84.802150726318402</v>
      </c>
      <c r="AI34" s="83">
        <f t="shared" si="36"/>
        <v>31.802150726318402</v>
      </c>
      <c r="AJ34" s="95"/>
      <c r="AK34" s="51" t="s">
        <v>82</v>
      </c>
      <c r="AL34" s="52">
        <v>49.199998855590799</v>
      </c>
      <c r="AM34" s="52">
        <v>56.200000762939503</v>
      </c>
      <c r="AN34" s="52">
        <v>65.800001144409194</v>
      </c>
      <c r="AO34" s="52">
        <v>55.799999237060497</v>
      </c>
      <c r="AP34" s="52">
        <v>67.767654418945298</v>
      </c>
      <c r="AQ34" s="52">
        <v>77.048629760742202</v>
      </c>
      <c r="AR34" s="52">
        <v>76.347286224365206</v>
      </c>
      <c r="AS34" s="52">
        <v>76.403530120849595</v>
      </c>
      <c r="AT34" s="52">
        <v>81.198131561279297</v>
      </c>
      <c r="AU34" s="52">
        <v>83.063423156738295</v>
      </c>
      <c r="AV34" s="52">
        <v>86.1447563171387</v>
      </c>
      <c r="AW34" s="52">
        <v>88.577671051025405</v>
      </c>
      <c r="AX34" s="52">
        <v>91.792091369628906</v>
      </c>
      <c r="AY34" s="52">
        <v>94.539684295654297</v>
      </c>
      <c r="AZ34" s="52">
        <v>97.027767181396499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8"/>
        <v>57.600000381469698</v>
      </c>
      <c r="U35" s="61">
        <f t="shared" si="37"/>
        <v>56</v>
      </c>
      <c r="V35" s="61">
        <f t="shared" si="37"/>
        <v>48</v>
      </c>
      <c r="W35" s="61">
        <f t="shared" si="37"/>
        <v>49.599998474121101</v>
      </c>
      <c r="X35" s="61">
        <f t="shared" si="37"/>
        <v>58.283399581909201</v>
      </c>
      <c r="Y35" s="61">
        <f t="shared" si="37"/>
        <v>62.932712554931598</v>
      </c>
      <c r="Z35" s="61">
        <f t="shared" si="37"/>
        <v>57.433820724487298</v>
      </c>
      <c r="AA35" s="61">
        <f t="shared" si="37"/>
        <v>69.570289611816406</v>
      </c>
      <c r="AB35" s="61">
        <f t="shared" si="37"/>
        <v>70.435832977294893</v>
      </c>
      <c r="AC35" s="61">
        <f t="shared" si="37"/>
        <v>69.966445922851605</v>
      </c>
      <c r="AD35" s="61">
        <f t="shared" si="37"/>
        <v>72.771949768066406</v>
      </c>
      <c r="AE35" s="61">
        <f t="shared" si="37"/>
        <v>70.922889709472699</v>
      </c>
      <c r="AF35" s="61">
        <f t="shared" si="37"/>
        <v>79.768257141113295</v>
      </c>
      <c r="AG35" s="61">
        <f t="shared" si="37"/>
        <v>81.658287048339801</v>
      </c>
      <c r="AH35" s="61">
        <f t="shared" si="37"/>
        <v>78.676761627197294</v>
      </c>
      <c r="AI35" s="84">
        <f t="shared" si="36"/>
        <v>21.076761245727596</v>
      </c>
      <c r="AJ35" s="95"/>
      <c r="AK35" s="51" t="s">
        <v>83</v>
      </c>
      <c r="AL35" s="52">
        <v>56.999998092651403</v>
      </c>
      <c r="AM35" s="52">
        <v>47.800001144409201</v>
      </c>
      <c r="AN35" s="52">
        <v>56</v>
      </c>
      <c r="AO35" s="52">
        <v>65.200000762939496</v>
      </c>
      <c r="AP35" s="52">
        <v>60.651821136474602</v>
      </c>
      <c r="AQ35" s="52">
        <v>70.113067626953097</v>
      </c>
      <c r="AR35" s="52">
        <v>78.491058349609403</v>
      </c>
      <c r="AS35" s="52">
        <v>78.373226165771499</v>
      </c>
      <c r="AT35" s="52">
        <v>78.543838500976605</v>
      </c>
      <c r="AU35" s="52">
        <v>83.406051635742202</v>
      </c>
      <c r="AV35" s="52">
        <v>85.549018859863295</v>
      </c>
      <c r="AW35" s="52">
        <v>88.365943908691406</v>
      </c>
      <c r="AX35" s="52">
        <v>91.042415618896499</v>
      </c>
      <c r="AY35" s="52">
        <v>94.066028594970703</v>
      </c>
      <c r="AZ35" s="52">
        <v>96.758701324462905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8"/>
        <v>41.399999618530302</v>
      </c>
      <c r="U36" s="74">
        <f t="shared" si="37"/>
        <v>57.399999618530302</v>
      </c>
      <c r="V36" s="74">
        <f t="shared" si="37"/>
        <v>57.800001144409201</v>
      </c>
      <c r="W36" s="74">
        <f t="shared" si="37"/>
        <v>48</v>
      </c>
      <c r="X36" s="74">
        <f t="shared" si="37"/>
        <v>51.5389919281006</v>
      </c>
      <c r="Y36" s="74">
        <f t="shared" si="37"/>
        <v>59.8059597015381</v>
      </c>
      <c r="Z36" s="74">
        <f t="shared" si="37"/>
        <v>64.579320907592802</v>
      </c>
      <c r="AA36" s="74">
        <f t="shared" si="37"/>
        <v>59.412567138671903</v>
      </c>
      <c r="AB36" s="74">
        <f t="shared" si="37"/>
        <v>70.488605499267607</v>
      </c>
      <c r="AC36" s="74">
        <f t="shared" si="37"/>
        <v>72.204376220703097</v>
      </c>
      <c r="AD36" s="74">
        <f t="shared" si="37"/>
        <v>71.226387023925795</v>
      </c>
      <c r="AE36" s="74">
        <f t="shared" si="37"/>
        <v>74.119388580322294</v>
      </c>
      <c r="AF36" s="74">
        <f t="shared" si="37"/>
        <v>72.668304443359403</v>
      </c>
      <c r="AG36" s="74">
        <f t="shared" si="37"/>
        <v>80.9362602233887</v>
      </c>
      <c r="AH36" s="74">
        <f t="shared" si="37"/>
        <v>83.002540588378906</v>
      </c>
      <c r="AI36" s="86">
        <f t="shared" si="36"/>
        <v>41.602540969848604</v>
      </c>
      <c r="AJ36" s="95"/>
      <c r="AK36" s="51" t="s">
        <v>84</v>
      </c>
      <c r="AL36" s="52">
        <v>67.399999618530302</v>
      </c>
      <c r="AM36" s="52">
        <v>55.200000762939503</v>
      </c>
      <c r="AN36" s="52">
        <v>48.800001144409201</v>
      </c>
      <c r="AO36" s="52">
        <v>62</v>
      </c>
      <c r="AP36" s="52">
        <v>68.912279129028306</v>
      </c>
      <c r="AQ36" s="52">
        <v>65.682458877563505</v>
      </c>
      <c r="AR36" s="52">
        <v>73.720661163330107</v>
      </c>
      <c r="AS36" s="52">
        <v>81.538002014160199</v>
      </c>
      <c r="AT36" s="52">
        <v>81.8064155578613</v>
      </c>
      <c r="AU36" s="52">
        <v>82.699962615966797</v>
      </c>
      <c r="AV36" s="52">
        <v>87.147224426269503</v>
      </c>
      <c r="AW36" s="52">
        <v>89.493808746337905</v>
      </c>
      <c r="AX36" s="52">
        <v>92.490436553955107</v>
      </c>
      <c r="AY36" s="52">
        <v>95.105537414550795</v>
      </c>
      <c r="AZ36" s="52">
        <v>98.072635650634794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349.39999771118153</v>
      </c>
      <c r="U37" s="61">
        <f t="shared" ref="U37:AI37" si="39">SUM(U30:U36)</f>
        <v>365.19999694824219</v>
      </c>
      <c r="V37" s="61">
        <f t="shared" si="39"/>
        <v>385.99999618530268</v>
      </c>
      <c r="W37" s="61">
        <f t="shared" si="39"/>
        <v>389.79999351501459</v>
      </c>
      <c r="X37" s="61">
        <f t="shared" si="39"/>
        <v>417.12865257263178</v>
      </c>
      <c r="Y37" s="61">
        <f t="shared" si="39"/>
        <v>441.13990020751959</v>
      </c>
      <c r="Z37" s="61">
        <f t="shared" si="39"/>
        <v>452.04353713989246</v>
      </c>
      <c r="AA37" s="61">
        <f t="shared" si="39"/>
        <v>471.02547645568848</v>
      </c>
      <c r="AB37" s="61">
        <f t="shared" si="39"/>
        <v>493.56938171386719</v>
      </c>
      <c r="AC37" s="61">
        <f t="shared" si="39"/>
        <v>503.0020751953125</v>
      </c>
      <c r="AD37" s="61">
        <f t="shared" si="39"/>
        <v>518.09166336059559</v>
      </c>
      <c r="AE37" s="61">
        <f t="shared" si="39"/>
        <v>537.27296447753918</v>
      </c>
      <c r="AF37" s="61">
        <f t="shared" si="39"/>
        <v>557.32705688476563</v>
      </c>
      <c r="AG37" s="61">
        <f t="shared" si="39"/>
        <v>581.48290252685558</v>
      </c>
      <c r="AH37" s="61">
        <f t="shared" si="39"/>
        <v>600.47797775268577</v>
      </c>
      <c r="AI37" s="61">
        <f t="shared" si="39"/>
        <v>251.07798004150411</v>
      </c>
      <c r="AJ37" s="100"/>
      <c r="AK37" s="51" t="s">
        <v>85</v>
      </c>
      <c r="AL37" s="52">
        <v>57</v>
      </c>
      <c r="AM37" s="52">
        <v>70.599998474121094</v>
      </c>
      <c r="AN37" s="52">
        <v>60.399997711181598</v>
      </c>
      <c r="AO37" s="52">
        <v>55.200000762939503</v>
      </c>
      <c r="AP37" s="52">
        <v>66.141345977783203</v>
      </c>
      <c r="AQ37" s="52">
        <v>72.600526809692397</v>
      </c>
      <c r="AR37" s="52">
        <v>70.262893676757798</v>
      </c>
      <c r="AS37" s="52">
        <v>77.317348480224595</v>
      </c>
      <c r="AT37" s="52">
        <v>84.734748840332003</v>
      </c>
      <c r="AU37" s="52">
        <v>85.867137908935504</v>
      </c>
      <c r="AV37" s="52">
        <v>86.796607971191406</v>
      </c>
      <c r="AW37" s="52">
        <v>90.978019714355497</v>
      </c>
      <c r="AX37" s="52">
        <v>93.7478218078613</v>
      </c>
      <c r="AY37" s="52">
        <v>96.637161254882798</v>
      </c>
      <c r="AZ37" s="52">
        <v>99.248077392578097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42.199998855590799</v>
      </c>
      <c r="U38" s="79">
        <f t="shared" ref="U38:AH38" si="40">AM17</f>
        <v>42.399999618530302</v>
      </c>
      <c r="V38" s="79">
        <f t="shared" si="40"/>
        <v>58.600000381469698</v>
      </c>
      <c r="W38" s="79">
        <f t="shared" si="40"/>
        <v>60.600000381469698</v>
      </c>
      <c r="X38" s="79">
        <f t="shared" si="40"/>
        <v>50.61376953125</v>
      </c>
      <c r="Y38" s="79">
        <f t="shared" si="40"/>
        <v>53.781785964965799</v>
      </c>
      <c r="Z38" s="79">
        <f t="shared" si="40"/>
        <v>61.675752639770501</v>
      </c>
      <c r="AA38" s="79">
        <f t="shared" si="40"/>
        <v>66.574266433715806</v>
      </c>
      <c r="AB38" s="79">
        <f t="shared" si="40"/>
        <v>61.706325531005902</v>
      </c>
      <c r="AC38" s="79">
        <f t="shared" si="40"/>
        <v>72.058475494384794</v>
      </c>
      <c r="AD38" s="79">
        <f t="shared" si="40"/>
        <v>74.358959197998004</v>
      </c>
      <c r="AE38" s="79">
        <f t="shared" si="40"/>
        <v>72.950313568115206</v>
      </c>
      <c r="AF38" s="79">
        <f t="shared" si="40"/>
        <v>76.017665863037095</v>
      </c>
      <c r="AG38" s="79">
        <f t="shared" si="40"/>
        <v>74.848861694335895</v>
      </c>
      <c r="AH38" s="79">
        <f t="shared" si="40"/>
        <v>82.617160797119098</v>
      </c>
      <c r="AI38" s="104">
        <f t="shared" ref="AI38:AI40" si="41">AH38-T38</f>
        <v>40.417161941528299</v>
      </c>
      <c r="AJ38" s="95"/>
      <c r="AK38" s="51" t="s">
        <v>86</v>
      </c>
      <c r="AL38" s="52">
        <v>56</v>
      </c>
      <c r="AM38" s="52">
        <v>54.800001144409201</v>
      </c>
      <c r="AN38" s="52">
        <v>70.399997711181598</v>
      </c>
      <c r="AO38" s="52">
        <v>63.199998855590799</v>
      </c>
      <c r="AP38" s="52">
        <v>60.539867401122997</v>
      </c>
      <c r="AQ38" s="52">
        <v>69.760231018066406</v>
      </c>
      <c r="AR38" s="52">
        <v>75.899276733398395</v>
      </c>
      <c r="AS38" s="52">
        <v>74.1755046844482</v>
      </c>
      <c r="AT38" s="52">
        <v>80.556266784667997</v>
      </c>
      <c r="AU38" s="52">
        <v>88.201820373535199</v>
      </c>
      <c r="AV38" s="52">
        <v>89.523101806640597</v>
      </c>
      <c r="AW38" s="52">
        <v>90.485145568847699</v>
      </c>
      <c r="AX38" s="52">
        <v>94.741401672363295</v>
      </c>
      <c r="AY38" s="52">
        <v>97.608459472656307</v>
      </c>
      <c r="AZ38" s="52">
        <v>100.447010040283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44.399999618530302</v>
      </c>
      <c r="U39" s="65">
        <f t="shared" ref="U39:AH39" si="42">AM18</f>
        <v>46</v>
      </c>
      <c r="V39" s="65">
        <f t="shared" si="42"/>
        <v>43.399999618530302</v>
      </c>
      <c r="W39" s="65">
        <f t="shared" si="42"/>
        <v>61.800001144409201</v>
      </c>
      <c r="X39" s="65">
        <f t="shared" si="42"/>
        <v>61.785902023315401</v>
      </c>
      <c r="Y39" s="65">
        <f t="shared" si="42"/>
        <v>53.142457962036097</v>
      </c>
      <c r="Z39" s="65">
        <f t="shared" si="42"/>
        <v>55.931318283081097</v>
      </c>
      <c r="AA39" s="65">
        <f t="shared" si="42"/>
        <v>63.441083908081097</v>
      </c>
      <c r="AB39" s="65">
        <f t="shared" si="42"/>
        <v>68.453357696533203</v>
      </c>
      <c r="AC39" s="65">
        <f t="shared" si="42"/>
        <v>64.096897125244098</v>
      </c>
      <c r="AD39" s="65">
        <f t="shared" si="42"/>
        <v>73.514766693115206</v>
      </c>
      <c r="AE39" s="65">
        <f t="shared" si="42"/>
        <v>76.393615722656307</v>
      </c>
      <c r="AF39" s="65">
        <f t="shared" si="42"/>
        <v>74.671936035156307</v>
      </c>
      <c r="AG39" s="65">
        <f t="shared" si="42"/>
        <v>77.8026123046875</v>
      </c>
      <c r="AH39" s="65">
        <f t="shared" si="42"/>
        <v>76.887096405029297</v>
      </c>
      <c r="AI39" s="83">
        <f t="shared" si="41"/>
        <v>32.487096786498995</v>
      </c>
      <c r="AJ39" s="95"/>
      <c r="AK39" s="51" t="s">
        <v>87</v>
      </c>
      <c r="AL39" s="52">
        <v>49</v>
      </c>
      <c r="AM39" s="52">
        <v>55.800001144409201</v>
      </c>
      <c r="AN39" s="52">
        <v>57.399999618530302</v>
      </c>
      <c r="AO39" s="52">
        <v>71.399997711181598</v>
      </c>
      <c r="AP39" s="52">
        <v>66.002471923828097</v>
      </c>
      <c r="AQ39" s="52">
        <v>64.485242843627901</v>
      </c>
      <c r="AR39" s="52">
        <v>72.457418441772504</v>
      </c>
      <c r="AS39" s="52">
        <v>78.314865112304702</v>
      </c>
      <c r="AT39" s="52">
        <v>77.053510665893597</v>
      </c>
      <c r="AU39" s="52">
        <v>83.361000061035199</v>
      </c>
      <c r="AV39" s="52">
        <v>90.750080108642607</v>
      </c>
      <c r="AW39" s="52">
        <v>92.210498809814496</v>
      </c>
      <c r="AX39" s="52">
        <v>93.407184600830107</v>
      </c>
      <c r="AY39" s="52">
        <v>97.508373260498004</v>
      </c>
      <c r="AZ39" s="52">
        <v>100.46258544921901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45</v>
      </c>
      <c r="U40" s="63">
        <f t="shared" ref="U40:AH40" si="43">AM19</f>
        <v>45.399999618530302</v>
      </c>
      <c r="V40" s="63">
        <f t="shared" si="43"/>
        <v>46.800001144409201</v>
      </c>
      <c r="W40" s="63">
        <f t="shared" si="43"/>
        <v>48.399999618530302</v>
      </c>
      <c r="X40" s="63">
        <f t="shared" si="43"/>
        <v>63.149250030517599</v>
      </c>
      <c r="Y40" s="63">
        <f t="shared" si="43"/>
        <v>62.966678619384801</v>
      </c>
      <c r="Z40" s="63">
        <f t="shared" si="43"/>
        <v>55.634180068969698</v>
      </c>
      <c r="AA40" s="63">
        <f t="shared" si="43"/>
        <v>58.047624588012702</v>
      </c>
      <c r="AB40" s="63">
        <f t="shared" si="43"/>
        <v>65.189720153808594</v>
      </c>
      <c r="AC40" s="63">
        <f t="shared" si="43"/>
        <v>70.517604827880902</v>
      </c>
      <c r="AD40" s="63">
        <f t="shared" si="43"/>
        <v>66.417259216308594</v>
      </c>
      <c r="AE40" s="63">
        <f t="shared" si="43"/>
        <v>74.9168891906738</v>
      </c>
      <c r="AF40" s="63">
        <f t="shared" si="43"/>
        <v>78.461551666259794</v>
      </c>
      <c r="AG40" s="63">
        <f t="shared" si="43"/>
        <v>76.362575531005902</v>
      </c>
      <c r="AH40" s="63">
        <f t="shared" si="43"/>
        <v>79.526344299316406</v>
      </c>
      <c r="AI40" s="85">
        <f t="shared" si="41"/>
        <v>34.526344299316406</v>
      </c>
      <c r="AJ40" s="95"/>
      <c r="AK40" s="51" t="s">
        <v>88</v>
      </c>
      <c r="AL40" s="52">
        <v>56.599998474121101</v>
      </c>
      <c r="AM40" s="52">
        <v>53.800001144409201</v>
      </c>
      <c r="AN40" s="52">
        <v>56.600000381469698</v>
      </c>
      <c r="AO40" s="52">
        <v>61.000001907348597</v>
      </c>
      <c r="AP40" s="52">
        <v>73.544868469238295</v>
      </c>
      <c r="AQ40" s="52">
        <v>68.3707084655762</v>
      </c>
      <c r="AR40" s="52">
        <v>67.698513031005902</v>
      </c>
      <c r="AS40" s="52">
        <v>74.783197402954102</v>
      </c>
      <c r="AT40" s="52">
        <v>80.412384033203097</v>
      </c>
      <c r="AU40" s="52">
        <v>79.899330139160199</v>
      </c>
      <c r="AV40" s="52">
        <v>85.795810699462905</v>
      </c>
      <c r="AW40" s="52">
        <v>92.966136932373004</v>
      </c>
      <c r="AX40" s="52">
        <v>94.734081268310504</v>
      </c>
      <c r="AY40" s="52">
        <v>95.931900024414105</v>
      </c>
      <c r="AZ40" s="52">
        <v>99.933395385742202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131.59999847412109</v>
      </c>
      <c r="U41" s="103">
        <f t="shared" ref="U41:AI41" si="44">SUM(U38:U40)</f>
        <v>133.7999992370606</v>
      </c>
      <c r="V41" s="103">
        <f t="shared" si="44"/>
        <v>148.80000114440921</v>
      </c>
      <c r="W41" s="103">
        <f t="shared" si="44"/>
        <v>170.80000114440921</v>
      </c>
      <c r="X41" s="103">
        <f t="shared" si="44"/>
        <v>175.54892158508301</v>
      </c>
      <c r="Y41" s="103">
        <f t="shared" si="44"/>
        <v>169.89092254638669</v>
      </c>
      <c r="Z41" s="103">
        <f t="shared" si="44"/>
        <v>173.24125099182129</v>
      </c>
      <c r="AA41" s="103">
        <f t="shared" si="44"/>
        <v>188.0629749298096</v>
      </c>
      <c r="AB41" s="103">
        <f t="shared" si="44"/>
        <v>195.34940338134771</v>
      </c>
      <c r="AC41" s="103">
        <f t="shared" si="44"/>
        <v>206.67297744750982</v>
      </c>
      <c r="AD41" s="103">
        <f t="shared" si="44"/>
        <v>214.29098510742182</v>
      </c>
      <c r="AE41" s="103">
        <f t="shared" si="44"/>
        <v>224.26081848144531</v>
      </c>
      <c r="AF41" s="103">
        <f t="shared" si="44"/>
        <v>229.15115356445321</v>
      </c>
      <c r="AG41" s="103">
        <f t="shared" si="44"/>
        <v>229.0140495300293</v>
      </c>
      <c r="AH41" s="103">
        <f t="shared" si="44"/>
        <v>239.03060150146479</v>
      </c>
      <c r="AI41" s="61">
        <f t="shared" si="44"/>
        <v>107.43060302734369</v>
      </c>
      <c r="AJ41" s="100"/>
      <c r="AK41" s="51" t="s">
        <v>89</v>
      </c>
      <c r="AL41" s="52">
        <v>58.599998474121101</v>
      </c>
      <c r="AM41" s="52">
        <v>58.599998474121101</v>
      </c>
      <c r="AN41" s="52">
        <v>51.399999618530302</v>
      </c>
      <c r="AO41" s="52">
        <v>57.800001144409201</v>
      </c>
      <c r="AP41" s="52">
        <v>63.179040908813498</v>
      </c>
      <c r="AQ41" s="52">
        <v>75.370738983154297</v>
      </c>
      <c r="AR41" s="52">
        <v>70.376197814941406</v>
      </c>
      <c r="AS41" s="52">
        <v>70.369983673095703</v>
      </c>
      <c r="AT41" s="52">
        <v>76.785533905029297</v>
      </c>
      <c r="AU41" s="52">
        <v>82.594642639160199</v>
      </c>
      <c r="AV41" s="52">
        <v>82.314792633056598</v>
      </c>
      <c r="AW41" s="52">
        <v>87.889289855957003</v>
      </c>
      <c r="AX41" s="52">
        <v>95.032257080078097</v>
      </c>
      <c r="AY41" s="52">
        <v>96.862510681152301</v>
      </c>
      <c r="AZ41" s="52">
        <v>98.074817657470703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45.599998474121101</v>
      </c>
      <c r="U42" s="65">
        <f t="shared" ref="U42:AH42" si="45">AM20</f>
        <v>49</v>
      </c>
      <c r="V42" s="65">
        <f t="shared" si="45"/>
        <v>44.399999618530302</v>
      </c>
      <c r="W42" s="65">
        <f t="shared" si="45"/>
        <v>46</v>
      </c>
      <c r="X42" s="65">
        <f t="shared" si="45"/>
        <v>50.981229782104499</v>
      </c>
      <c r="Y42" s="65">
        <f t="shared" si="45"/>
        <v>64.197509765625</v>
      </c>
      <c r="Z42" s="65">
        <f t="shared" si="45"/>
        <v>63.833726882934599</v>
      </c>
      <c r="AA42" s="65">
        <f t="shared" si="45"/>
        <v>57.877176284790004</v>
      </c>
      <c r="AB42" s="65">
        <f t="shared" si="45"/>
        <v>59.889430999755902</v>
      </c>
      <c r="AC42" s="65">
        <f t="shared" si="45"/>
        <v>66.8808784484863</v>
      </c>
      <c r="AD42" s="65">
        <f t="shared" si="45"/>
        <v>72.2253608703613</v>
      </c>
      <c r="AE42" s="65">
        <f t="shared" si="45"/>
        <v>68.428966522216797</v>
      </c>
      <c r="AF42" s="65">
        <f t="shared" si="45"/>
        <v>76.059608459472699</v>
      </c>
      <c r="AG42" s="65">
        <f t="shared" si="45"/>
        <v>80.102699279785199</v>
      </c>
      <c r="AH42" s="65">
        <f t="shared" si="45"/>
        <v>77.648933410644503</v>
      </c>
      <c r="AI42" s="87">
        <f t="shared" ref="AI42:AI55" si="46">AH42-T42</f>
        <v>32.048934936523402</v>
      </c>
      <c r="AJ42" s="95"/>
      <c r="AK42" s="51" t="s">
        <v>90</v>
      </c>
      <c r="AL42" s="52">
        <v>48.200000762939503</v>
      </c>
      <c r="AM42" s="52">
        <v>58.599998474121101</v>
      </c>
      <c r="AN42" s="52">
        <v>57.199998855590799</v>
      </c>
      <c r="AO42" s="52">
        <v>55.399999618530302</v>
      </c>
      <c r="AP42" s="52">
        <v>60.689172744750998</v>
      </c>
      <c r="AQ42" s="52">
        <v>65.088827133178697</v>
      </c>
      <c r="AR42" s="52">
        <v>77.0036430358887</v>
      </c>
      <c r="AS42" s="52">
        <v>72.134086608886705</v>
      </c>
      <c r="AT42" s="52">
        <v>72.683395385742202</v>
      </c>
      <c r="AU42" s="52">
        <v>78.902107238769503</v>
      </c>
      <c r="AV42" s="52">
        <v>84.535617828369098</v>
      </c>
      <c r="AW42" s="52">
        <v>84.416023254394503</v>
      </c>
      <c r="AX42" s="52">
        <v>89.932140350341797</v>
      </c>
      <c r="AY42" s="52">
        <v>96.876659393310504</v>
      </c>
      <c r="AZ42" s="52">
        <v>98.750949859619098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43.199998855590799</v>
      </c>
      <c r="U43" s="61">
        <f t="shared" ref="U43:AH55" si="47">AM21</f>
        <v>49.599998474121101</v>
      </c>
      <c r="V43" s="61">
        <f t="shared" si="47"/>
        <v>51.799999237060497</v>
      </c>
      <c r="W43" s="61">
        <f t="shared" si="47"/>
        <v>46.399999618530302</v>
      </c>
      <c r="X43" s="61">
        <f t="shared" si="47"/>
        <v>50.274190902709996</v>
      </c>
      <c r="Y43" s="61">
        <f t="shared" si="47"/>
        <v>55.122541427612298</v>
      </c>
      <c r="Z43" s="61">
        <f t="shared" si="47"/>
        <v>66.712110519409194</v>
      </c>
      <c r="AA43" s="61">
        <f t="shared" si="47"/>
        <v>66.233795166015597</v>
      </c>
      <c r="AB43" s="61">
        <f t="shared" si="47"/>
        <v>61.7437038421631</v>
      </c>
      <c r="AC43" s="61">
        <f t="shared" si="47"/>
        <v>63.751083374023402</v>
      </c>
      <c r="AD43" s="61">
        <f t="shared" si="47"/>
        <v>70.291389465332003</v>
      </c>
      <c r="AE43" s="61">
        <f t="shared" si="47"/>
        <v>75.638790130615206</v>
      </c>
      <c r="AF43" s="61">
        <f t="shared" si="47"/>
        <v>72.382301330566406</v>
      </c>
      <c r="AG43" s="61">
        <f t="shared" si="47"/>
        <v>78.960472106933594</v>
      </c>
      <c r="AH43" s="61">
        <f t="shared" si="47"/>
        <v>83.4984321594238</v>
      </c>
      <c r="AI43" s="84">
        <f t="shared" si="46"/>
        <v>40.298433303833001</v>
      </c>
      <c r="AJ43" s="95"/>
      <c r="AK43" s="51" t="s">
        <v>91</v>
      </c>
      <c r="AL43" s="52">
        <v>56.799999237060497</v>
      </c>
      <c r="AM43" s="52">
        <v>54</v>
      </c>
      <c r="AN43" s="52">
        <v>65.799999237060504</v>
      </c>
      <c r="AO43" s="52">
        <v>55.599998474121101</v>
      </c>
      <c r="AP43" s="52">
        <v>58.549030303955099</v>
      </c>
      <c r="AQ43" s="52">
        <v>63.258226394653299</v>
      </c>
      <c r="AR43" s="52">
        <v>66.856634140014606</v>
      </c>
      <c r="AS43" s="52">
        <v>78.536590576171903</v>
      </c>
      <c r="AT43" s="52">
        <v>73.774745941162095</v>
      </c>
      <c r="AU43" s="52">
        <v>75.121212005615206</v>
      </c>
      <c r="AV43" s="52">
        <v>80.884849548339801</v>
      </c>
      <c r="AW43" s="52">
        <v>86.377742767333999</v>
      </c>
      <c r="AX43" s="52">
        <v>86.517238616943402</v>
      </c>
      <c r="AY43" s="52">
        <v>91.861507415771499</v>
      </c>
      <c r="AZ43" s="52">
        <v>98.656673431396499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8">AL22</f>
        <v>55.600000381469698</v>
      </c>
      <c r="U44" s="65">
        <f t="shared" si="47"/>
        <v>46.199998855590799</v>
      </c>
      <c r="V44" s="65">
        <f t="shared" si="47"/>
        <v>54.399999618530302</v>
      </c>
      <c r="W44" s="65">
        <f t="shared" si="47"/>
        <v>57.799999237060497</v>
      </c>
      <c r="X44" s="65">
        <f t="shared" si="47"/>
        <v>54.520608901977504</v>
      </c>
      <c r="Y44" s="65">
        <f t="shared" si="47"/>
        <v>58.422275543212898</v>
      </c>
      <c r="Z44" s="65">
        <f t="shared" si="47"/>
        <v>63.226268768310497</v>
      </c>
      <c r="AA44" s="65">
        <f t="shared" si="47"/>
        <v>73.206558227539105</v>
      </c>
      <c r="AB44" s="65">
        <f t="shared" si="47"/>
        <v>72.871902465820298</v>
      </c>
      <c r="AC44" s="65">
        <f t="shared" si="47"/>
        <v>70.418323516845703</v>
      </c>
      <c r="AD44" s="65">
        <f t="shared" si="47"/>
        <v>72.180473327636705</v>
      </c>
      <c r="AE44" s="65">
        <f t="shared" si="47"/>
        <v>78.383152008056598</v>
      </c>
      <c r="AF44" s="65">
        <f t="shared" si="47"/>
        <v>84.078868865966797</v>
      </c>
      <c r="AG44" s="65">
        <f t="shared" si="47"/>
        <v>81.245655059814496</v>
      </c>
      <c r="AH44" s="65">
        <f t="shared" si="47"/>
        <v>86.958095550537095</v>
      </c>
      <c r="AI44" s="83">
        <f t="shared" si="46"/>
        <v>31.358095169067397</v>
      </c>
      <c r="AJ44" s="95"/>
      <c r="AK44" s="51" t="s">
        <v>92</v>
      </c>
      <c r="AL44" s="52">
        <v>39.600000381469698</v>
      </c>
      <c r="AM44" s="52">
        <v>56.799999237060497</v>
      </c>
      <c r="AN44" s="52">
        <v>54.800001144409201</v>
      </c>
      <c r="AO44" s="52">
        <v>68</v>
      </c>
      <c r="AP44" s="52">
        <v>57.8436279296875</v>
      </c>
      <c r="AQ44" s="52">
        <v>61.014339447021499</v>
      </c>
      <c r="AR44" s="52">
        <v>65.329328536987305</v>
      </c>
      <c r="AS44" s="52">
        <v>68.239261627197294</v>
      </c>
      <c r="AT44" s="52">
        <v>79.641540527343807</v>
      </c>
      <c r="AU44" s="52">
        <v>75.317966461181598</v>
      </c>
      <c r="AV44" s="52">
        <v>77.032016754150405</v>
      </c>
      <c r="AW44" s="52">
        <v>82.4769287109375</v>
      </c>
      <c r="AX44" s="52">
        <v>87.965614318847699</v>
      </c>
      <c r="AY44" s="52">
        <v>88.140186309814496</v>
      </c>
      <c r="AZ44" s="52">
        <v>93.353546142578097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8"/>
        <v>63.599998474121101</v>
      </c>
      <c r="U45" s="61">
        <f t="shared" si="47"/>
        <v>78.800003051757798</v>
      </c>
      <c r="V45" s="61">
        <f t="shared" si="47"/>
        <v>62.199998855590799</v>
      </c>
      <c r="W45" s="61">
        <f t="shared" si="47"/>
        <v>63</v>
      </c>
      <c r="X45" s="61">
        <f t="shared" si="47"/>
        <v>67.885959625244098</v>
      </c>
      <c r="Y45" s="61">
        <f t="shared" si="47"/>
        <v>65.6052055358887</v>
      </c>
      <c r="Z45" s="61">
        <f t="shared" si="47"/>
        <v>69.544570922851605</v>
      </c>
      <c r="AA45" s="61">
        <f t="shared" si="47"/>
        <v>74.286777496337905</v>
      </c>
      <c r="AB45" s="61">
        <f t="shared" si="47"/>
        <v>82.461017608642607</v>
      </c>
      <c r="AC45" s="61">
        <f t="shared" si="47"/>
        <v>83.287929534912095</v>
      </c>
      <c r="AD45" s="61">
        <f t="shared" si="47"/>
        <v>82.332881927490206</v>
      </c>
      <c r="AE45" s="61">
        <f t="shared" si="47"/>
        <v>83.920227050781307</v>
      </c>
      <c r="AF45" s="61">
        <f t="shared" si="47"/>
        <v>90.136978149414105</v>
      </c>
      <c r="AG45" s="61">
        <f t="shared" si="47"/>
        <v>95.808216094970703</v>
      </c>
      <c r="AH45" s="61">
        <f t="shared" si="47"/>
        <v>93.546848297119098</v>
      </c>
      <c r="AI45" s="84">
        <f t="shared" si="46"/>
        <v>29.946849822997997</v>
      </c>
      <c r="AJ45" s="95"/>
      <c r="AK45" s="51" t="s">
        <v>93</v>
      </c>
      <c r="AL45" s="52">
        <v>53.399999618530302</v>
      </c>
      <c r="AM45" s="52">
        <v>39.199998855590799</v>
      </c>
      <c r="AN45" s="52">
        <v>54.399999618530302</v>
      </c>
      <c r="AO45" s="52">
        <v>54</v>
      </c>
      <c r="AP45" s="52">
        <v>68.200717926025405</v>
      </c>
      <c r="AQ45" s="52">
        <v>59.413282394409201</v>
      </c>
      <c r="AR45" s="52">
        <v>62.751499176025398</v>
      </c>
      <c r="AS45" s="52">
        <v>66.701183319091797</v>
      </c>
      <c r="AT45" s="52">
        <v>69.016403198242202</v>
      </c>
      <c r="AU45" s="52">
        <v>80.410236358642607</v>
      </c>
      <c r="AV45" s="52">
        <v>76.2138862609863</v>
      </c>
      <c r="AW45" s="52">
        <v>78.218494415283203</v>
      </c>
      <c r="AX45" s="52">
        <v>83.497879028320298</v>
      </c>
      <c r="AY45" s="52">
        <v>88.808853149414105</v>
      </c>
      <c r="AZ45" s="52">
        <v>89.008762359619098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8"/>
        <v>75</v>
      </c>
      <c r="U46" s="65">
        <f t="shared" si="47"/>
        <v>72.199998855590806</v>
      </c>
      <c r="V46" s="65">
        <f t="shared" si="47"/>
        <v>73.600000381469698</v>
      </c>
      <c r="W46" s="65">
        <f t="shared" si="47"/>
        <v>65.999998092651396</v>
      </c>
      <c r="X46" s="65">
        <f t="shared" si="47"/>
        <v>74.561824798583999</v>
      </c>
      <c r="Y46" s="65">
        <f t="shared" si="47"/>
        <v>79.053039550781307</v>
      </c>
      <c r="Z46" s="65">
        <f t="shared" si="47"/>
        <v>77.758773803710895</v>
      </c>
      <c r="AA46" s="65">
        <f t="shared" si="47"/>
        <v>81.644618988037095</v>
      </c>
      <c r="AB46" s="65">
        <f t="shared" si="47"/>
        <v>86.297683715820298</v>
      </c>
      <c r="AC46" s="65">
        <f t="shared" si="47"/>
        <v>93.897785186767607</v>
      </c>
      <c r="AD46" s="65">
        <f t="shared" si="47"/>
        <v>94.995082855224595</v>
      </c>
      <c r="AE46" s="65">
        <f t="shared" si="47"/>
        <v>95.402477264404297</v>
      </c>
      <c r="AF46" s="65">
        <f t="shared" si="47"/>
        <v>97.447441101074205</v>
      </c>
      <c r="AG46" s="65">
        <f t="shared" si="47"/>
        <v>103.116897583008</v>
      </c>
      <c r="AH46" s="65">
        <f t="shared" si="47"/>
        <v>108.73302841186501</v>
      </c>
      <c r="AI46" s="83">
        <f t="shared" si="46"/>
        <v>33.733028411865007</v>
      </c>
      <c r="AJ46" s="95"/>
      <c r="AK46" s="51" t="s">
        <v>94</v>
      </c>
      <c r="AL46" s="52">
        <v>51.399999618530302</v>
      </c>
      <c r="AM46" s="52">
        <v>51.399999618530302</v>
      </c>
      <c r="AN46" s="52">
        <v>40.199998855590799</v>
      </c>
      <c r="AO46" s="52">
        <v>57.199998855590799</v>
      </c>
      <c r="AP46" s="52">
        <v>55.465328216552699</v>
      </c>
      <c r="AQ46" s="52">
        <v>68.2010307312012</v>
      </c>
      <c r="AR46" s="52">
        <v>60.566022872924798</v>
      </c>
      <c r="AS46" s="52">
        <v>64.022510528564496</v>
      </c>
      <c r="AT46" s="52">
        <v>67.676918029785199</v>
      </c>
      <c r="AU46" s="52">
        <v>69.761528015136705</v>
      </c>
      <c r="AV46" s="52">
        <v>80.820373535156307</v>
      </c>
      <c r="AW46" s="52">
        <v>76.763156890869098</v>
      </c>
      <c r="AX46" s="52">
        <v>79.123722076416001</v>
      </c>
      <c r="AY46" s="52">
        <v>84.123508453369098</v>
      </c>
      <c r="AZ46" s="52">
        <v>89.257640838623004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8"/>
        <v>75.000001907348604</v>
      </c>
      <c r="U47" s="61">
        <f t="shared" si="47"/>
        <v>89.200000762939496</v>
      </c>
      <c r="V47" s="61">
        <f t="shared" si="47"/>
        <v>66.600000381469698</v>
      </c>
      <c r="W47" s="61">
        <f t="shared" si="47"/>
        <v>76.600000381469698</v>
      </c>
      <c r="X47" s="61">
        <f t="shared" si="47"/>
        <v>77.802154541015597</v>
      </c>
      <c r="Y47" s="61">
        <f t="shared" si="47"/>
        <v>83.928245544433594</v>
      </c>
      <c r="Z47" s="61">
        <f t="shared" si="47"/>
        <v>88.021293640136705</v>
      </c>
      <c r="AA47" s="61">
        <f t="shared" si="47"/>
        <v>87.438056945800795</v>
      </c>
      <c r="AB47" s="61">
        <f t="shared" si="47"/>
        <v>91.182971954345703</v>
      </c>
      <c r="AC47" s="61">
        <f t="shared" si="47"/>
        <v>96.855518341064496</v>
      </c>
      <c r="AD47" s="61">
        <f t="shared" si="47"/>
        <v>102.875507354736</v>
      </c>
      <c r="AE47" s="61">
        <f t="shared" si="47"/>
        <v>104.110382080078</v>
      </c>
      <c r="AF47" s="61">
        <f t="shared" si="47"/>
        <v>106.183971405029</v>
      </c>
      <c r="AG47" s="61">
        <f t="shared" si="47"/>
        <v>108.02760314941401</v>
      </c>
      <c r="AH47" s="61">
        <f t="shared" si="47"/>
        <v>113.09910583496099</v>
      </c>
      <c r="AI47" s="84">
        <f t="shared" si="46"/>
        <v>38.09910392761239</v>
      </c>
      <c r="AJ47" s="95"/>
      <c r="AK47" s="51" t="s">
        <v>95</v>
      </c>
      <c r="AL47" s="52">
        <v>51.600000381469698</v>
      </c>
      <c r="AM47" s="52">
        <v>55.199998855590799</v>
      </c>
      <c r="AN47" s="52">
        <v>53.399999618530302</v>
      </c>
      <c r="AO47" s="52">
        <v>45.399999618530302</v>
      </c>
      <c r="AP47" s="52">
        <v>58.594486236572301</v>
      </c>
      <c r="AQ47" s="52">
        <v>57.0419406890869</v>
      </c>
      <c r="AR47" s="52">
        <v>68.544761657714801</v>
      </c>
      <c r="AS47" s="52">
        <v>61.8914604187012</v>
      </c>
      <c r="AT47" s="52">
        <v>65.437070846557603</v>
      </c>
      <c r="AU47" s="52">
        <v>69.098796844482393</v>
      </c>
      <c r="AV47" s="52">
        <v>70.774574279785199</v>
      </c>
      <c r="AW47" s="52">
        <v>81.522247314453097</v>
      </c>
      <c r="AX47" s="52">
        <v>77.736610412597699</v>
      </c>
      <c r="AY47" s="52">
        <v>80.264755249023395</v>
      </c>
      <c r="AZ47" s="52">
        <v>85.028888702392607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8"/>
        <v>84.200000762939496</v>
      </c>
      <c r="U48" s="65">
        <f t="shared" si="47"/>
        <v>76.599998474121094</v>
      </c>
      <c r="V48" s="65">
        <f t="shared" si="47"/>
        <v>81</v>
      </c>
      <c r="W48" s="65">
        <f t="shared" si="47"/>
        <v>73.600002288818402</v>
      </c>
      <c r="X48" s="65">
        <f t="shared" si="47"/>
        <v>85.069679260253906</v>
      </c>
      <c r="Y48" s="65">
        <f t="shared" si="47"/>
        <v>86.755096435546903</v>
      </c>
      <c r="Z48" s="65">
        <f t="shared" si="47"/>
        <v>91.329296112060504</v>
      </c>
      <c r="AA48" s="65">
        <f t="shared" si="47"/>
        <v>95.012397766113295</v>
      </c>
      <c r="AB48" s="65">
        <f t="shared" si="47"/>
        <v>94.982284545898395</v>
      </c>
      <c r="AC48" s="65">
        <f t="shared" si="47"/>
        <v>99.805389404296903</v>
      </c>
      <c r="AD48" s="65">
        <f t="shared" si="47"/>
        <v>104.993194580078</v>
      </c>
      <c r="AE48" s="65">
        <f t="shared" si="47"/>
        <v>109.89612197875999</v>
      </c>
      <c r="AF48" s="65">
        <f t="shared" si="47"/>
        <v>111.84916305541999</v>
      </c>
      <c r="AG48" s="65">
        <f t="shared" si="47"/>
        <v>114.484008789063</v>
      </c>
      <c r="AH48" s="65">
        <f t="shared" si="47"/>
        <v>116.27797698974599</v>
      </c>
      <c r="AI48" s="83">
        <f t="shared" si="46"/>
        <v>32.077976226806499</v>
      </c>
      <c r="AJ48" s="95"/>
      <c r="AK48" s="51" t="s">
        <v>96</v>
      </c>
      <c r="AL48" s="52">
        <v>53.799999237060497</v>
      </c>
      <c r="AM48" s="52">
        <v>52.600000381469698</v>
      </c>
      <c r="AN48" s="52">
        <v>59.199998855590799</v>
      </c>
      <c r="AO48" s="52">
        <v>56.399999618530302</v>
      </c>
      <c r="AP48" s="52">
        <v>48.5560817718506</v>
      </c>
      <c r="AQ48" s="52">
        <v>60.521728515625</v>
      </c>
      <c r="AR48" s="52">
        <v>59.111898422241197</v>
      </c>
      <c r="AS48" s="52">
        <v>69.577629089355497</v>
      </c>
      <c r="AT48" s="52">
        <v>63.799585342407198</v>
      </c>
      <c r="AU48" s="52">
        <v>67.650203704833999</v>
      </c>
      <c r="AV48" s="52">
        <v>71.143180847167997</v>
      </c>
      <c r="AW48" s="52">
        <v>72.516529083251996</v>
      </c>
      <c r="AX48" s="52">
        <v>83.102054595947294</v>
      </c>
      <c r="AY48" s="52">
        <v>79.473869323730497</v>
      </c>
      <c r="AZ48" s="52">
        <v>82.153594970703097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8"/>
        <v>85.600002288818402</v>
      </c>
      <c r="U49" s="61">
        <f t="shared" si="47"/>
        <v>87.200000762939496</v>
      </c>
      <c r="V49" s="61">
        <f t="shared" si="47"/>
        <v>70.399999618530302</v>
      </c>
      <c r="W49" s="61">
        <f t="shared" si="47"/>
        <v>77.400001525878906</v>
      </c>
      <c r="X49" s="61">
        <f t="shared" si="47"/>
        <v>81.957962036132798</v>
      </c>
      <c r="Y49" s="61">
        <f t="shared" si="47"/>
        <v>90.095466613769503</v>
      </c>
      <c r="Z49" s="61">
        <f t="shared" si="47"/>
        <v>92.109622955322294</v>
      </c>
      <c r="AA49" s="61">
        <f t="shared" si="47"/>
        <v>95.618637084960895</v>
      </c>
      <c r="AB49" s="61">
        <f t="shared" si="47"/>
        <v>98.956779479980497</v>
      </c>
      <c r="AC49" s="61">
        <f t="shared" si="47"/>
        <v>100.592849731445</v>
      </c>
      <c r="AD49" s="61">
        <f t="shared" si="47"/>
        <v>104.883506774902</v>
      </c>
      <c r="AE49" s="61">
        <f t="shared" si="47"/>
        <v>109.602367401123</v>
      </c>
      <c r="AF49" s="61">
        <f t="shared" si="47"/>
        <v>114.289150238037</v>
      </c>
      <c r="AG49" s="61">
        <f t="shared" si="47"/>
        <v>116.179416656494</v>
      </c>
      <c r="AH49" s="61">
        <f t="shared" si="47"/>
        <v>119.132503509521</v>
      </c>
      <c r="AI49" s="84">
        <f t="shared" si="46"/>
        <v>33.532501220702599</v>
      </c>
      <c r="AJ49" s="95"/>
      <c r="AK49" s="51" t="s">
        <v>97</v>
      </c>
      <c r="AL49" s="52">
        <v>54.600000381469698</v>
      </c>
      <c r="AM49" s="52">
        <v>52.799999237060497</v>
      </c>
      <c r="AN49" s="52">
        <v>54.800001144409201</v>
      </c>
      <c r="AO49" s="52">
        <v>58.399999618530302</v>
      </c>
      <c r="AP49" s="52">
        <v>58.710184097290004</v>
      </c>
      <c r="AQ49" s="52">
        <v>51.588947296142599</v>
      </c>
      <c r="AR49" s="52">
        <v>62.491327285766602</v>
      </c>
      <c r="AS49" s="52">
        <v>61.2154445648193</v>
      </c>
      <c r="AT49" s="52">
        <v>70.817264556884794</v>
      </c>
      <c r="AU49" s="52">
        <v>66.049301147460895</v>
      </c>
      <c r="AV49" s="52">
        <v>69.929885864257798</v>
      </c>
      <c r="AW49" s="52">
        <v>73.284881591796903</v>
      </c>
      <c r="AX49" s="52">
        <v>74.552249908447294</v>
      </c>
      <c r="AY49" s="52">
        <v>84.861122131347699</v>
      </c>
      <c r="AZ49" s="52">
        <v>81.402976989746094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8"/>
        <v>81.800003051757798</v>
      </c>
      <c r="U50" s="65">
        <f t="shared" si="47"/>
        <v>81.799999237060504</v>
      </c>
      <c r="V50" s="65">
        <f t="shared" si="47"/>
        <v>83.200000762939496</v>
      </c>
      <c r="W50" s="65">
        <f t="shared" si="47"/>
        <v>68.200000762939496</v>
      </c>
      <c r="X50" s="65">
        <f t="shared" si="47"/>
        <v>82.0120849609375</v>
      </c>
      <c r="Y50" s="65">
        <f t="shared" si="47"/>
        <v>85.638240814208999</v>
      </c>
      <c r="Z50" s="65">
        <f t="shared" si="47"/>
        <v>91.613929748535199</v>
      </c>
      <c r="AA50" s="65">
        <f t="shared" si="47"/>
        <v>93.708610534667997</v>
      </c>
      <c r="AB50" s="65">
        <f t="shared" si="47"/>
        <v>96.536792755126996</v>
      </c>
      <c r="AC50" s="65">
        <f t="shared" si="47"/>
        <v>100.750595092773</v>
      </c>
      <c r="AD50" s="65">
        <f t="shared" si="47"/>
        <v>102.359046936035</v>
      </c>
      <c r="AE50" s="65">
        <f t="shared" si="47"/>
        <v>106.162460327148</v>
      </c>
      <c r="AF50" s="65">
        <f t="shared" si="47"/>
        <v>110.97127532959</v>
      </c>
      <c r="AG50" s="65">
        <f t="shared" si="47"/>
        <v>114.85779190063499</v>
      </c>
      <c r="AH50" s="65">
        <f t="shared" si="47"/>
        <v>116.74929046630901</v>
      </c>
      <c r="AI50" s="83">
        <f t="shared" si="46"/>
        <v>34.949287414551208</v>
      </c>
      <c r="AJ50" s="95"/>
      <c r="AK50" s="51" t="s">
        <v>98</v>
      </c>
      <c r="AL50" s="52">
        <v>43</v>
      </c>
      <c r="AM50" s="52">
        <v>56.600000381469698</v>
      </c>
      <c r="AN50" s="52">
        <v>51.600000381469698</v>
      </c>
      <c r="AO50" s="52">
        <v>53.800001144409201</v>
      </c>
      <c r="AP50" s="52">
        <v>60.4357395172119</v>
      </c>
      <c r="AQ50" s="52">
        <v>60.698696136474602</v>
      </c>
      <c r="AR50" s="52">
        <v>54.291288375854499</v>
      </c>
      <c r="AS50" s="52">
        <v>64.2581977844238</v>
      </c>
      <c r="AT50" s="52">
        <v>63.070354461669901</v>
      </c>
      <c r="AU50" s="52">
        <v>72.149070739746094</v>
      </c>
      <c r="AV50" s="52">
        <v>68.056282043457003</v>
      </c>
      <c r="AW50" s="52">
        <v>71.946521759033203</v>
      </c>
      <c r="AX50" s="52">
        <v>75.326206207275405</v>
      </c>
      <c r="AY50" s="52">
        <v>76.421833038330107</v>
      </c>
      <c r="AZ50" s="52">
        <v>86.443943023681598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8"/>
        <v>65.799999237060504</v>
      </c>
      <c r="U51" s="61">
        <f t="shared" si="47"/>
        <v>83.599998474121094</v>
      </c>
      <c r="V51" s="61">
        <f t="shared" si="47"/>
        <v>83</v>
      </c>
      <c r="W51" s="61">
        <f t="shared" si="47"/>
        <v>85.799999237060504</v>
      </c>
      <c r="X51" s="61">
        <f t="shared" si="47"/>
        <v>74.9324245452881</v>
      </c>
      <c r="Y51" s="61">
        <f t="shared" si="47"/>
        <v>83.755779266357393</v>
      </c>
      <c r="Z51" s="61">
        <f t="shared" si="47"/>
        <v>86.739608764648395</v>
      </c>
      <c r="AA51" s="61">
        <f t="shared" si="47"/>
        <v>91.266941070556598</v>
      </c>
      <c r="AB51" s="61">
        <f t="shared" si="47"/>
        <v>93.386558532714801</v>
      </c>
      <c r="AC51" s="61">
        <f t="shared" si="47"/>
        <v>96.925361633300795</v>
      </c>
      <c r="AD51" s="61">
        <f t="shared" si="47"/>
        <v>100.52367401123</v>
      </c>
      <c r="AE51" s="61">
        <f t="shared" si="47"/>
        <v>102.114803314209</v>
      </c>
      <c r="AF51" s="61">
        <f t="shared" si="47"/>
        <v>106.053428649902</v>
      </c>
      <c r="AG51" s="61">
        <f t="shared" si="47"/>
        <v>110.236278533936</v>
      </c>
      <c r="AH51" s="61">
        <f t="shared" si="47"/>
        <v>113.623970031738</v>
      </c>
      <c r="AI51" s="84">
        <f t="shared" si="46"/>
        <v>47.823970794677493</v>
      </c>
      <c r="AJ51" s="95"/>
      <c r="AK51" s="51" t="s">
        <v>99</v>
      </c>
      <c r="AL51" s="52">
        <v>62.000001907348597</v>
      </c>
      <c r="AM51" s="52">
        <v>48</v>
      </c>
      <c r="AN51" s="52">
        <v>56.999998092651403</v>
      </c>
      <c r="AO51" s="52">
        <v>46.600000381469698</v>
      </c>
      <c r="AP51" s="52">
        <v>55.160051345825202</v>
      </c>
      <c r="AQ51" s="52">
        <v>61.9155082702637</v>
      </c>
      <c r="AR51" s="52">
        <v>62.099498748779297</v>
      </c>
      <c r="AS51" s="52">
        <v>56.349023818969698</v>
      </c>
      <c r="AT51" s="52">
        <v>65.471693038940401</v>
      </c>
      <c r="AU51" s="52">
        <v>64.558183670043903</v>
      </c>
      <c r="AV51" s="52">
        <v>72.9596138000488</v>
      </c>
      <c r="AW51" s="52">
        <v>69.443710327148395</v>
      </c>
      <c r="AX51" s="52">
        <v>73.4461669921875</v>
      </c>
      <c r="AY51" s="52">
        <v>76.716190338134794</v>
      </c>
      <c r="AZ51" s="52">
        <v>77.677650451660199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8"/>
        <v>82.400001525878906</v>
      </c>
      <c r="U52" s="65">
        <f t="shared" si="47"/>
        <v>64.399999618530302</v>
      </c>
      <c r="V52" s="65">
        <f t="shared" si="47"/>
        <v>79</v>
      </c>
      <c r="W52" s="65">
        <f t="shared" si="47"/>
        <v>68.199998855590806</v>
      </c>
      <c r="X52" s="65">
        <f t="shared" si="47"/>
        <v>83.140487670898395</v>
      </c>
      <c r="Y52" s="65">
        <f t="shared" si="47"/>
        <v>77.7525119781494</v>
      </c>
      <c r="Z52" s="65">
        <f t="shared" si="47"/>
        <v>83.709354400634794</v>
      </c>
      <c r="AA52" s="65">
        <f t="shared" si="47"/>
        <v>86.197292327880902</v>
      </c>
      <c r="AB52" s="65">
        <f t="shared" si="47"/>
        <v>89.794845581054702</v>
      </c>
      <c r="AC52" s="65">
        <f t="shared" si="47"/>
        <v>92.9407958984375</v>
      </c>
      <c r="AD52" s="65">
        <f t="shared" si="47"/>
        <v>95.898792266845703</v>
      </c>
      <c r="AE52" s="65">
        <f t="shared" si="47"/>
        <v>99.038383483886705</v>
      </c>
      <c r="AF52" s="65">
        <f t="shared" si="47"/>
        <v>101.11785125732401</v>
      </c>
      <c r="AG52" s="65">
        <f t="shared" si="47"/>
        <v>104.54398727416999</v>
      </c>
      <c r="AH52" s="65">
        <f t="shared" si="47"/>
        <v>108.27927398681599</v>
      </c>
      <c r="AI52" s="83">
        <f t="shared" si="46"/>
        <v>25.879272460937088</v>
      </c>
      <c r="AJ52" s="95"/>
      <c r="AK52" s="51" t="s">
        <v>100</v>
      </c>
      <c r="AL52" s="52">
        <v>46</v>
      </c>
      <c r="AM52" s="52">
        <v>67.000001907348604</v>
      </c>
      <c r="AN52" s="52">
        <v>45.199998855590799</v>
      </c>
      <c r="AO52" s="52">
        <v>57.199998855590799</v>
      </c>
      <c r="AP52" s="52">
        <v>48.651590347290004</v>
      </c>
      <c r="AQ52" s="52">
        <v>56.271051406860401</v>
      </c>
      <c r="AR52" s="52">
        <v>63.128145217895501</v>
      </c>
      <c r="AS52" s="52">
        <v>63.217018127441399</v>
      </c>
      <c r="AT52" s="52">
        <v>58.041473388671903</v>
      </c>
      <c r="AU52" s="52">
        <v>66.620523452758803</v>
      </c>
      <c r="AV52" s="52">
        <v>65.744575500488295</v>
      </c>
      <c r="AW52" s="52">
        <v>73.552646636962905</v>
      </c>
      <c r="AX52" s="52">
        <v>70.633537292480497</v>
      </c>
      <c r="AY52" s="52">
        <v>74.645938873291001</v>
      </c>
      <c r="AZ52" s="52">
        <v>77.803165435791001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8"/>
        <v>56.599998474121101</v>
      </c>
      <c r="U53" s="61">
        <f t="shared" si="47"/>
        <v>72.200000762939496</v>
      </c>
      <c r="V53" s="61">
        <f t="shared" si="47"/>
        <v>70.200000762939496</v>
      </c>
      <c r="W53" s="61">
        <f t="shared" si="47"/>
        <v>72</v>
      </c>
      <c r="X53" s="61">
        <f t="shared" si="47"/>
        <v>71.506301879882798</v>
      </c>
      <c r="Y53" s="61">
        <f t="shared" si="47"/>
        <v>81.747097015380902</v>
      </c>
      <c r="Z53" s="61">
        <f t="shared" si="47"/>
        <v>79.4751167297363</v>
      </c>
      <c r="AA53" s="61">
        <f t="shared" si="47"/>
        <v>83.769695281982393</v>
      </c>
      <c r="AB53" s="61">
        <f t="shared" si="47"/>
        <v>85.956203460693402</v>
      </c>
      <c r="AC53" s="61">
        <f t="shared" si="47"/>
        <v>89.962707519531307</v>
      </c>
      <c r="AD53" s="61">
        <f t="shared" si="47"/>
        <v>92.813079833984403</v>
      </c>
      <c r="AE53" s="61">
        <f t="shared" si="47"/>
        <v>95.432933807373004</v>
      </c>
      <c r="AF53" s="61">
        <f t="shared" si="47"/>
        <v>98.727970123291001</v>
      </c>
      <c r="AG53" s="61">
        <f t="shared" si="47"/>
        <v>100.655117034912</v>
      </c>
      <c r="AH53" s="61">
        <f t="shared" si="47"/>
        <v>103.78108215332</v>
      </c>
      <c r="AI53" s="84">
        <f t="shared" si="46"/>
        <v>47.181083679198899</v>
      </c>
      <c r="AJ53" s="95"/>
      <c r="AK53" s="51" t="s">
        <v>101</v>
      </c>
      <c r="AL53" s="52">
        <v>57.199998855590799</v>
      </c>
      <c r="AM53" s="52">
        <v>47.599998474121101</v>
      </c>
      <c r="AN53" s="52">
        <v>65.000001907348604</v>
      </c>
      <c r="AO53" s="52">
        <v>43</v>
      </c>
      <c r="AP53" s="52">
        <v>58.075885772705099</v>
      </c>
      <c r="AQ53" s="52">
        <v>50.462926864624002</v>
      </c>
      <c r="AR53" s="52">
        <v>57.281848907470703</v>
      </c>
      <c r="AS53" s="52">
        <v>64.203882217407198</v>
      </c>
      <c r="AT53" s="52">
        <v>64.2022895812988</v>
      </c>
      <c r="AU53" s="52">
        <v>59.666439056396499</v>
      </c>
      <c r="AV53" s="52">
        <v>67.588087081909194</v>
      </c>
      <c r="AW53" s="52">
        <v>66.770500183105497</v>
      </c>
      <c r="AX53" s="52">
        <v>74.162868499755902</v>
      </c>
      <c r="AY53" s="52">
        <v>71.652057647705107</v>
      </c>
      <c r="AZ53" s="52">
        <v>75.675617218017607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8"/>
        <v>63.000001907348597</v>
      </c>
      <c r="U54" s="65">
        <f t="shared" si="47"/>
        <v>51.599998474121101</v>
      </c>
      <c r="V54" s="65">
        <f t="shared" si="47"/>
        <v>65.999998092651396</v>
      </c>
      <c r="W54" s="65">
        <f t="shared" si="47"/>
        <v>76.599998474121094</v>
      </c>
      <c r="X54" s="65">
        <f t="shared" si="47"/>
        <v>73.705162048339801</v>
      </c>
      <c r="Y54" s="65">
        <f t="shared" si="47"/>
        <v>73.422195434570298</v>
      </c>
      <c r="Z54" s="65">
        <f t="shared" si="47"/>
        <v>80.905326843261705</v>
      </c>
      <c r="AA54" s="65">
        <f t="shared" si="47"/>
        <v>80.381370544433594</v>
      </c>
      <c r="AB54" s="65">
        <f t="shared" si="47"/>
        <v>83.698757171630902</v>
      </c>
      <c r="AC54" s="65">
        <f t="shared" si="47"/>
        <v>86.588577270507798</v>
      </c>
      <c r="AD54" s="65">
        <f t="shared" si="47"/>
        <v>90.017562866210895</v>
      </c>
      <c r="AE54" s="65">
        <f t="shared" si="47"/>
        <v>92.6693115234375</v>
      </c>
      <c r="AF54" s="65">
        <f t="shared" si="47"/>
        <v>95.500267028808594</v>
      </c>
      <c r="AG54" s="65">
        <f t="shared" si="47"/>
        <v>98.450222015380902</v>
      </c>
      <c r="AH54" s="65">
        <f t="shared" si="47"/>
        <v>100.32647705078099</v>
      </c>
      <c r="AI54" s="83">
        <f t="shared" si="46"/>
        <v>37.326475143432397</v>
      </c>
      <c r="AJ54" s="95"/>
      <c r="AK54" s="51" t="s">
        <v>102</v>
      </c>
      <c r="AL54" s="52">
        <v>47</v>
      </c>
      <c r="AM54" s="52">
        <v>58.199998855590799</v>
      </c>
      <c r="AN54" s="52">
        <v>46.799999237060497</v>
      </c>
      <c r="AO54" s="52">
        <v>66.000001907348604</v>
      </c>
      <c r="AP54" s="52">
        <v>44.900060653686502</v>
      </c>
      <c r="AQ54" s="52">
        <v>58.758857727050803</v>
      </c>
      <c r="AR54" s="52">
        <v>51.968160629272496</v>
      </c>
      <c r="AS54" s="52">
        <v>58.083106994628899</v>
      </c>
      <c r="AT54" s="52">
        <v>65.038017272949205</v>
      </c>
      <c r="AU54" s="52">
        <v>65.138769149780302</v>
      </c>
      <c r="AV54" s="52">
        <v>60.990186691284201</v>
      </c>
      <c r="AW54" s="52">
        <v>68.319377899169893</v>
      </c>
      <c r="AX54" s="52">
        <v>67.643138885498004</v>
      </c>
      <c r="AY54" s="52">
        <v>74.570850372314496</v>
      </c>
      <c r="AZ54" s="52">
        <v>72.420471191406307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8"/>
        <v>63</v>
      </c>
      <c r="U55" s="63">
        <f t="shared" si="47"/>
        <v>58.000001907348597</v>
      </c>
      <c r="V55" s="63">
        <f t="shared" si="47"/>
        <v>48</v>
      </c>
      <c r="W55" s="63">
        <f t="shared" si="47"/>
        <v>66</v>
      </c>
      <c r="X55" s="63">
        <f t="shared" si="47"/>
        <v>76.561534881591797</v>
      </c>
      <c r="Y55" s="63">
        <f t="shared" si="47"/>
        <v>75.010452270507798</v>
      </c>
      <c r="Z55" s="63">
        <f t="shared" si="47"/>
        <v>74.947849273681598</v>
      </c>
      <c r="AA55" s="63">
        <f t="shared" si="47"/>
        <v>80.757827758789105</v>
      </c>
      <c r="AB55" s="63">
        <f t="shared" si="47"/>
        <v>81.262901306152301</v>
      </c>
      <c r="AC55" s="63">
        <f t="shared" si="47"/>
        <v>84.821548461914105</v>
      </c>
      <c r="AD55" s="63">
        <f t="shared" si="47"/>
        <v>87.423835754394503</v>
      </c>
      <c r="AE55" s="63">
        <f t="shared" si="47"/>
        <v>90.505668640136705</v>
      </c>
      <c r="AF55" s="63">
        <f t="shared" si="47"/>
        <v>93.419216156005902</v>
      </c>
      <c r="AG55" s="63">
        <f t="shared" si="47"/>
        <v>96.015357971191406</v>
      </c>
      <c r="AH55" s="63">
        <f t="shared" si="47"/>
        <v>98.789123535156307</v>
      </c>
      <c r="AI55" s="85">
        <f t="shared" si="46"/>
        <v>35.789123535156307</v>
      </c>
      <c r="AJ55" s="95"/>
      <c r="AK55" s="51" t="s">
        <v>103</v>
      </c>
      <c r="AL55" s="52">
        <v>47.600000381469698</v>
      </c>
      <c r="AM55" s="52">
        <v>51</v>
      </c>
      <c r="AN55" s="52">
        <v>58.399999618530302</v>
      </c>
      <c r="AO55" s="52">
        <v>48.799999237060497</v>
      </c>
      <c r="AP55" s="52">
        <v>66.022302627563505</v>
      </c>
      <c r="AQ55" s="52">
        <v>46.608116149902301</v>
      </c>
      <c r="AR55" s="52">
        <v>59.440761566162102</v>
      </c>
      <c r="AS55" s="52">
        <v>53.3386840820313</v>
      </c>
      <c r="AT55" s="52">
        <v>58.894998550415004</v>
      </c>
      <c r="AU55" s="52">
        <v>66.011716842651396</v>
      </c>
      <c r="AV55" s="52">
        <v>66.052482604980497</v>
      </c>
      <c r="AW55" s="52">
        <v>62.219068527221701</v>
      </c>
      <c r="AX55" s="52">
        <v>69.139429092407198</v>
      </c>
      <c r="AY55" s="52">
        <v>68.513477325439496</v>
      </c>
      <c r="AZ55" s="52">
        <v>75.059333801269503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940.40000534057617</v>
      </c>
      <c r="U56" s="103">
        <f t="shared" ref="U56:AI56" si="49">SUM(U42:U55)</f>
        <v>960.39999771118164</v>
      </c>
      <c r="V56" s="103">
        <f t="shared" si="49"/>
        <v>933.7999973297118</v>
      </c>
      <c r="W56" s="103">
        <f t="shared" si="49"/>
        <v>943.59999847412121</v>
      </c>
      <c r="X56" s="103">
        <f t="shared" si="49"/>
        <v>1004.9116058349608</v>
      </c>
      <c r="Y56" s="103">
        <f t="shared" si="49"/>
        <v>1060.5056571960449</v>
      </c>
      <c r="Z56" s="103">
        <f t="shared" si="49"/>
        <v>1109.9268493652344</v>
      </c>
      <c r="AA56" s="103">
        <f t="shared" si="49"/>
        <v>1147.3997554779053</v>
      </c>
      <c r="AB56" s="103">
        <f t="shared" si="49"/>
        <v>1179.0218334198</v>
      </c>
      <c r="AC56" s="103">
        <f t="shared" si="49"/>
        <v>1227.479343414306</v>
      </c>
      <c r="AD56" s="103">
        <f t="shared" si="49"/>
        <v>1273.8133888244615</v>
      </c>
      <c r="AE56" s="103">
        <f t="shared" si="49"/>
        <v>1311.3060455322261</v>
      </c>
      <c r="AF56" s="103">
        <f t="shared" si="49"/>
        <v>1358.2174911499017</v>
      </c>
      <c r="AG56" s="103">
        <f t="shared" si="49"/>
        <v>1402.6837234497084</v>
      </c>
      <c r="AH56" s="103">
        <f t="shared" si="49"/>
        <v>1440.4441413879379</v>
      </c>
      <c r="AI56" s="61">
        <f t="shared" si="49"/>
        <v>500.04413604736169</v>
      </c>
      <c r="AJ56" s="100"/>
      <c r="AK56" s="51" t="s">
        <v>104</v>
      </c>
      <c r="AL56" s="52">
        <v>53.600000381469698</v>
      </c>
      <c r="AM56" s="52">
        <v>49.600000381469698</v>
      </c>
      <c r="AN56" s="52">
        <v>47</v>
      </c>
      <c r="AO56" s="52">
        <v>60.399999618530302</v>
      </c>
      <c r="AP56" s="52">
        <v>49.6047554016113</v>
      </c>
      <c r="AQ56" s="52">
        <v>66.017814636230497</v>
      </c>
      <c r="AR56" s="52">
        <v>48.039411544799798</v>
      </c>
      <c r="AS56" s="52">
        <v>59.995460510253899</v>
      </c>
      <c r="AT56" s="52">
        <v>54.459047317504897</v>
      </c>
      <c r="AU56" s="52">
        <v>59.690942764282198</v>
      </c>
      <c r="AV56" s="52">
        <v>66.797283172607393</v>
      </c>
      <c r="AW56" s="52">
        <v>66.775173187255902</v>
      </c>
      <c r="AX56" s="52">
        <v>63.320329666137702</v>
      </c>
      <c r="AY56" s="52">
        <v>69.821020126342802</v>
      </c>
      <c r="AZ56" s="52">
        <v>69.226848602294893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49.199998855590799</v>
      </c>
      <c r="U57" s="65">
        <f t="shared" ref="U57:AH57" si="50">AM34</f>
        <v>56.200000762939503</v>
      </c>
      <c r="V57" s="65">
        <f t="shared" si="50"/>
        <v>65.800001144409194</v>
      </c>
      <c r="W57" s="65">
        <f t="shared" si="50"/>
        <v>55.799999237060497</v>
      </c>
      <c r="X57" s="65">
        <f t="shared" si="50"/>
        <v>67.767654418945298</v>
      </c>
      <c r="Y57" s="65">
        <f t="shared" si="50"/>
        <v>77.048629760742202</v>
      </c>
      <c r="Z57" s="65">
        <f t="shared" si="50"/>
        <v>76.347286224365206</v>
      </c>
      <c r="AA57" s="65">
        <f t="shared" si="50"/>
        <v>76.403530120849595</v>
      </c>
      <c r="AB57" s="65">
        <f t="shared" si="50"/>
        <v>81.198131561279297</v>
      </c>
      <c r="AC57" s="65">
        <f t="shared" si="50"/>
        <v>83.063423156738295</v>
      </c>
      <c r="AD57" s="65">
        <f t="shared" si="50"/>
        <v>86.1447563171387</v>
      </c>
      <c r="AE57" s="65">
        <f t="shared" si="50"/>
        <v>88.577671051025405</v>
      </c>
      <c r="AF57" s="65">
        <f t="shared" si="50"/>
        <v>91.792091369628906</v>
      </c>
      <c r="AG57" s="65">
        <f t="shared" si="50"/>
        <v>94.539684295654297</v>
      </c>
      <c r="AH57" s="65">
        <f t="shared" si="50"/>
        <v>97.027767181396499</v>
      </c>
      <c r="AI57" s="87">
        <f t="shared" ref="AI57:AI66" si="51">AH57-T57</f>
        <v>47.8277683258057</v>
      </c>
      <c r="AJ57" s="95"/>
      <c r="AK57" s="51" t="s">
        <v>105</v>
      </c>
      <c r="AL57" s="52">
        <v>36.400000572204597</v>
      </c>
      <c r="AM57" s="52">
        <v>54.600000381469698</v>
      </c>
      <c r="AN57" s="52">
        <v>49.799999237060497</v>
      </c>
      <c r="AO57" s="52">
        <v>46.200000762939503</v>
      </c>
      <c r="AP57" s="52">
        <v>60.367185592651403</v>
      </c>
      <c r="AQ57" s="52">
        <v>50.331432342529297</v>
      </c>
      <c r="AR57" s="52">
        <v>65.986793518066406</v>
      </c>
      <c r="AS57" s="52">
        <v>49.284776687622099</v>
      </c>
      <c r="AT57" s="52">
        <v>60.465772628784201</v>
      </c>
      <c r="AU57" s="52">
        <v>55.571424484252901</v>
      </c>
      <c r="AV57" s="52">
        <v>60.419797897338903</v>
      </c>
      <c r="AW57" s="52">
        <v>67.517856597900405</v>
      </c>
      <c r="AX57" s="52">
        <v>67.484489440917997</v>
      </c>
      <c r="AY57" s="52">
        <v>64.272575378417997</v>
      </c>
      <c r="AZ57" s="52">
        <v>70.422569274902301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56.999998092651403</v>
      </c>
      <c r="U58" s="61">
        <f t="shared" ref="U58:AH66" si="52">AM35</f>
        <v>47.800001144409201</v>
      </c>
      <c r="V58" s="61">
        <f t="shared" si="52"/>
        <v>56</v>
      </c>
      <c r="W58" s="61">
        <f t="shared" si="52"/>
        <v>65.200000762939496</v>
      </c>
      <c r="X58" s="61">
        <f t="shared" si="52"/>
        <v>60.651821136474602</v>
      </c>
      <c r="Y58" s="61">
        <f t="shared" si="52"/>
        <v>70.113067626953097</v>
      </c>
      <c r="Z58" s="61">
        <f t="shared" si="52"/>
        <v>78.491058349609403</v>
      </c>
      <c r="AA58" s="61">
        <f t="shared" si="52"/>
        <v>78.373226165771499</v>
      </c>
      <c r="AB58" s="61">
        <f t="shared" si="52"/>
        <v>78.543838500976605</v>
      </c>
      <c r="AC58" s="61">
        <f t="shared" si="52"/>
        <v>83.406051635742202</v>
      </c>
      <c r="AD58" s="61">
        <f t="shared" si="52"/>
        <v>85.549018859863295</v>
      </c>
      <c r="AE58" s="61">
        <f t="shared" si="52"/>
        <v>88.365943908691406</v>
      </c>
      <c r="AF58" s="61">
        <f t="shared" si="52"/>
        <v>91.042415618896499</v>
      </c>
      <c r="AG58" s="61">
        <f t="shared" si="52"/>
        <v>94.066028594970703</v>
      </c>
      <c r="AH58" s="61">
        <f t="shared" si="52"/>
        <v>96.758701324462905</v>
      </c>
      <c r="AI58" s="84">
        <f t="shared" si="51"/>
        <v>39.758703231811502</v>
      </c>
      <c r="AJ58" s="95"/>
      <c r="AK58" s="51" t="s">
        <v>106</v>
      </c>
      <c r="AL58" s="52">
        <v>33.399999618530302</v>
      </c>
      <c r="AM58" s="52">
        <v>37.199999809265101</v>
      </c>
      <c r="AN58" s="52">
        <v>55.600000381469698</v>
      </c>
      <c r="AO58" s="52">
        <v>48.799999237060497</v>
      </c>
      <c r="AP58" s="52">
        <v>46.550361633300803</v>
      </c>
      <c r="AQ58" s="52">
        <v>59.936056137084996</v>
      </c>
      <c r="AR58" s="52">
        <v>50.656887054443402</v>
      </c>
      <c r="AS58" s="52">
        <v>65.520402908325195</v>
      </c>
      <c r="AT58" s="52">
        <v>50.1031303405762</v>
      </c>
      <c r="AU58" s="52">
        <v>60.612710952758803</v>
      </c>
      <c r="AV58" s="52">
        <v>56.235744476318402</v>
      </c>
      <c r="AW58" s="52">
        <v>60.674560546875</v>
      </c>
      <c r="AX58" s="52">
        <v>67.808650970458999</v>
      </c>
      <c r="AY58" s="52">
        <v>67.698657989501996</v>
      </c>
      <c r="AZ58" s="52">
        <v>64.707695007324205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53">AL36</f>
        <v>67.399999618530302</v>
      </c>
      <c r="U59" s="65">
        <f t="shared" si="52"/>
        <v>55.200000762939503</v>
      </c>
      <c r="V59" s="65">
        <f t="shared" si="52"/>
        <v>48.800001144409201</v>
      </c>
      <c r="W59" s="65">
        <f t="shared" si="52"/>
        <v>62</v>
      </c>
      <c r="X59" s="65">
        <f t="shared" si="52"/>
        <v>68.912279129028306</v>
      </c>
      <c r="Y59" s="65">
        <f t="shared" si="52"/>
        <v>65.682458877563505</v>
      </c>
      <c r="Z59" s="65">
        <f t="shared" si="52"/>
        <v>73.720661163330107</v>
      </c>
      <c r="AA59" s="65">
        <f t="shared" si="52"/>
        <v>81.538002014160199</v>
      </c>
      <c r="AB59" s="65">
        <f t="shared" si="52"/>
        <v>81.8064155578613</v>
      </c>
      <c r="AC59" s="65">
        <f t="shared" si="52"/>
        <v>82.699962615966797</v>
      </c>
      <c r="AD59" s="65">
        <f t="shared" si="52"/>
        <v>87.147224426269503</v>
      </c>
      <c r="AE59" s="65">
        <f t="shared" si="52"/>
        <v>89.493808746337905</v>
      </c>
      <c r="AF59" s="65">
        <f t="shared" si="52"/>
        <v>92.490436553955107</v>
      </c>
      <c r="AG59" s="65">
        <f t="shared" si="52"/>
        <v>95.105537414550795</v>
      </c>
      <c r="AH59" s="65">
        <f t="shared" si="52"/>
        <v>98.072635650634794</v>
      </c>
      <c r="AI59" s="83">
        <f t="shared" si="51"/>
        <v>30.672636032104492</v>
      </c>
      <c r="AJ59" s="95"/>
      <c r="AK59" s="51" t="s">
        <v>107</v>
      </c>
      <c r="AL59" s="52">
        <v>39.999999046325698</v>
      </c>
      <c r="AM59" s="52">
        <v>30.399999618530298</v>
      </c>
      <c r="AN59" s="52">
        <v>40</v>
      </c>
      <c r="AO59" s="52">
        <v>57.399999618530302</v>
      </c>
      <c r="AP59" s="52">
        <v>49.016084671020501</v>
      </c>
      <c r="AQ59" s="52">
        <v>46.7658500671387</v>
      </c>
      <c r="AR59" s="52">
        <v>59.344108581542997</v>
      </c>
      <c r="AS59" s="52">
        <v>50.8417644500732</v>
      </c>
      <c r="AT59" s="52">
        <v>64.878177642822294</v>
      </c>
      <c r="AU59" s="52">
        <v>50.890649795532198</v>
      </c>
      <c r="AV59" s="52">
        <v>60.578899383544901</v>
      </c>
      <c r="AW59" s="52">
        <v>56.7335300445557</v>
      </c>
      <c r="AX59" s="52">
        <v>60.814191818237298</v>
      </c>
      <c r="AY59" s="52">
        <v>67.906551361083999</v>
      </c>
      <c r="AZ59" s="52">
        <v>67.740859985351605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53"/>
        <v>57</v>
      </c>
      <c r="U60" s="61">
        <f t="shared" si="52"/>
        <v>70.599998474121094</v>
      </c>
      <c r="V60" s="61">
        <f t="shared" si="52"/>
        <v>60.399997711181598</v>
      </c>
      <c r="W60" s="61">
        <f t="shared" si="52"/>
        <v>55.200000762939503</v>
      </c>
      <c r="X60" s="61">
        <f t="shared" si="52"/>
        <v>66.141345977783203</v>
      </c>
      <c r="Y60" s="61">
        <f t="shared" si="52"/>
        <v>72.600526809692397</v>
      </c>
      <c r="Z60" s="61">
        <f t="shared" si="52"/>
        <v>70.262893676757798</v>
      </c>
      <c r="AA60" s="61">
        <f t="shared" si="52"/>
        <v>77.317348480224595</v>
      </c>
      <c r="AB60" s="61">
        <f t="shared" si="52"/>
        <v>84.734748840332003</v>
      </c>
      <c r="AC60" s="61">
        <f t="shared" si="52"/>
        <v>85.867137908935504</v>
      </c>
      <c r="AD60" s="61">
        <f t="shared" si="52"/>
        <v>86.796607971191406</v>
      </c>
      <c r="AE60" s="61">
        <f t="shared" si="52"/>
        <v>90.978019714355497</v>
      </c>
      <c r="AF60" s="61">
        <f t="shared" si="52"/>
        <v>93.7478218078613</v>
      </c>
      <c r="AG60" s="61">
        <f t="shared" si="52"/>
        <v>96.637161254882798</v>
      </c>
      <c r="AH60" s="61">
        <f t="shared" si="52"/>
        <v>99.248077392578097</v>
      </c>
      <c r="AI60" s="84">
        <f t="shared" si="51"/>
        <v>42.248077392578097</v>
      </c>
      <c r="AJ60" s="95"/>
      <c r="AK60" s="51" t="s">
        <v>108</v>
      </c>
      <c r="AL60" s="52">
        <v>42</v>
      </c>
      <c r="AM60" s="52">
        <v>38.999999046325698</v>
      </c>
      <c r="AN60" s="52">
        <v>31.399999618530298</v>
      </c>
      <c r="AO60" s="52">
        <v>41</v>
      </c>
      <c r="AP60" s="52">
        <v>56.950071334838903</v>
      </c>
      <c r="AQ60" s="52">
        <v>49.325567245483398</v>
      </c>
      <c r="AR60" s="52">
        <v>47.090188980102504</v>
      </c>
      <c r="AS60" s="52">
        <v>58.920658111572301</v>
      </c>
      <c r="AT60" s="52">
        <v>51.110696792602504</v>
      </c>
      <c r="AU60" s="52">
        <v>64.509618759155302</v>
      </c>
      <c r="AV60" s="52">
        <v>51.748392105102504</v>
      </c>
      <c r="AW60" s="52">
        <v>60.664190292358398</v>
      </c>
      <c r="AX60" s="52">
        <v>57.373128890991197</v>
      </c>
      <c r="AY60" s="52">
        <v>61.037813186645501</v>
      </c>
      <c r="AZ60" s="52">
        <v>68.070526123046903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53"/>
        <v>56</v>
      </c>
      <c r="U61" s="65">
        <f t="shared" si="52"/>
        <v>54.800001144409201</v>
      </c>
      <c r="V61" s="65">
        <f t="shared" si="52"/>
        <v>70.399997711181598</v>
      </c>
      <c r="W61" s="65">
        <f t="shared" si="52"/>
        <v>63.199998855590799</v>
      </c>
      <c r="X61" s="65">
        <f t="shared" si="52"/>
        <v>60.539867401122997</v>
      </c>
      <c r="Y61" s="65">
        <f t="shared" si="52"/>
        <v>69.760231018066406</v>
      </c>
      <c r="Z61" s="65">
        <f t="shared" si="52"/>
        <v>75.899276733398395</v>
      </c>
      <c r="AA61" s="65">
        <f t="shared" si="52"/>
        <v>74.1755046844482</v>
      </c>
      <c r="AB61" s="65">
        <f t="shared" si="52"/>
        <v>80.556266784667997</v>
      </c>
      <c r="AC61" s="65">
        <f t="shared" si="52"/>
        <v>88.201820373535199</v>
      </c>
      <c r="AD61" s="65">
        <f t="shared" si="52"/>
        <v>89.523101806640597</v>
      </c>
      <c r="AE61" s="65">
        <f t="shared" si="52"/>
        <v>90.485145568847699</v>
      </c>
      <c r="AF61" s="65">
        <f t="shared" si="52"/>
        <v>94.741401672363295</v>
      </c>
      <c r="AG61" s="65">
        <f t="shared" si="52"/>
        <v>97.608459472656307</v>
      </c>
      <c r="AH61" s="65">
        <f t="shared" si="52"/>
        <v>100.447010040283</v>
      </c>
      <c r="AI61" s="83">
        <f t="shared" si="51"/>
        <v>44.447010040283004</v>
      </c>
      <c r="AJ61" s="95"/>
      <c r="AK61" s="51" t="s">
        <v>109</v>
      </c>
      <c r="AL61" s="52">
        <v>30.800000190734899</v>
      </c>
      <c r="AM61" s="52">
        <v>41</v>
      </c>
      <c r="AN61" s="52">
        <v>40.999999046325698</v>
      </c>
      <c r="AO61" s="52">
        <v>31.199998855590799</v>
      </c>
      <c r="AP61" s="52">
        <v>41.352640151977504</v>
      </c>
      <c r="AQ61" s="52">
        <v>56.877647399902301</v>
      </c>
      <c r="AR61" s="52">
        <v>49.917802810668903</v>
      </c>
      <c r="AS61" s="52">
        <v>47.7072143554688</v>
      </c>
      <c r="AT61" s="52">
        <v>58.903562545776403</v>
      </c>
      <c r="AU61" s="52">
        <v>51.814596176147496</v>
      </c>
      <c r="AV61" s="52">
        <v>64.554523468017607</v>
      </c>
      <c r="AW61" s="52">
        <v>52.855899810791001</v>
      </c>
      <c r="AX61" s="52">
        <v>61.172939300537102</v>
      </c>
      <c r="AY61" s="52">
        <v>58.308708190917997</v>
      </c>
      <c r="AZ61" s="52">
        <v>61.617872238159201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53"/>
        <v>49</v>
      </c>
      <c r="U62" s="61">
        <f t="shared" si="52"/>
        <v>55.800001144409201</v>
      </c>
      <c r="V62" s="61">
        <f t="shared" si="52"/>
        <v>57.399999618530302</v>
      </c>
      <c r="W62" s="61">
        <f t="shared" si="52"/>
        <v>71.399997711181598</v>
      </c>
      <c r="X62" s="61">
        <f t="shared" si="52"/>
        <v>66.002471923828097</v>
      </c>
      <c r="Y62" s="61">
        <f t="shared" si="52"/>
        <v>64.485242843627901</v>
      </c>
      <c r="Z62" s="61">
        <f t="shared" si="52"/>
        <v>72.457418441772504</v>
      </c>
      <c r="AA62" s="61">
        <f t="shared" si="52"/>
        <v>78.314865112304702</v>
      </c>
      <c r="AB62" s="61">
        <f t="shared" si="52"/>
        <v>77.053510665893597</v>
      </c>
      <c r="AC62" s="61">
        <f t="shared" si="52"/>
        <v>83.361000061035199</v>
      </c>
      <c r="AD62" s="61">
        <f t="shared" si="52"/>
        <v>90.750080108642607</v>
      </c>
      <c r="AE62" s="61">
        <f t="shared" si="52"/>
        <v>92.210498809814496</v>
      </c>
      <c r="AF62" s="61">
        <f t="shared" si="52"/>
        <v>93.407184600830107</v>
      </c>
      <c r="AG62" s="61">
        <f t="shared" si="52"/>
        <v>97.508373260498004</v>
      </c>
      <c r="AH62" s="61">
        <f t="shared" si="52"/>
        <v>100.46258544921901</v>
      </c>
      <c r="AI62" s="84">
        <f t="shared" si="51"/>
        <v>51.462585449219006</v>
      </c>
      <c r="AJ62" s="95"/>
      <c r="AK62" s="51" t="s">
        <v>110</v>
      </c>
      <c r="AL62" s="52">
        <v>38.600000381469698</v>
      </c>
      <c r="AM62" s="52">
        <v>32.600000381469698</v>
      </c>
      <c r="AN62" s="52">
        <v>40</v>
      </c>
      <c r="AO62" s="52">
        <v>41.800000190734899</v>
      </c>
      <c r="AP62" s="52">
        <v>32.861891746521003</v>
      </c>
      <c r="AQ62" s="52">
        <v>42.0632228851318</v>
      </c>
      <c r="AR62" s="52">
        <v>57.189004898071303</v>
      </c>
      <c r="AS62" s="52">
        <v>50.782232284545898</v>
      </c>
      <c r="AT62" s="52">
        <v>48.623035430908203</v>
      </c>
      <c r="AU62" s="52">
        <v>59.4339790344238</v>
      </c>
      <c r="AV62" s="52">
        <v>52.8099040985107</v>
      </c>
      <c r="AW62" s="52">
        <v>65.038194656372099</v>
      </c>
      <c r="AX62" s="52">
        <v>54.279373168945298</v>
      </c>
      <c r="AY62" s="52">
        <v>62.058099746704102</v>
      </c>
      <c r="AZ62" s="52">
        <v>59.549055099487298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53"/>
        <v>56.599998474121101</v>
      </c>
      <c r="U63" s="65">
        <f t="shared" si="52"/>
        <v>53.800001144409201</v>
      </c>
      <c r="V63" s="65">
        <f t="shared" si="52"/>
        <v>56.600000381469698</v>
      </c>
      <c r="W63" s="65">
        <f t="shared" si="52"/>
        <v>61.000001907348597</v>
      </c>
      <c r="X63" s="65">
        <f t="shared" si="52"/>
        <v>73.544868469238295</v>
      </c>
      <c r="Y63" s="65">
        <f t="shared" si="52"/>
        <v>68.3707084655762</v>
      </c>
      <c r="Z63" s="65">
        <f t="shared" si="52"/>
        <v>67.698513031005902</v>
      </c>
      <c r="AA63" s="65">
        <f t="shared" si="52"/>
        <v>74.783197402954102</v>
      </c>
      <c r="AB63" s="65">
        <f t="shared" si="52"/>
        <v>80.412384033203097</v>
      </c>
      <c r="AC63" s="65">
        <f t="shared" si="52"/>
        <v>79.899330139160199</v>
      </c>
      <c r="AD63" s="65">
        <f t="shared" si="52"/>
        <v>85.795810699462905</v>
      </c>
      <c r="AE63" s="65">
        <f t="shared" si="52"/>
        <v>92.966136932373004</v>
      </c>
      <c r="AF63" s="65">
        <f t="shared" si="52"/>
        <v>94.734081268310504</v>
      </c>
      <c r="AG63" s="65">
        <f t="shared" si="52"/>
        <v>95.931900024414105</v>
      </c>
      <c r="AH63" s="65">
        <f t="shared" si="52"/>
        <v>99.933395385742202</v>
      </c>
      <c r="AI63" s="83">
        <f t="shared" si="51"/>
        <v>43.333396911621101</v>
      </c>
      <c r="AJ63" s="95"/>
      <c r="AK63" s="51" t="s">
        <v>111</v>
      </c>
      <c r="AL63" s="52">
        <v>46.600000381469698</v>
      </c>
      <c r="AM63" s="52">
        <v>39.600000381469698</v>
      </c>
      <c r="AN63" s="52">
        <v>33.800001144409201</v>
      </c>
      <c r="AO63" s="52">
        <v>40.799999237060497</v>
      </c>
      <c r="AP63" s="52">
        <v>42.854167938232401</v>
      </c>
      <c r="AQ63" s="52">
        <v>34.644874572753899</v>
      </c>
      <c r="AR63" s="52">
        <v>43.057371139526403</v>
      </c>
      <c r="AS63" s="52">
        <v>57.837770462036097</v>
      </c>
      <c r="AT63" s="52">
        <v>51.903505325317397</v>
      </c>
      <c r="AU63" s="52">
        <v>49.920026779174798</v>
      </c>
      <c r="AV63" s="52">
        <v>60.319156646728501</v>
      </c>
      <c r="AW63" s="52">
        <v>54.074562072753899</v>
      </c>
      <c r="AX63" s="52">
        <v>65.9678955078125</v>
      </c>
      <c r="AY63" s="52">
        <v>55.935211181640597</v>
      </c>
      <c r="AZ63" s="52">
        <v>63.280759811401403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53"/>
        <v>58.599998474121101</v>
      </c>
      <c r="U64" s="61">
        <f t="shared" si="52"/>
        <v>58.599998474121101</v>
      </c>
      <c r="V64" s="61">
        <f t="shared" si="52"/>
        <v>51.399999618530302</v>
      </c>
      <c r="W64" s="61">
        <f t="shared" si="52"/>
        <v>57.800001144409201</v>
      </c>
      <c r="X64" s="61">
        <f t="shared" si="52"/>
        <v>63.179040908813498</v>
      </c>
      <c r="Y64" s="61">
        <f t="shared" si="52"/>
        <v>75.370738983154297</v>
      </c>
      <c r="Z64" s="61">
        <f t="shared" si="52"/>
        <v>70.376197814941406</v>
      </c>
      <c r="AA64" s="61">
        <f t="shared" si="52"/>
        <v>70.369983673095703</v>
      </c>
      <c r="AB64" s="61">
        <f t="shared" si="52"/>
        <v>76.785533905029297</v>
      </c>
      <c r="AC64" s="61">
        <f t="shared" si="52"/>
        <v>82.594642639160199</v>
      </c>
      <c r="AD64" s="61">
        <f t="shared" si="52"/>
        <v>82.314792633056598</v>
      </c>
      <c r="AE64" s="61">
        <f t="shared" si="52"/>
        <v>87.889289855957003</v>
      </c>
      <c r="AF64" s="61">
        <f t="shared" si="52"/>
        <v>95.032257080078097</v>
      </c>
      <c r="AG64" s="61">
        <f t="shared" si="52"/>
        <v>96.862510681152301</v>
      </c>
      <c r="AH64" s="61">
        <f t="shared" si="52"/>
        <v>98.074817657470703</v>
      </c>
      <c r="AI64" s="84">
        <f t="shared" si="51"/>
        <v>39.474819183349602</v>
      </c>
      <c r="AJ64" s="95"/>
      <c r="AK64" s="51" t="s">
        <v>112</v>
      </c>
      <c r="AL64" s="52">
        <v>42</v>
      </c>
      <c r="AM64" s="52">
        <v>44.600000381469698</v>
      </c>
      <c r="AN64" s="52">
        <v>44.600000381469698</v>
      </c>
      <c r="AO64" s="52">
        <v>35.600000381469698</v>
      </c>
      <c r="AP64" s="52">
        <v>41.856420516967802</v>
      </c>
      <c r="AQ64" s="52">
        <v>43.841783523559599</v>
      </c>
      <c r="AR64" s="52">
        <v>36.3214883804321</v>
      </c>
      <c r="AS64" s="52">
        <v>44.001956939697301</v>
      </c>
      <c r="AT64" s="52">
        <v>58.465049743652301</v>
      </c>
      <c r="AU64" s="52">
        <v>53.076726913452099</v>
      </c>
      <c r="AV64" s="52">
        <v>51.150199890136697</v>
      </c>
      <c r="AW64" s="52">
        <v>61.176544189453097</v>
      </c>
      <c r="AX64" s="52">
        <v>55.317243576049798</v>
      </c>
      <c r="AY64" s="52">
        <v>66.862636566162095</v>
      </c>
      <c r="AZ64" s="52">
        <v>57.496257781982401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53"/>
        <v>48.200000762939503</v>
      </c>
      <c r="U65" s="65">
        <f t="shared" si="52"/>
        <v>58.599998474121101</v>
      </c>
      <c r="V65" s="65">
        <f t="shared" si="52"/>
        <v>57.199998855590799</v>
      </c>
      <c r="W65" s="65">
        <f t="shared" si="52"/>
        <v>55.399999618530302</v>
      </c>
      <c r="X65" s="65">
        <f t="shared" si="52"/>
        <v>60.689172744750998</v>
      </c>
      <c r="Y65" s="65">
        <f t="shared" si="52"/>
        <v>65.088827133178697</v>
      </c>
      <c r="Z65" s="65">
        <f t="shared" si="52"/>
        <v>77.0036430358887</v>
      </c>
      <c r="AA65" s="65">
        <f t="shared" si="52"/>
        <v>72.134086608886705</v>
      </c>
      <c r="AB65" s="65">
        <f t="shared" si="52"/>
        <v>72.683395385742202</v>
      </c>
      <c r="AC65" s="65">
        <f t="shared" si="52"/>
        <v>78.902107238769503</v>
      </c>
      <c r="AD65" s="65">
        <f t="shared" si="52"/>
        <v>84.535617828369098</v>
      </c>
      <c r="AE65" s="65">
        <f t="shared" si="52"/>
        <v>84.416023254394503</v>
      </c>
      <c r="AF65" s="65">
        <f t="shared" si="52"/>
        <v>89.932140350341797</v>
      </c>
      <c r="AG65" s="65">
        <f t="shared" si="52"/>
        <v>96.876659393310504</v>
      </c>
      <c r="AH65" s="65">
        <f t="shared" si="52"/>
        <v>98.750949859619098</v>
      </c>
      <c r="AI65" s="83">
        <f t="shared" si="51"/>
        <v>50.550949096679595</v>
      </c>
      <c r="AJ65" s="95"/>
      <c r="AK65" s="51" t="s">
        <v>113</v>
      </c>
      <c r="AL65" s="52">
        <v>37.399999618530302</v>
      </c>
      <c r="AM65" s="52">
        <v>42</v>
      </c>
      <c r="AN65" s="52">
        <v>43.600000381469698</v>
      </c>
      <c r="AO65" s="52">
        <v>43.600000381469698</v>
      </c>
      <c r="AP65" s="52">
        <v>37.026542663574197</v>
      </c>
      <c r="AQ65" s="52">
        <v>42.802427291870103</v>
      </c>
      <c r="AR65" s="52">
        <v>44.7006225585938</v>
      </c>
      <c r="AS65" s="52">
        <v>37.836894035339398</v>
      </c>
      <c r="AT65" s="52">
        <v>44.815244674682603</v>
      </c>
      <c r="AU65" s="52">
        <v>59.103019714355497</v>
      </c>
      <c r="AV65" s="52">
        <v>54.118209838867202</v>
      </c>
      <c r="AW65" s="52">
        <v>52.2363090515137</v>
      </c>
      <c r="AX65" s="52">
        <v>61.959495544433601</v>
      </c>
      <c r="AY65" s="52">
        <v>56.4140529632568</v>
      </c>
      <c r="AZ65" s="52">
        <v>67.634738922119098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53"/>
        <v>56.799999237060497</v>
      </c>
      <c r="U66" s="63">
        <f t="shared" si="52"/>
        <v>54</v>
      </c>
      <c r="V66" s="63">
        <f t="shared" si="52"/>
        <v>65.799999237060504</v>
      </c>
      <c r="W66" s="63">
        <f t="shared" si="52"/>
        <v>55.599998474121101</v>
      </c>
      <c r="X66" s="63">
        <f t="shared" si="52"/>
        <v>58.549030303955099</v>
      </c>
      <c r="Y66" s="63">
        <f t="shared" si="52"/>
        <v>63.258226394653299</v>
      </c>
      <c r="Z66" s="63">
        <f t="shared" si="52"/>
        <v>66.856634140014606</v>
      </c>
      <c r="AA66" s="63">
        <f t="shared" si="52"/>
        <v>78.536590576171903</v>
      </c>
      <c r="AB66" s="63">
        <f t="shared" si="52"/>
        <v>73.774745941162095</v>
      </c>
      <c r="AC66" s="63">
        <f t="shared" si="52"/>
        <v>75.121212005615206</v>
      </c>
      <c r="AD66" s="63">
        <f t="shared" si="52"/>
        <v>80.884849548339801</v>
      </c>
      <c r="AE66" s="63">
        <f t="shared" si="52"/>
        <v>86.377742767333999</v>
      </c>
      <c r="AF66" s="63">
        <f t="shared" si="52"/>
        <v>86.517238616943402</v>
      </c>
      <c r="AG66" s="63">
        <f t="shared" si="52"/>
        <v>91.861507415771499</v>
      </c>
      <c r="AH66" s="63">
        <f t="shared" si="52"/>
        <v>98.656673431396499</v>
      </c>
      <c r="AI66" s="85">
        <f t="shared" si="51"/>
        <v>41.856674194336001</v>
      </c>
      <c r="AJ66" s="95"/>
      <c r="AK66" s="51" t="s">
        <v>114</v>
      </c>
      <c r="AL66" s="52">
        <v>29.199999809265101</v>
      </c>
      <c r="AM66" s="52">
        <v>37.399999618530302</v>
      </c>
      <c r="AN66" s="52">
        <v>40.200000762939503</v>
      </c>
      <c r="AO66" s="52">
        <v>46.200000762939503</v>
      </c>
      <c r="AP66" s="52">
        <v>44.1897678375244</v>
      </c>
      <c r="AQ66" s="52">
        <v>38.190959930419901</v>
      </c>
      <c r="AR66" s="52">
        <v>43.504364013671903</v>
      </c>
      <c r="AS66" s="52">
        <v>45.310546875</v>
      </c>
      <c r="AT66" s="52">
        <v>39.045417785644503</v>
      </c>
      <c r="AU66" s="52">
        <v>45.423042297363303</v>
      </c>
      <c r="AV66" s="52">
        <v>59.451183319091797</v>
      </c>
      <c r="AW66" s="52">
        <v>54.854925155639599</v>
      </c>
      <c r="AX66" s="52">
        <v>53.056634902954102</v>
      </c>
      <c r="AY66" s="52">
        <v>62.4055786132813</v>
      </c>
      <c r="AZ66" s="52">
        <v>57.200019836425803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555.79999351501476</v>
      </c>
      <c r="U67" s="61">
        <f t="shared" ref="U67:AI67" si="54">SUM(U57:U66)</f>
        <v>565.40000152587902</v>
      </c>
      <c r="V67" s="61">
        <f t="shared" si="54"/>
        <v>589.79999542236328</v>
      </c>
      <c r="W67" s="61">
        <f t="shared" si="54"/>
        <v>602.59999847412109</v>
      </c>
      <c r="X67" s="61">
        <f t="shared" si="54"/>
        <v>645.97755241394032</v>
      </c>
      <c r="Y67" s="61">
        <f t="shared" si="54"/>
        <v>691.77865791320801</v>
      </c>
      <c r="Z67" s="61">
        <f t="shared" si="54"/>
        <v>729.11358261108398</v>
      </c>
      <c r="AA67" s="61">
        <f t="shared" si="54"/>
        <v>761.94633483886719</v>
      </c>
      <c r="AB67" s="61">
        <f t="shared" si="54"/>
        <v>787.54897117614746</v>
      </c>
      <c r="AC67" s="61">
        <f t="shared" si="54"/>
        <v>823.11668777465832</v>
      </c>
      <c r="AD67" s="61">
        <f t="shared" si="54"/>
        <v>859.44186019897461</v>
      </c>
      <c r="AE67" s="61">
        <f t="shared" si="54"/>
        <v>891.76028060913097</v>
      </c>
      <c r="AF67" s="61">
        <f t="shared" si="54"/>
        <v>923.43706893920898</v>
      </c>
      <c r="AG67" s="61">
        <f t="shared" si="54"/>
        <v>956.99782180786133</v>
      </c>
      <c r="AH67" s="61">
        <f t="shared" si="54"/>
        <v>987.43261337280273</v>
      </c>
      <c r="AI67" s="61">
        <f t="shared" si="54"/>
        <v>431.63261985778809</v>
      </c>
      <c r="AJ67" s="100"/>
      <c r="AK67" s="51" t="s">
        <v>115</v>
      </c>
      <c r="AL67" s="52">
        <v>43.799999237060497</v>
      </c>
      <c r="AM67" s="52">
        <v>31</v>
      </c>
      <c r="AN67" s="52">
        <v>35.399999618530302</v>
      </c>
      <c r="AO67" s="52">
        <v>40.200000762939503</v>
      </c>
      <c r="AP67" s="52">
        <v>46.325037002563498</v>
      </c>
      <c r="AQ67" s="52">
        <v>44.611322402954102</v>
      </c>
      <c r="AR67" s="52">
        <v>39.1508083343506</v>
      </c>
      <c r="AS67" s="52">
        <v>44.037689208984403</v>
      </c>
      <c r="AT67" s="52">
        <v>45.761035919189503</v>
      </c>
      <c r="AU67" s="52">
        <v>40.128555297851598</v>
      </c>
      <c r="AV67" s="52">
        <v>45.852807998657198</v>
      </c>
      <c r="AW67" s="52">
        <v>59.647840499877901</v>
      </c>
      <c r="AX67" s="52">
        <v>55.452049255371101</v>
      </c>
      <c r="AY67" s="52">
        <v>53.679544448852504</v>
      </c>
      <c r="AZ67" s="52">
        <v>62.682329177856403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39.600000381469698</v>
      </c>
      <c r="U68" s="77">
        <f t="shared" ref="U68:AH68" si="55">AM44</f>
        <v>56.799999237060497</v>
      </c>
      <c r="V68" s="77">
        <f t="shared" si="55"/>
        <v>54.800001144409201</v>
      </c>
      <c r="W68" s="77">
        <f t="shared" si="55"/>
        <v>68</v>
      </c>
      <c r="X68" s="77">
        <f t="shared" si="55"/>
        <v>57.8436279296875</v>
      </c>
      <c r="Y68" s="77">
        <f t="shared" si="55"/>
        <v>61.014339447021499</v>
      </c>
      <c r="Z68" s="77">
        <f t="shared" si="55"/>
        <v>65.329328536987305</v>
      </c>
      <c r="AA68" s="77">
        <f t="shared" si="55"/>
        <v>68.239261627197294</v>
      </c>
      <c r="AB68" s="77">
        <f t="shared" si="55"/>
        <v>79.641540527343807</v>
      </c>
      <c r="AC68" s="77">
        <f t="shared" si="55"/>
        <v>75.317966461181598</v>
      </c>
      <c r="AD68" s="77">
        <f t="shared" si="55"/>
        <v>77.032016754150405</v>
      </c>
      <c r="AE68" s="77">
        <f t="shared" si="55"/>
        <v>82.4769287109375</v>
      </c>
      <c r="AF68" s="77">
        <f t="shared" si="55"/>
        <v>87.965614318847699</v>
      </c>
      <c r="AG68" s="77">
        <f t="shared" si="55"/>
        <v>88.140186309814496</v>
      </c>
      <c r="AH68" s="78">
        <f t="shared" si="55"/>
        <v>93.353546142578097</v>
      </c>
      <c r="AI68" s="92">
        <f t="shared" ref="AI68:AI77" si="56">AH68-T68</f>
        <v>53.753545761108398</v>
      </c>
      <c r="AJ68" s="95"/>
      <c r="AK68" s="51" t="s">
        <v>116</v>
      </c>
      <c r="AL68" s="52">
        <v>33.199999809265101</v>
      </c>
      <c r="AM68" s="52">
        <v>44</v>
      </c>
      <c r="AN68" s="52">
        <v>30.199999809265101</v>
      </c>
      <c r="AO68" s="52">
        <v>31.400000572204601</v>
      </c>
      <c r="AP68" s="52">
        <v>40.439447402954102</v>
      </c>
      <c r="AQ68" s="52">
        <v>46.441656112670898</v>
      </c>
      <c r="AR68" s="52">
        <v>44.9747829437256</v>
      </c>
      <c r="AS68" s="52">
        <v>40.010881423950202</v>
      </c>
      <c r="AT68" s="52">
        <v>44.522308349609403</v>
      </c>
      <c r="AU68" s="52">
        <v>46.277442932128899</v>
      </c>
      <c r="AV68" s="52">
        <v>41.0778102874756</v>
      </c>
      <c r="AW68" s="52">
        <v>46.235967636108398</v>
      </c>
      <c r="AX68" s="52">
        <v>59.862318038940401</v>
      </c>
      <c r="AY68" s="52">
        <v>55.984554290771499</v>
      </c>
      <c r="AZ68" s="52">
        <v>54.235738754272496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53.399999618530302</v>
      </c>
      <c r="U69" s="61">
        <f t="shared" ref="U69:AH77" si="57">AM45</f>
        <v>39.199998855590799</v>
      </c>
      <c r="V69" s="61">
        <f t="shared" si="57"/>
        <v>54.399999618530302</v>
      </c>
      <c r="W69" s="61">
        <f t="shared" si="57"/>
        <v>54</v>
      </c>
      <c r="X69" s="61">
        <f t="shared" si="57"/>
        <v>68.200717926025405</v>
      </c>
      <c r="Y69" s="61">
        <f t="shared" si="57"/>
        <v>59.413282394409201</v>
      </c>
      <c r="Z69" s="61">
        <f t="shared" si="57"/>
        <v>62.751499176025398</v>
      </c>
      <c r="AA69" s="61">
        <f t="shared" si="57"/>
        <v>66.701183319091797</v>
      </c>
      <c r="AB69" s="61">
        <f t="shared" si="57"/>
        <v>69.016403198242202</v>
      </c>
      <c r="AC69" s="61">
        <f t="shared" si="57"/>
        <v>80.410236358642607</v>
      </c>
      <c r="AD69" s="61">
        <f t="shared" si="57"/>
        <v>76.2138862609863</v>
      </c>
      <c r="AE69" s="61">
        <f t="shared" si="57"/>
        <v>78.218494415283203</v>
      </c>
      <c r="AF69" s="61">
        <f t="shared" si="57"/>
        <v>83.497879028320298</v>
      </c>
      <c r="AG69" s="61">
        <f t="shared" si="57"/>
        <v>88.808853149414105</v>
      </c>
      <c r="AH69" s="62">
        <f t="shared" si="57"/>
        <v>89.008762359619098</v>
      </c>
      <c r="AI69" s="71">
        <f t="shared" si="56"/>
        <v>35.608762741088796</v>
      </c>
      <c r="AJ69" s="95"/>
      <c r="AK69" s="51" t="s">
        <v>117</v>
      </c>
      <c r="AL69" s="52">
        <v>40.600000381469698</v>
      </c>
      <c r="AM69" s="52">
        <v>35.000000953674302</v>
      </c>
      <c r="AN69" s="52">
        <v>43.200000762939503</v>
      </c>
      <c r="AO69" s="52">
        <v>32</v>
      </c>
      <c r="AP69" s="52">
        <v>32.265048980712898</v>
      </c>
      <c r="AQ69" s="52">
        <v>40.6927165985107</v>
      </c>
      <c r="AR69" s="52">
        <v>46.579807281494098</v>
      </c>
      <c r="AS69" s="52">
        <v>45.311862945556598</v>
      </c>
      <c r="AT69" s="52">
        <v>40.809856414794901</v>
      </c>
      <c r="AU69" s="52">
        <v>45.088911056518597</v>
      </c>
      <c r="AV69" s="52">
        <v>46.810333251953097</v>
      </c>
      <c r="AW69" s="52">
        <v>41.924352645874002</v>
      </c>
      <c r="AX69" s="52">
        <v>46.660385131835902</v>
      </c>
      <c r="AY69" s="52">
        <v>60.104566574096701</v>
      </c>
      <c r="AZ69" s="52">
        <v>56.508279800415004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8">AL46</f>
        <v>51.399999618530302</v>
      </c>
      <c r="U70" s="65">
        <f t="shared" si="57"/>
        <v>51.399999618530302</v>
      </c>
      <c r="V70" s="65">
        <f t="shared" si="57"/>
        <v>40.199998855590799</v>
      </c>
      <c r="W70" s="65">
        <f t="shared" si="57"/>
        <v>57.199998855590799</v>
      </c>
      <c r="X70" s="65">
        <f t="shared" si="57"/>
        <v>55.465328216552699</v>
      </c>
      <c r="Y70" s="65">
        <f t="shared" si="57"/>
        <v>68.2010307312012</v>
      </c>
      <c r="Z70" s="65">
        <f t="shared" si="57"/>
        <v>60.566022872924798</v>
      </c>
      <c r="AA70" s="65">
        <f t="shared" si="57"/>
        <v>64.022510528564496</v>
      </c>
      <c r="AB70" s="65">
        <f t="shared" si="57"/>
        <v>67.676918029785199</v>
      </c>
      <c r="AC70" s="65">
        <f t="shared" si="57"/>
        <v>69.761528015136705</v>
      </c>
      <c r="AD70" s="65">
        <f t="shared" si="57"/>
        <v>80.820373535156307</v>
      </c>
      <c r="AE70" s="65">
        <f t="shared" si="57"/>
        <v>76.763156890869098</v>
      </c>
      <c r="AF70" s="65">
        <f t="shared" si="57"/>
        <v>79.123722076416001</v>
      </c>
      <c r="AG70" s="65">
        <f t="shared" si="57"/>
        <v>84.123508453369098</v>
      </c>
      <c r="AH70" s="68">
        <f t="shared" si="57"/>
        <v>89.257640838623004</v>
      </c>
      <c r="AI70" s="72">
        <f t="shared" si="56"/>
        <v>37.857641220092702</v>
      </c>
      <c r="AJ70" s="95"/>
      <c r="AK70" s="51" t="s">
        <v>118</v>
      </c>
      <c r="AL70" s="52">
        <v>56.600000381469698</v>
      </c>
      <c r="AM70" s="52">
        <v>37.600000381469698</v>
      </c>
      <c r="AN70" s="52">
        <v>37</v>
      </c>
      <c r="AO70" s="52">
        <v>39.200000762939503</v>
      </c>
      <c r="AP70" s="52">
        <v>32.653471946716301</v>
      </c>
      <c r="AQ70" s="52">
        <v>33.1567058563232</v>
      </c>
      <c r="AR70" s="52">
        <v>41.079257965087898</v>
      </c>
      <c r="AS70" s="52">
        <v>46.859977722167997</v>
      </c>
      <c r="AT70" s="52">
        <v>45.7535724639893</v>
      </c>
      <c r="AU70" s="52">
        <v>41.756364822387702</v>
      </c>
      <c r="AV70" s="52">
        <v>45.780828475952099</v>
      </c>
      <c r="AW70" s="52">
        <v>47.487062454223597</v>
      </c>
      <c r="AX70" s="52">
        <v>42.861240386962898</v>
      </c>
      <c r="AY70" s="52">
        <v>47.221248626708999</v>
      </c>
      <c r="AZ70" s="52">
        <v>60.535928726196303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8"/>
        <v>51.600000381469698</v>
      </c>
      <c r="U71" s="61">
        <f t="shared" si="57"/>
        <v>55.199998855590799</v>
      </c>
      <c r="V71" s="61">
        <f t="shared" si="57"/>
        <v>53.399999618530302</v>
      </c>
      <c r="W71" s="61">
        <f t="shared" si="57"/>
        <v>45.399999618530302</v>
      </c>
      <c r="X71" s="61">
        <f t="shared" si="57"/>
        <v>58.594486236572301</v>
      </c>
      <c r="Y71" s="61">
        <f t="shared" si="57"/>
        <v>57.0419406890869</v>
      </c>
      <c r="Z71" s="61">
        <f t="shared" si="57"/>
        <v>68.544761657714801</v>
      </c>
      <c r="AA71" s="61">
        <f t="shared" si="57"/>
        <v>61.8914604187012</v>
      </c>
      <c r="AB71" s="61">
        <f t="shared" si="57"/>
        <v>65.437070846557603</v>
      </c>
      <c r="AC71" s="61">
        <f t="shared" si="57"/>
        <v>69.098796844482393</v>
      </c>
      <c r="AD71" s="61">
        <f t="shared" si="57"/>
        <v>70.774574279785199</v>
      </c>
      <c r="AE71" s="61">
        <f t="shared" si="57"/>
        <v>81.522247314453097</v>
      </c>
      <c r="AF71" s="61">
        <f t="shared" si="57"/>
        <v>77.736610412597699</v>
      </c>
      <c r="AG71" s="61">
        <f t="shared" si="57"/>
        <v>80.264755249023395</v>
      </c>
      <c r="AH71" s="62">
        <f t="shared" si="57"/>
        <v>85.028888702392607</v>
      </c>
      <c r="AI71" s="71">
        <f t="shared" si="56"/>
        <v>33.428888320922908</v>
      </c>
      <c r="AJ71" s="95"/>
      <c r="AK71" s="51" t="s">
        <v>119</v>
      </c>
      <c r="AL71" s="52">
        <v>53.599998474121101</v>
      </c>
      <c r="AM71" s="52">
        <v>60.600000381469698</v>
      </c>
      <c r="AN71" s="52">
        <v>36.600000381469698</v>
      </c>
      <c r="AO71" s="52">
        <v>33.199998855590799</v>
      </c>
      <c r="AP71" s="52">
        <v>39.653003692627003</v>
      </c>
      <c r="AQ71" s="52">
        <v>33.268203735351598</v>
      </c>
      <c r="AR71" s="52">
        <v>33.9894409179688</v>
      </c>
      <c r="AS71" s="52">
        <v>41.4591064453125</v>
      </c>
      <c r="AT71" s="52">
        <v>47.146141052246101</v>
      </c>
      <c r="AU71" s="52">
        <v>46.264614105224602</v>
      </c>
      <c r="AV71" s="52">
        <v>42.659557342529297</v>
      </c>
      <c r="AW71" s="52">
        <v>46.455480575561502</v>
      </c>
      <c r="AX71" s="52">
        <v>48.17236328125</v>
      </c>
      <c r="AY71" s="52">
        <v>43.764476776122997</v>
      </c>
      <c r="AZ71" s="52">
        <v>47.788749694824197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8"/>
        <v>53.799999237060497</v>
      </c>
      <c r="U72" s="65">
        <f t="shared" si="57"/>
        <v>52.600000381469698</v>
      </c>
      <c r="V72" s="65">
        <f t="shared" si="57"/>
        <v>59.199998855590799</v>
      </c>
      <c r="W72" s="65">
        <f t="shared" si="57"/>
        <v>56.399999618530302</v>
      </c>
      <c r="X72" s="65">
        <f t="shared" si="57"/>
        <v>48.5560817718506</v>
      </c>
      <c r="Y72" s="65">
        <f t="shared" si="57"/>
        <v>60.521728515625</v>
      </c>
      <c r="Z72" s="65">
        <f t="shared" si="57"/>
        <v>59.111898422241197</v>
      </c>
      <c r="AA72" s="65">
        <f t="shared" si="57"/>
        <v>69.577629089355497</v>
      </c>
      <c r="AB72" s="65">
        <f t="shared" si="57"/>
        <v>63.799585342407198</v>
      </c>
      <c r="AC72" s="65">
        <f t="shared" si="57"/>
        <v>67.650203704833999</v>
      </c>
      <c r="AD72" s="65">
        <f t="shared" si="57"/>
        <v>71.143180847167997</v>
      </c>
      <c r="AE72" s="65">
        <f t="shared" si="57"/>
        <v>72.516529083251996</v>
      </c>
      <c r="AF72" s="65">
        <f t="shared" si="57"/>
        <v>83.102054595947294</v>
      </c>
      <c r="AG72" s="65">
        <f t="shared" si="57"/>
        <v>79.473869323730497</v>
      </c>
      <c r="AH72" s="68">
        <f t="shared" si="57"/>
        <v>82.153594970703097</v>
      </c>
      <c r="AI72" s="72">
        <f t="shared" si="56"/>
        <v>28.353595733642599</v>
      </c>
      <c r="AJ72" s="95"/>
      <c r="AK72" s="51" t="s">
        <v>120</v>
      </c>
      <c r="AL72" s="52">
        <v>59.399999618530302</v>
      </c>
      <c r="AM72" s="52">
        <v>50.599998474121101</v>
      </c>
      <c r="AN72" s="52">
        <v>60.600000381469698</v>
      </c>
      <c r="AO72" s="52">
        <v>36.600000381469698</v>
      </c>
      <c r="AP72" s="52">
        <v>33.499753952026403</v>
      </c>
      <c r="AQ72" s="52">
        <v>39.991172790527301</v>
      </c>
      <c r="AR72" s="52">
        <v>33.784277915954597</v>
      </c>
      <c r="AS72" s="52">
        <v>34.705818176269503</v>
      </c>
      <c r="AT72" s="52">
        <v>41.739372253417997</v>
      </c>
      <c r="AU72" s="52">
        <v>47.416603088378899</v>
      </c>
      <c r="AV72" s="52">
        <v>46.685533523559599</v>
      </c>
      <c r="AW72" s="52">
        <v>43.430170059204102</v>
      </c>
      <c r="AX72" s="52">
        <v>47.038204193115199</v>
      </c>
      <c r="AY72" s="52">
        <v>48.716114044189503</v>
      </c>
      <c r="AZ72" s="52">
        <v>44.558147430419901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8"/>
        <v>54.600000381469698</v>
      </c>
      <c r="U73" s="61">
        <f t="shared" si="57"/>
        <v>52.799999237060497</v>
      </c>
      <c r="V73" s="61">
        <f t="shared" si="57"/>
        <v>54.800001144409201</v>
      </c>
      <c r="W73" s="61">
        <f t="shared" si="57"/>
        <v>58.399999618530302</v>
      </c>
      <c r="X73" s="61">
        <f t="shared" si="57"/>
        <v>58.710184097290004</v>
      </c>
      <c r="Y73" s="61">
        <f t="shared" si="57"/>
        <v>51.588947296142599</v>
      </c>
      <c r="Z73" s="61">
        <f t="shared" si="57"/>
        <v>62.491327285766602</v>
      </c>
      <c r="AA73" s="61">
        <f t="shared" si="57"/>
        <v>61.2154445648193</v>
      </c>
      <c r="AB73" s="61">
        <f t="shared" si="57"/>
        <v>70.817264556884794</v>
      </c>
      <c r="AC73" s="61">
        <f t="shared" si="57"/>
        <v>66.049301147460895</v>
      </c>
      <c r="AD73" s="61">
        <f t="shared" si="57"/>
        <v>69.929885864257798</v>
      </c>
      <c r="AE73" s="61">
        <f t="shared" si="57"/>
        <v>73.284881591796903</v>
      </c>
      <c r="AF73" s="61">
        <f t="shared" si="57"/>
        <v>74.552249908447294</v>
      </c>
      <c r="AG73" s="61">
        <f t="shared" si="57"/>
        <v>84.861122131347699</v>
      </c>
      <c r="AH73" s="62">
        <f t="shared" si="57"/>
        <v>81.402976989746094</v>
      </c>
      <c r="AI73" s="71">
        <f t="shared" si="56"/>
        <v>26.802976608276396</v>
      </c>
      <c r="AJ73" s="95"/>
      <c r="AK73" s="51" t="s">
        <v>121</v>
      </c>
      <c r="AL73" s="52">
        <v>48.799999237060497</v>
      </c>
      <c r="AM73" s="52">
        <v>57.599998474121101</v>
      </c>
      <c r="AN73" s="52">
        <v>48.399999618530302</v>
      </c>
      <c r="AO73" s="52">
        <v>59.600002288818402</v>
      </c>
      <c r="AP73" s="52">
        <v>36.7813720703125</v>
      </c>
      <c r="AQ73" s="52">
        <v>33.6262531280518</v>
      </c>
      <c r="AR73" s="52">
        <v>40.143976211547901</v>
      </c>
      <c r="AS73" s="52">
        <v>34.112390518188498</v>
      </c>
      <c r="AT73" s="52">
        <v>35.227827072143597</v>
      </c>
      <c r="AU73" s="52">
        <v>41.890274047851598</v>
      </c>
      <c r="AV73" s="52">
        <v>47.499223709106403</v>
      </c>
      <c r="AW73" s="52">
        <v>46.914752960205099</v>
      </c>
      <c r="AX73" s="52">
        <v>44.010055541992202</v>
      </c>
      <c r="AY73" s="52">
        <v>47.401351928710902</v>
      </c>
      <c r="AZ73" s="52">
        <v>49.0317192077637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8"/>
        <v>43</v>
      </c>
      <c r="U74" s="65">
        <f t="shared" si="57"/>
        <v>56.600000381469698</v>
      </c>
      <c r="V74" s="65">
        <f t="shared" si="57"/>
        <v>51.600000381469698</v>
      </c>
      <c r="W74" s="65">
        <f t="shared" si="57"/>
        <v>53.800001144409201</v>
      </c>
      <c r="X74" s="65">
        <f t="shared" si="57"/>
        <v>60.4357395172119</v>
      </c>
      <c r="Y74" s="65">
        <f t="shared" si="57"/>
        <v>60.698696136474602</v>
      </c>
      <c r="Z74" s="65">
        <f t="shared" si="57"/>
        <v>54.291288375854499</v>
      </c>
      <c r="AA74" s="65">
        <f t="shared" si="57"/>
        <v>64.2581977844238</v>
      </c>
      <c r="AB74" s="65">
        <f t="shared" si="57"/>
        <v>63.070354461669901</v>
      </c>
      <c r="AC74" s="65">
        <f t="shared" si="57"/>
        <v>72.149070739746094</v>
      </c>
      <c r="AD74" s="65">
        <f t="shared" si="57"/>
        <v>68.056282043457003</v>
      </c>
      <c r="AE74" s="65">
        <f t="shared" si="57"/>
        <v>71.946521759033203</v>
      </c>
      <c r="AF74" s="65">
        <f t="shared" si="57"/>
        <v>75.326206207275405</v>
      </c>
      <c r="AG74" s="65">
        <f t="shared" si="57"/>
        <v>76.421833038330107</v>
      </c>
      <c r="AH74" s="68">
        <f t="shared" si="57"/>
        <v>86.443943023681598</v>
      </c>
      <c r="AI74" s="72">
        <f t="shared" si="56"/>
        <v>43.443943023681598</v>
      </c>
      <c r="AJ74" s="95"/>
      <c r="AK74" s="51" t="s">
        <v>122</v>
      </c>
      <c r="AL74" s="52">
        <v>39.600000381469698</v>
      </c>
      <c r="AM74" s="52">
        <v>46.799999237060497</v>
      </c>
      <c r="AN74" s="52">
        <v>58.399999618530302</v>
      </c>
      <c r="AO74" s="52">
        <v>47.399999618530302</v>
      </c>
      <c r="AP74" s="52">
        <v>58.503759384155302</v>
      </c>
      <c r="AQ74" s="52">
        <v>36.688343048095703</v>
      </c>
      <c r="AR74" s="52">
        <v>33.504512786865199</v>
      </c>
      <c r="AS74" s="52">
        <v>40.0009441375732</v>
      </c>
      <c r="AT74" s="52">
        <v>34.163667678833001</v>
      </c>
      <c r="AU74" s="52">
        <v>35.475242614746101</v>
      </c>
      <c r="AV74" s="52">
        <v>41.737087249755902</v>
      </c>
      <c r="AW74" s="52">
        <v>47.269857406616197</v>
      </c>
      <c r="AX74" s="52">
        <v>46.832916259765597</v>
      </c>
      <c r="AY74" s="52">
        <v>44.214815139770501</v>
      </c>
      <c r="AZ74" s="52">
        <v>47.403411865234403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8"/>
        <v>62.000001907348597</v>
      </c>
      <c r="U75" s="61">
        <f t="shared" si="57"/>
        <v>48</v>
      </c>
      <c r="V75" s="61">
        <f t="shared" si="57"/>
        <v>56.999998092651403</v>
      </c>
      <c r="W75" s="61">
        <f t="shared" si="57"/>
        <v>46.600000381469698</v>
      </c>
      <c r="X75" s="61">
        <f t="shared" si="57"/>
        <v>55.160051345825202</v>
      </c>
      <c r="Y75" s="61">
        <f t="shared" si="57"/>
        <v>61.9155082702637</v>
      </c>
      <c r="Z75" s="61">
        <f t="shared" si="57"/>
        <v>62.099498748779297</v>
      </c>
      <c r="AA75" s="61">
        <f t="shared" si="57"/>
        <v>56.349023818969698</v>
      </c>
      <c r="AB75" s="61">
        <f t="shared" si="57"/>
        <v>65.471693038940401</v>
      </c>
      <c r="AC75" s="61">
        <f t="shared" si="57"/>
        <v>64.558183670043903</v>
      </c>
      <c r="AD75" s="61">
        <f t="shared" si="57"/>
        <v>72.9596138000488</v>
      </c>
      <c r="AE75" s="61">
        <f t="shared" si="57"/>
        <v>69.443710327148395</v>
      </c>
      <c r="AF75" s="61">
        <f t="shared" si="57"/>
        <v>73.4461669921875</v>
      </c>
      <c r="AG75" s="61">
        <f t="shared" si="57"/>
        <v>76.716190338134794</v>
      </c>
      <c r="AH75" s="62">
        <f t="shared" si="57"/>
        <v>77.677650451660199</v>
      </c>
      <c r="AI75" s="71">
        <f t="shared" si="56"/>
        <v>15.677648544311602</v>
      </c>
      <c r="AJ75" s="95"/>
      <c r="AK75" s="51" t="s">
        <v>123</v>
      </c>
      <c r="AL75" s="52">
        <v>44.399999618530302</v>
      </c>
      <c r="AM75" s="52">
        <v>38.600000381469698</v>
      </c>
      <c r="AN75" s="52">
        <v>44.800001144409201</v>
      </c>
      <c r="AO75" s="52">
        <v>55.600000381469698</v>
      </c>
      <c r="AP75" s="52">
        <v>46.586320877075202</v>
      </c>
      <c r="AQ75" s="52">
        <v>57.249223709106403</v>
      </c>
      <c r="AR75" s="52">
        <v>36.404064178466797</v>
      </c>
      <c r="AS75" s="52">
        <v>33.2043552398682</v>
      </c>
      <c r="AT75" s="52">
        <v>39.672996520996101</v>
      </c>
      <c r="AU75" s="52">
        <v>34.026336669921903</v>
      </c>
      <c r="AV75" s="52">
        <v>35.491096496582003</v>
      </c>
      <c r="AW75" s="52">
        <v>41.370670318603501</v>
      </c>
      <c r="AX75" s="52">
        <v>46.819328308105497</v>
      </c>
      <c r="AY75" s="52">
        <v>46.495298385620103</v>
      </c>
      <c r="AZ75" s="52">
        <v>44.150880813598597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8"/>
        <v>46</v>
      </c>
      <c r="U76" s="65">
        <f t="shared" si="57"/>
        <v>67.000001907348604</v>
      </c>
      <c r="V76" s="65">
        <f t="shared" si="57"/>
        <v>45.199998855590799</v>
      </c>
      <c r="W76" s="65">
        <f t="shared" si="57"/>
        <v>57.199998855590799</v>
      </c>
      <c r="X76" s="65">
        <f t="shared" si="57"/>
        <v>48.651590347290004</v>
      </c>
      <c r="Y76" s="65">
        <f t="shared" si="57"/>
        <v>56.271051406860401</v>
      </c>
      <c r="Z76" s="65">
        <f t="shared" si="57"/>
        <v>63.128145217895501</v>
      </c>
      <c r="AA76" s="65">
        <f t="shared" si="57"/>
        <v>63.217018127441399</v>
      </c>
      <c r="AB76" s="65">
        <f t="shared" si="57"/>
        <v>58.041473388671903</v>
      </c>
      <c r="AC76" s="65">
        <f t="shared" si="57"/>
        <v>66.620523452758803</v>
      </c>
      <c r="AD76" s="65">
        <f t="shared" si="57"/>
        <v>65.744575500488295</v>
      </c>
      <c r="AE76" s="65">
        <f t="shared" si="57"/>
        <v>73.552646636962905</v>
      </c>
      <c r="AF76" s="65">
        <f t="shared" si="57"/>
        <v>70.633537292480497</v>
      </c>
      <c r="AG76" s="65">
        <f t="shared" si="57"/>
        <v>74.645938873291001</v>
      </c>
      <c r="AH76" s="68">
        <f t="shared" si="57"/>
        <v>77.803165435791001</v>
      </c>
      <c r="AI76" s="72">
        <f t="shared" si="56"/>
        <v>31.803165435791001</v>
      </c>
      <c r="AJ76" s="95"/>
      <c r="AK76" s="51" t="s">
        <v>124</v>
      </c>
      <c r="AL76" s="52">
        <v>41.800001144409201</v>
      </c>
      <c r="AM76" s="52">
        <v>44.200000762939503</v>
      </c>
      <c r="AN76" s="52">
        <v>35.799999237060497</v>
      </c>
      <c r="AO76" s="52">
        <v>43.800001144409201</v>
      </c>
      <c r="AP76" s="52">
        <v>54.541168212890597</v>
      </c>
      <c r="AQ76" s="52">
        <v>45.841905593872099</v>
      </c>
      <c r="AR76" s="52">
        <v>56.0385932922363</v>
      </c>
      <c r="AS76" s="52">
        <v>36.121852874755902</v>
      </c>
      <c r="AT76" s="52">
        <v>32.948259353637702</v>
      </c>
      <c r="AU76" s="52">
        <v>39.404920578002901</v>
      </c>
      <c r="AV76" s="52">
        <v>33.885277748107903</v>
      </c>
      <c r="AW76" s="52">
        <v>35.493612289428697</v>
      </c>
      <c r="AX76" s="52">
        <v>41.048505783081097</v>
      </c>
      <c r="AY76" s="52">
        <v>46.380016326904297</v>
      </c>
      <c r="AZ76" s="52">
        <v>46.154058456420898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8"/>
        <v>57.199998855590799</v>
      </c>
      <c r="U77" s="63">
        <f t="shared" si="57"/>
        <v>47.599998474121101</v>
      </c>
      <c r="V77" s="63">
        <f t="shared" si="57"/>
        <v>65.000001907348604</v>
      </c>
      <c r="W77" s="63">
        <f t="shared" si="57"/>
        <v>43</v>
      </c>
      <c r="X77" s="63">
        <f t="shared" si="57"/>
        <v>58.075885772705099</v>
      </c>
      <c r="Y77" s="63">
        <f t="shared" si="57"/>
        <v>50.462926864624002</v>
      </c>
      <c r="Z77" s="63">
        <f t="shared" si="57"/>
        <v>57.281848907470703</v>
      </c>
      <c r="AA77" s="63">
        <f t="shared" si="57"/>
        <v>64.203882217407198</v>
      </c>
      <c r="AB77" s="63">
        <f t="shared" si="57"/>
        <v>64.2022895812988</v>
      </c>
      <c r="AC77" s="63">
        <f t="shared" si="57"/>
        <v>59.666439056396499</v>
      </c>
      <c r="AD77" s="63">
        <f t="shared" si="57"/>
        <v>67.588087081909194</v>
      </c>
      <c r="AE77" s="63">
        <f t="shared" si="57"/>
        <v>66.770500183105497</v>
      </c>
      <c r="AF77" s="63">
        <f t="shared" si="57"/>
        <v>74.162868499755902</v>
      </c>
      <c r="AG77" s="63">
        <f t="shared" si="57"/>
        <v>71.652057647705107</v>
      </c>
      <c r="AH77" s="64">
        <f t="shared" si="57"/>
        <v>75.675617218017607</v>
      </c>
      <c r="AI77" s="93">
        <f t="shared" si="56"/>
        <v>18.475618362426808</v>
      </c>
      <c r="AJ77" s="95"/>
      <c r="AK77" s="51" t="s">
        <v>125</v>
      </c>
      <c r="AL77" s="52">
        <v>39.199998855590799</v>
      </c>
      <c r="AM77" s="52">
        <v>42.600000381469698</v>
      </c>
      <c r="AN77" s="52">
        <v>45.200000762939503</v>
      </c>
      <c r="AO77" s="52">
        <v>33</v>
      </c>
      <c r="AP77" s="52">
        <v>43.180269241333001</v>
      </c>
      <c r="AQ77" s="52">
        <v>53.572792053222699</v>
      </c>
      <c r="AR77" s="52">
        <v>45.191982269287102</v>
      </c>
      <c r="AS77" s="52">
        <v>54.924524307250998</v>
      </c>
      <c r="AT77" s="52">
        <v>35.912353515625</v>
      </c>
      <c r="AU77" s="52">
        <v>32.807426452636697</v>
      </c>
      <c r="AV77" s="52">
        <v>39.207403182983398</v>
      </c>
      <c r="AW77" s="52">
        <v>33.810101509094203</v>
      </c>
      <c r="AX77" s="52">
        <v>35.566308975219698</v>
      </c>
      <c r="AY77" s="52">
        <v>40.814117431640597</v>
      </c>
      <c r="AZ77" s="52">
        <v>46.026004791259801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512.6000003814695</v>
      </c>
      <c r="U78" s="61">
        <f t="shared" ref="U78:AI78" si="59">SUM(U68:U77)</f>
        <v>527.19999694824196</v>
      </c>
      <c r="V78" s="61">
        <f t="shared" si="59"/>
        <v>535.59999847412109</v>
      </c>
      <c r="W78" s="61">
        <f t="shared" si="59"/>
        <v>539.99999809265137</v>
      </c>
      <c r="X78" s="61">
        <f t="shared" si="59"/>
        <v>569.69369316101063</v>
      </c>
      <c r="Y78" s="61">
        <f t="shared" si="59"/>
        <v>587.1294517517091</v>
      </c>
      <c r="Z78" s="61">
        <f t="shared" si="59"/>
        <v>615.59561920166004</v>
      </c>
      <c r="AA78" s="61">
        <f t="shared" si="59"/>
        <v>639.67561149597168</v>
      </c>
      <c r="AB78" s="61">
        <f t="shared" si="59"/>
        <v>667.17459297180187</v>
      </c>
      <c r="AC78" s="61">
        <f t="shared" si="59"/>
        <v>691.28224945068348</v>
      </c>
      <c r="AD78" s="61">
        <f t="shared" si="59"/>
        <v>720.26247596740734</v>
      </c>
      <c r="AE78" s="61">
        <f t="shared" si="59"/>
        <v>746.4956169128418</v>
      </c>
      <c r="AF78" s="61">
        <f t="shared" si="59"/>
        <v>779.5469093322755</v>
      </c>
      <c r="AG78" s="61">
        <f t="shared" si="59"/>
        <v>805.10831451416027</v>
      </c>
      <c r="AH78" s="61">
        <f t="shared" si="59"/>
        <v>837.80578613281239</v>
      </c>
      <c r="AI78" s="61">
        <f t="shared" si="59"/>
        <v>325.20578575134283</v>
      </c>
      <c r="AJ78" s="100"/>
      <c r="AK78" s="51" t="s">
        <v>126</v>
      </c>
      <c r="AL78" s="52">
        <v>38.399999618530302</v>
      </c>
      <c r="AM78" s="52">
        <v>40</v>
      </c>
      <c r="AN78" s="52">
        <v>42.399999618530302</v>
      </c>
      <c r="AO78" s="52">
        <v>44.200000762939503</v>
      </c>
      <c r="AP78" s="52">
        <v>32.8940591812134</v>
      </c>
      <c r="AQ78" s="52">
        <v>42.654117584228501</v>
      </c>
      <c r="AR78" s="52">
        <v>52.723707199096701</v>
      </c>
      <c r="AS78" s="52">
        <v>44.639549255371101</v>
      </c>
      <c r="AT78" s="52">
        <v>53.9625854492188</v>
      </c>
      <c r="AU78" s="52">
        <v>35.812255859375</v>
      </c>
      <c r="AV78" s="52">
        <v>32.747146606445298</v>
      </c>
      <c r="AW78" s="52">
        <v>39.072565078735401</v>
      </c>
      <c r="AX78" s="52">
        <v>33.827677726745598</v>
      </c>
      <c r="AY78" s="52">
        <v>35.671976089477504</v>
      </c>
      <c r="AZ78" s="52">
        <v>40.667720794677699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47</v>
      </c>
      <c r="U79" s="77">
        <f t="shared" ref="U79:AH79" si="60">AM54</f>
        <v>58.199998855590799</v>
      </c>
      <c r="V79" s="77">
        <f t="shared" si="60"/>
        <v>46.799999237060497</v>
      </c>
      <c r="W79" s="77">
        <f t="shared" si="60"/>
        <v>66.000001907348604</v>
      </c>
      <c r="X79" s="77">
        <f t="shared" si="60"/>
        <v>44.900060653686502</v>
      </c>
      <c r="Y79" s="77">
        <f t="shared" si="60"/>
        <v>58.758857727050803</v>
      </c>
      <c r="Z79" s="77">
        <f t="shared" si="60"/>
        <v>51.968160629272496</v>
      </c>
      <c r="AA79" s="77">
        <f t="shared" si="60"/>
        <v>58.083106994628899</v>
      </c>
      <c r="AB79" s="77">
        <f t="shared" si="60"/>
        <v>65.038017272949205</v>
      </c>
      <c r="AC79" s="77">
        <f t="shared" si="60"/>
        <v>65.138769149780302</v>
      </c>
      <c r="AD79" s="77">
        <f t="shared" si="60"/>
        <v>60.990186691284201</v>
      </c>
      <c r="AE79" s="77">
        <f t="shared" si="60"/>
        <v>68.319377899169893</v>
      </c>
      <c r="AF79" s="77">
        <f t="shared" si="60"/>
        <v>67.643138885498004</v>
      </c>
      <c r="AG79" s="77">
        <f t="shared" si="60"/>
        <v>74.570850372314496</v>
      </c>
      <c r="AH79" s="78">
        <f t="shared" si="60"/>
        <v>72.420471191406307</v>
      </c>
      <c r="AI79" s="92">
        <f t="shared" ref="AI79:AI88" si="61">AH79-T79</f>
        <v>25.420471191406307</v>
      </c>
      <c r="AJ79" s="95"/>
      <c r="AK79" s="51" t="s">
        <v>127</v>
      </c>
      <c r="AL79" s="52">
        <v>22.200000762939499</v>
      </c>
      <c r="AM79" s="52">
        <v>35.600000381469698</v>
      </c>
      <c r="AN79" s="52">
        <v>40</v>
      </c>
      <c r="AO79" s="52">
        <v>39.399999618530302</v>
      </c>
      <c r="AP79" s="52">
        <v>43.346042633056598</v>
      </c>
      <c r="AQ79" s="52">
        <v>32.616621017456097</v>
      </c>
      <c r="AR79" s="52">
        <v>41.9655952453613</v>
      </c>
      <c r="AS79" s="52">
        <v>51.7180881500244</v>
      </c>
      <c r="AT79" s="52">
        <v>43.930694580078097</v>
      </c>
      <c r="AU79" s="52">
        <v>52.877288818359403</v>
      </c>
      <c r="AV79" s="52">
        <v>35.531208992004402</v>
      </c>
      <c r="AW79" s="52">
        <v>32.500284194946303</v>
      </c>
      <c r="AX79" s="52">
        <v>38.753311157226598</v>
      </c>
      <c r="AY79" s="52">
        <v>33.649496078491197</v>
      </c>
      <c r="AZ79" s="52">
        <v>35.561868667602504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47.600000381469698</v>
      </c>
      <c r="U80" s="61">
        <f t="shared" ref="U80:AH88" si="62">AM55</f>
        <v>51</v>
      </c>
      <c r="V80" s="61">
        <f t="shared" si="62"/>
        <v>58.399999618530302</v>
      </c>
      <c r="W80" s="61">
        <f t="shared" si="62"/>
        <v>48.799999237060497</v>
      </c>
      <c r="X80" s="61">
        <f t="shared" si="62"/>
        <v>66.022302627563505</v>
      </c>
      <c r="Y80" s="61">
        <f t="shared" si="62"/>
        <v>46.608116149902301</v>
      </c>
      <c r="Z80" s="61">
        <f t="shared" si="62"/>
        <v>59.440761566162102</v>
      </c>
      <c r="AA80" s="61">
        <f t="shared" si="62"/>
        <v>53.3386840820313</v>
      </c>
      <c r="AB80" s="61">
        <f t="shared" si="62"/>
        <v>58.894998550415004</v>
      </c>
      <c r="AC80" s="61">
        <f t="shared" si="62"/>
        <v>66.011716842651396</v>
      </c>
      <c r="AD80" s="61">
        <f t="shared" si="62"/>
        <v>66.052482604980497</v>
      </c>
      <c r="AE80" s="61">
        <f t="shared" si="62"/>
        <v>62.219068527221701</v>
      </c>
      <c r="AF80" s="61">
        <f t="shared" si="62"/>
        <v>69.139429092407198</v>
      </c>
      <c r="AG80" s="61">
        <f t="shared" si="62"/>
        <v>68.513477325439496</v>
      </c>
      <c r="AH80" s="62">
        <f t="shared" si="62"/>
        <v>75.059333801269503</v>
      </c>
      <c r="AI80" s="71">
        <f t="shared" si="61"/>
        <v>27.459333419799805</v>
      </c>
      <c r="AJ80" s="95"/>
      <c r="AK80" s="51" t="s">
        <v>128</v>
      </c>
      <c r="AL80" s="52">
        <v>25.800001144409201</v>
      </c>
      <c r="AM80" s="52">
        <v>23</v>
      </c>
      <c r="AN80" s="52">
        <v>32.600000381469698</v>
      </c>
      <c r="AO80" s="52">
        <v>40</v>
      </c>
      <c r="AP80" s="52">
        <v>38.390890121459996</v>
      </c>
      <c r="AQ80" s="52">
        <v>42.356288909912102</v>
      </c>
      <c r="AR80" s="52">
        <v>32.213926315307603</v>
      </c>
      <c r="AS80" s="52">
        <v>41.146614074707003</v>
      </c>
      <c r="AT80" s="52">
        <v>50.601985931396499</v>
      </c>
      <c r="AU80" s="52">
        <v>43.109321594238303</v>
      </c>
      <c r="AV80" s="52">
        <v>51.665796279907198</v>
      </c>
      <c r="AW80" s="52">
        <v>35.105448722839398</v>
      </c>
      <c r="AX80" s="52">
        <v>32.101972579956097</v>
      </c>
      <c r="AY80" s="52">
        <v>38.283302307128899</v>
      </c>
      <c r="AZ80" s="52">
        <v>33.317557334899902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63">AL56</f>
        <v>53.600000381469698</v>
      </c>
      <c r="U81" s="65">
        <f t="shared" si="62"/>
        <v>49.600000381469698</v>
      </c>
      <c r="V81" s="65">
        <f t="shared" si="62"/>
        <v>47</v>
      </c>
      <c r="W81" s="65">
        <f t="shared" si="62"/>
        <v>60.399999618530302</v>
      </c>
      <c r="X81" s="65">
        <f t="shared" si="62"/>
        <v>49.6047554016113</v>
      </c>
      <c r="Y81" s="65">
        <f t="shared" si="62"/>
        <v>66.017814636230497</v>
      </c>
      <c r="Z81" s="65">
        <f t="shared" si="62"/>
        <v>48.039411544799798</v>
      </c>
      <c r="AA81" s="65">
        <f t="shared" si="62"/>
        <v>59.995460510253899</v>
      </c>
      <c r="AB81" s="65">
        <f t="shared" si="62"/>
        <v>54.459047317504897</v>
      </c>
      <c r="AC81" s="65">
        <f t="shared" si="62"/>
        <v>59.690942764282198</v>
      </c>
      <c r="AD81" s="65">
        <f t="shared" si="62"/>
        <v>66.797283172607393</v>
      </c>
      <c r="AE81" s="65">
        <f t="shared" si="62"/>
        <v>66.775173187255902</v>
      </c>
      <c r="AF81" s="65">
        <f t="shared" si="62"/>
        <v>63.320329666137702</v>
      </c>
      <c r="AG81" s="65">
        <f t="shared" si="62"/>
        <v>69.821020126342802</v>
      </c>
      <c r="AH81" s="68">
        <f t="shared" si="62"/>
        <v>69.226848602294893</v>
      </c>
      <c r="AI81" s="72">
        <f t="shared" si="61"/>
        <v>15.626848220825195</v>
      </c>
      <c r="AJ81" s="95"/>
      <c r="AK81" s="51" t="s">
        <v>129</v>
      </c>
      <c r="AL81" s="52">
        <v>27.800000190734899</v>
      </c>
      <c r="AM81" s="52">
        <v>24.800001144409201</v>
      </c>
      <c r="AN81" s="52">
        <v>23</v>
      </c>
      <c r="AO81" s="52">
        <v>31.600000381469702</v>
      </c>
      <c r="AP81" s="52">
        <v>38.8351345062256</v>
      </c>
      <c r="AQ81" s="52">
        <v>37.343778610229499</v>
      </c>
      <c r="AR81" s="52">
        <v>41.277206420898402</v>
      </c>
      <c r="AS81" s="52">
        <v>31.733800888061499</v>
      </c>
      <c r="AT81" s="52">
        <v>40.263637542724602</v>
      </c>
      <c r="AU81" s="52">
        <v>49.4436645507813</v>
      </c>
      <c r="AV81" s="52">
        <v>42.210729598999002</v>
      </c>
      <c r="AW81" s="52">
        <v>50.410081863403299</v>
      </c>
      <c r="AX81" s="52">
        <v>34.618893623352101</v>
      </c>
      <c r="AY81" s="52">
        <v>31.6481771469116</v>
      </c>
      <c r="AZ81" s="52">
        <v>37.743076324462898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63"/>
        <v>36.400000572204597</v>
      </c>
      <c r="U82" s="61">
        <f t="shared" si="62"/>
        <v>54.600000381469698</v>
      </c>
      <c r="V82" s="61">
        <f t="shared" si="62"/>
        <v>49.799999237060497</v>
      </c>
      <c r="W82" s="61">
        <f t="shared" si="62"/>
        <v>46.200000762939503</v>
      </c>
      <c r="X82" s="61">
        <f t="shared" si="62"/>
        <v>60.367185592651403</v>
      </c>
      <c r="Y82" s="61">
        <f t="shared" si="62"/>
        <v>50.331432342529297</v>
      </c>
      <c r="Z82" s="61">
        <f t="shared" si="62"/>
        <v>65.986793518066406</v>
      </c>
      <c r="AA82" s="61">
        <f t="shared" si="62"/>
        <v>49.284776687622099</v>
      </c>
      <c r="AB82" s="61">
        <f t="shared" si="62"/>
        <v>60.465772628784201</v>
      </c>
      <c r="AC82" s="61">
        <f t="shared" si="62"/>
        <v>55.571424484252901</v>
      </c>
      <c r="AD82" s="61">
        <f t="shared" si="62"/>
        <v>60.419797897338903</v>
      </c>
      <c r="AE82" s="61">
        <f t="shared" si="62"/>
        <v>67.517856597900405</v>
      </c>
      <c r="AF82" s="61">
        <f t="shared" si="62"/>
        <v>67.484489440917997</v>
      </c>
      <c r="AG82" s="61">
        <f t="shared" si="62"/>
        <v>64.272575378417997</v>
      </c>
      <c r="AH82" s="62">
        <f t="shared" si="62"/>
        <v>70.422569274902301</v>
      </c>
      <c r="AI82" s="71">
        <f t="shared" si="61"/>
        <v>34.022568702697704</v>
      </c>
      <c r="AJ82" s="95"/>
      <c r="AK82" s="51" t="s">
        <v>130</v>
      </c>
      <c r="AL82" s="52">
        <v>29</v>
      </c>
      <c r="AM82" s="52">
        <v>26.800000190734899</v>
      </c>
      <c r="AN82" s="52">
        <v>21.799999713897702</v>
      </c>
      <c r="AO82" s="52">
        <v>23</v>
      </c>
      <c r="AP82" s="52">
        <v>30.414538383483901</v>
      </c>
      <c r="AQ82" s="52">
        <v>37.654115676879897</v>
      </c>
      <c r="AR82" s="52">
        <v>36.319987297058098</v>
      </c>
      <c r="AS82" s="52">
        <v>40.122545242309599</v>
      </c>
      <c r="AT82" s="52">
        <v>31.214826583862301</v>
      </c>
      <c r="AU82" s="52">
        <v>39.3739910125732</v>
      </c>
      <c r="AV82" s="52">
        <v>48.246963500976598</v>
      </c>
      <c r="AW82" s="52">
        <v>41.262937545776403</v>
      </c>
      <c r="AX82" s="52">
        <v>49.1501369476318</v>
      </c>
      <c r="AY82" s="52">
        <v>34.113975524902301</v>
      </c>
      <c r="AZ82" s="52">
        <v>31.200864791870099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63"/>
        <v>33.399999618530302</v>
      </c>
      <c r="U83" s="65">
        <f t="shared" si="62"/>
        <v>37.199999809265101</v>
      </c>
      <c r="V83" s="65">
        <f t="shared" si="62"/>
        <v>55.600000381469698</v>
      </c>
      <c r="W83" s="65">
        <f t="shared" si="62"/>
        <v>48.799999237060497</v>
      </c>
      <c r="X83" s="65">
        <f t="shared" si="62"/>
        <v>46.550361633300803</v>
      </c>
      <c r="Y83" s="65">
        <f t="shared" si="62"/>
        <v>59.936056137084996</v>
      </c>
      <c r="Z83" s="65">
        <f t="shared" si="62"/>
        <v>50.656887054443402</v>
      </c>
      <c r="AA83" s="65">
        <f t="shared" si="62"/>
        <v>65.520402908325195</v>
      </c>
      <c r="AB83" s="65">
        <f t="shared" si="62"/>
        <v>50.1031303405762</v>
      </c>
      <c r="AC83" s="65">
        <f t="shared" si="62"/>
        <v>60.612710952758803</v>
      </c>
      <c r="AD83" s="65">
        <f t="shared" si="62"/>
        <v>56.235744476318402</v>
      </c>
      <c r="AE83" s="65">
        <f t="shared" si="62"/>
        <v>60.674560546875</v>
      </c>
      <c r="AF83" s="65">
        <f t="shared" si="62"/>
        <v>67.808650970458999</v>
      </c>
      <c r="AG83" s="65">
        <f t="shared" si="62"/>
        <v>67.698657989501996</v>
      </c>
      <c r="AH83" s="68">
        <f t="shared" si="62"/>
        <v>64.707695007324205</v>
      </c>
      <c r="AI83" s="72">
        <f t="shared" si="61"/>
        <v>31.307695388793903</v>
      </c>
      <c r="AJ83" s="95"/>
      <c r="AK83" s="51" t="s">
        <v>131</v>
      </c>
      <c r="AL83" s="52">
        <v>12.7999997138977</v>
      </c>
      <c r="AM83" s="52">
        <v>26</v>
      </c>
      <c r="AN83" s="52">
        <v>21.799999237060501</v>
      </c>
      <c r="AO83" s="52">
        <v>18.999999523162799</v>
      </c>
      <c r="AP83" s="52">
        <v>22.346646308898901</v>
      </c>
      <c r="AQ83" s="52">
        <v>29.130583763122601</v>
      </c>
      <c r="AR83" s="52">
        <v>36.288576126098597</v>
      </c>
      <c r="AS83" s="52">
        <v>35.118858337402301</v>
      </c>
      <c r="AT83" s="52">
        <v>38.757127761840799</v>
      </c>
      <c r="AU83" s="52">
        <v>30.514229774475101</v>
      </c>
      <c r="AV83" s="52">
        <v>38.254854202270501</v>
      </c>
      <c r="AW83" s="52">
        <v>46.783180236816399</v>
      </c>
      <c r="AX83" s="52">
        <v>40.083938598632798</v>
      </c>
      <c r="AY83" s="52">
        <v>47.653392791747997</v>
      </c>
      <c r="AZ83" s="52">
        <v>33.394161224365199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63"/>
        <v>39.999999046325698</v>
      </c>
      <c r="U84" s="61">
        <f t="shared" si="62"/>
        <v>30.399999618530298</v>
      </c>
      <c r="V84" s="61">
        <f t="shared" si="62"/>
        <v>40</v>
      </c>
      <c r="W84" s="61">
        <f t="shared" si="62"/>
        <v>57.399999618530302</v>
      </c>
      <c r="X84" s="61">
        <f t="shared" si="62"/>
        <v>49.016084671020501</v>
      </c>
      <c r="Y84" s="61">
        <f t="shared" si="62"/>
        <v>46.7658500671387</v>
      </c>
      <c r="Z84" s="61">
        <f t="shared" si="62"/>
        <v>59.344108581542997</v>
      </c>
      <c r="AA84" s="61">
        <f t="shared" si="62"/>
        <v>50.8417644500732</v>
      </c>
      <c r="AB84" s="61">
        <f t="shared" si="62"/>
        <v>64.878177642822294</v>
      </c>
      <c r="AC84" s="61">
        <f t="shared" si="62"/>
        <v>50.890649795532198</v>
      </c>
      <c r="AD84" s="61">
        <f t="shared" si="62"/>
        <v>60.578899383544901</v>
      </c>
      <c r="AE84" s="61">
        <f t="shared" si="62"/>
        <v>56.7335300445557</v>
      </c>
      <c r="AF84" s="61">
        <f t="shared" si="62"/>
        <v>60.814191818237298</v>
      </c>
      <c r="AG84" s="61">
        <f t="shared" si="62"/>
        <v>67.906551361083999</v>
      </c>
      <c r="AH84" s="62">
        <f t="shared" si="62"/>
        <v>67.740859985351605</v>
      </c>
      <c r="AI84" s="71">
        <f t="shared" si="61"/>
        <v>27.740860939025907</v>
      </c>
      <c r="AJ84" s="95"/>
      <c r="AK84" s="51" t="s">
        <v>132</v>
      </c>
      <c r="AL84" s="52">
        <v>21.600000381469702</v>
      </c>
      <c r="AM84" s="52">
        <v>12</v>
      </c>
      <c r="AN84" s="52">
        <v>24</v>
      </c>
      <c r="AO84" s="52">
        <v>21.799999237060501</v>
      </c>
      <c r="AP84" s="52">
        <v>18.411715507507299</v>
      </c>
      <c r="AQ84" s="52">
        <v>21.567916870117202</v>
      </c>
      <c r="AR84" s="52">
        <v>27.749759674072301</v>
      </c>
      <c r="AS84" s="52">
        <v>34.7670803070068</v>
      </c>
      <c r="AT84" s="52">
        <v>33.76318359375</v>
      </c>
      <c r="AU84" s="52">
        <v>37.226436614990199</v>
      </c>
      <c r="AV84" s="52">
        <v>29.630616188049299</v>
      </c>
      <c r="AW84" s="52">
        <v>36.935920715332003</v>
      </c>
      <c r="AX84" s="52">
        <v>45.097173690795898</v>
      </c>
      <c r="AY84" s="52">
        <v>38.6998291015625</v>
      </c>
      <c r="AZ84" s="52">
        <v>45.944580078125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63"/>
        <v>42</v>
      </c>
      <c r="U85" s="65">
        <f t="shared" si="62"/>
        <v>38.999999046325698</v>
      </c>
      <c r="V85" s="65">
        <f t="shared" si="62"/>
        <v>31.399999618530298</v>
      </c>
      <c r="W85" s="65">
        <f t="shared" si="62"/>
        <v>41</v>
      </c>
      <c r="X85" s="65">
        <f t="shared" si="62"/>
        <v>56.950071334838903</v>
      </c>
      <c r="Y85" s="65">
        <f t="shared" si="62"/>
        <v>49.325567245483398</v>
      </c>
      <c r="Z85" s="65">
        <f t="shared" si="62"/>
        <v>47.090188980102504</v>
      </c>
      <c r="AA85" s="65">
        <f t="shared" si="62"/>
        <v>58.920658111572301</v>
      </c>
      <c r="AB85" s="65">
        <f t="shared" si="62"/>
        <v>51.110696792602504</v>
      </c>
      <c r="AC85" s="65">
        <f t="shared" si="62"/>
        <v>64.509618759155302</v>
      </c>
      <c r="AD85" s="65">
        <f t="shared" si="62"/>
        <v>51.748392105102504</v>
      </c>
      <c r="AE85" s="65">
        <f t="shared" si="62"/>
        <v>60.664190292358398</v>
      </c>
      <c r="AF85" s="65">
        <f t="shared" si="62"/>
        <v>57.373128890991197</v>
      </c>
      <c r="AG85" s="65">
        <f t="shared" si="62"/>
        <v>61.037813186645501</v>
      </c>
      <c r="AH85" s="68">
        <f t="shared" si="62"/>
        <v>68.070526123046903</v>
      </c>
      <c r="AI85" s="72">
        <f t="shared" si="61"/>
        <v>26.070526123046903</v>
      </c>
      <c r="AJ85" s="95"/>
      <c r="AK85" s="51" t="s">
        <v>133</v>
      </c>
      <c r="AL85" s="52">
        <v>16.600000381469702</v>
      </c>
      <c r="AM85" s="52">
        <v>19.600000381469702</v>
      </c>
      <c r="AN85" s="52">
        <v>12</v>
      </c>
      <c r="AO85" s="52">
        <v>21</v>
      </c>
      <c r="AP85" s="52">
        <v>20.786460876464801</v>
      </c>
      <c r="AQ85" s="52">
        <v>17.6839566230774</v>
      </c>
      <c r="AR85" s="52">
        <v>20.6158142089844</v>
      </c>
      <c r="AS85" s="52">
        <v>26.199156761169402</v>
      </c>
      <c r="AT85" s="52">
        <v>33.053468704223597</v>
      </c>
      <c r="AU85" s="52">
        <v>32.196327209472699</v>
      </c>
      <c r="AV85" s="52">
        <v>35.540478706359899</v>
      </c>
      <c r="AW85" s="52">
        <v>28.560761451721199</v>
      </c>
      <c r="AX85" s="52">
        <v>35.420711517333999</v>
      </c>
      <c r="AY85" s="52">
        <v>43.191291809082003</v>
      </c>
      <c r="AZ85" s="52">
        <v>37.125144004821799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63"/>
        <v>30.800000190734899</v>
      </c>
      <c r="U86" s="61">
        <f t="shared" si="62"/>
        <v>41</v>
      </c>
      <c r="V86" s="61">
        <f t="shared" si="62"/>
        <v>40.999999046325698</v>
      </c>
      <c r="W86" s="61">
        <f t="shared" si="62"/>
        <v>31.199998855590799</v>
      </c>
      <c r="X86" s="61">
        <f t="shared" si="62"/>
        <v>41.352640151977504</v>
      </c>
      <c r="Y86" s="61">
        <f t="shared" si="62"/>
        <v>56.877647399902301</v>
      </c>
      <c r="Z86" s="61">
        <f t="shared" si="62"/>
        <v>49.917802810668903</v>
      </c>
      <c r="AA86" s="61">
        <f t="shared" si="62"/>
        <v>47.7072143554688</v>
      </c>
      <c r="AB86" s="61">
        <f t="shared" si="62"/>
        <v>58.903562545776403</v>
      </c>
      <c r="AC86" s="61">
        <f t="shared" si="62"/>
        <v>51.814596176147496</v>
      </c>
      <c r="AD86" s="61">
        <f t="shared" si="62"/>
        <v>64.554523468017607</v>
      </c>
      <c r="AE86" s="61">
        <f t="shared" si="62"/>
        <v>52.855899810791001</v>
      </c>
      <c r="AF86" s="61">
        <f t="shared" si="62"/>
        <v>61.172939300537102</v>
      </c>
      <c r="AG86" s="61">
        <f t="shared" si="62"/>
        <v>58.308708190917997</v>
      </c>
      <c r="AH86" s="62">
        <f t="shared" si="62"/>
        <v>61.617872238159201</v>
      </c>
      <c r="AI86" s="71">
        <f t="shared" si="61"/>
        <v>30.817872047424302</v>
      </c>
      <c r="AJ86" s="95"/>
      <c r="AK86" s="51" t="s">
        <v>134</v>
      </c>
      <c r="AL86" s="52">
        <v>10.2000000476837</v>
      </c>
      <c r="AM86" s="52">
        <v>16.399999618530298</v>
      </c>
      <c r="AN86" s="52">
        <v>18.600000381469702</v>
      </c>
      <c r="AO86" s="52">
        <v>10.199999809265099</v>
      </c>
      <c r="AP86" s="52">
        <v>19.739763259887699</v>
      </c>
      <c r="AQ86" s="52">
        <v>19.6489372253418</v>
      </c>
      <c r="AR86" s="52">
        <v>16.8628363609314</v>
      </c>
      <c r="AS86" s="52">
        <v>19.558449745178201</v>
      </c>
      <c r="AT86" s="52">
        <v>24.540645599365199</v>
      </c>
      <c r="AU86" s="52">
        <v>31.249443054199201</v>
      </c>
      <c r="AV86" s="52">
        <v>30.4904384613037</v>
      </c>
      <c r="AW86" s="52">
        <v>33.751123428344698</v>
      </c>
      <c r="AX86" s="52">
        <v>27.374832153320298</v>
      </c>
      <c r="AY86" s="52">
        <v>33.7914848327637</v>
      </c>
      <c r="AZ86" s="52">
        <v>41.1593208312988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63"/>
        <v>38.600000381469698</v>
      </c>
      <c r="U87" s="65">
        <f t="shared" si="62"/>
        <v>32.600000381469698</v>
      </c>
      <c r="V87" s="65">
        <f t="shared" si="62"/>
        <v>40</v>
      </c>
      <c r="W87" s="65">
        <f t="shared" si="62"/>
        <v>41.800000190734899</v>
      </c>
      <c r="X87" s="65">
        <f t="shared" si="62"/>
        <v>32.861891746521003</v>
      </c>
      <c r="Y87" s="65">
        <f t="shared" si="62"/>
        <v>42.0632228851318</v>
      </c>
      <c r="Z87" s="65">
        <f t="shared" si="62"/>
        <v>57.189004898071303</v>
      </c>
      <c r="AA87" s="65">
        <f t="shared" si="62"/>
        <v>50.782232284545898</v>
      </c>
      <c r="AB87" s="65">
        <f t="shared" si="62"/>
        <v>48.623035430908203</v>
      </c>
      <c r="AC87" s="65">
        <f t="shared" si="62"/>
        <v>59.4339790344238</v>
      </c>
      <c r="AD87" s="65">
        <f t="shared" si="62"/>
        <v>52.8099040985107</v>
      </c>
      <c r="AE87" s="65">
        <f t="shared" si="62"/>
        <v>65.038194656372099</v>
      </c>
      <c r="AF87" s="65">
        <f t="shared" si="62"/>
        <v>54.279373168945298</v>
      </c>
      <c r="AG87" s="65">
        <f t="shared" si="62"/>
        <v>62.058099746704102</v>
      </c>
      <c r="AH87" s="68">
        <f t="shared" si="62"/>
        <v>59.549055099487298</v>
      </c>
      <c r="AI87" s="72">
        <f t="shared" si="61"/>
        <v>20.949054718017599</v>
      </c>
      <c r="AJ87" s="95"/>
      <c r="AK87" s="51" t="s">
        <v>135</v>
      </c>
      <c r="AL87" s="52">
        <v>10.800000190734901</v>
      </c>
      <c r="AM87" s="52">
        <v>11.999999523162799</v>
      </c>
      <c r="AN87" s="52">
        <v>13.3999996185303</v>
      </c>
      <c r="AO87" s="52">
        <v>16.4000000953674</v>
      </c>
      <c r="AP87" s="52">
        <v>9.8007793426513707</v>
      </c>
      <c r="AQ87" s="52">
        <v>18.411584854126001</v>
      </c>
      <c r="AR87" s="52">
        <v>18.428011417388898</v>
      </c>
      <c r="AS87" s="52">
        <v>15.940680503845201</v>
      </c>
      <c r="AT87" s="52">
        <v>18.424641609191902</v>
      </c>
      <c r="AU87" s="52">
        <v>22.8354330062866</v>
      </c>
      <c r="AV87" s="52">
        <v>29.370103836059599</v>
      </c>
      <c r="AW87" s="52">
        <v>28.704989433288599</v>
      </c>
      <c r="AX87" s="52">
        <v>31.8687601089478</v>
      </c>
      <c r="AY87" s="52">
        <v>26.0882244110107</v>
      </c>
      <c r="AZ87" s="52">
        <v>32.070619583129897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63"/>
        <v>46.600000381469698</v>
      </c>
      <c r="U88" s="63">
        <f t="shared" si="62"/>
        <v>39.600000381469698</v>
      </c>
      <c r="V88" s="63">
        <f t="shared" si="62"/>
        <v>33.800001144409201</v>
      </c>
      <c r="W88" s="63">
        <f t="shared" si="62"/>
        <v>40.799999237060497</v>
      </c>
      <c r="X88" s="63">
        <f t="shared" si="62"/>
        <v>42.854167938232401</v>
      </c>
      <c r="Y88" s="63">
        <f t="shared" si="62"/>
        <v>34.644874572753899</v>
      </c>
      <c r="Z88" s="63">
        <f t="shared" si="62"/>
        <v>43.057371139526403</v>
      </c>
      <c r="AA88" s="63">
        <f t="shared" si="62"/>
        <v>57.837770462036097</v>
      </c>
      <c r="AB88" s="63">
        <f t="shared" si="62"/>
        <v>51.903505325317397</v>
      </c>
      <c r="AC88" s="63">
        <f t="shared" si="62"/>
        <v>49.920026779174798</v>
      </c>
      <c r="AD88" s="63">
        <f t="shared" si="62"/>
        <v>60.319156646728501</v>
      </c>
      <c r="AE88" s="63">
        <f t="shared" si="62"/>
        <v>54.074562072753899</v>
      </c>
      <c r="AF88" s="63">
        <f t="shared" si="62"/>
        <v>65.9678955078125</v>
      </c>
      <c r="AG88" s="63">
        <f t="shared" si="62"/>
        <v>55.935211181640597</v>
      </c>
      <c r="AH88" s="64">
        <f t="shared" si="62"/>
        <v>63.280759811401403</v>
      </c>
      <c r="AI88" s="93">
        <f t="shared" si="61"/>
        <v>16.680759429931705</v>
      </c>
      <c r="AJ88" s="95"/>
      <c r="AK88" s="51" t="s">
        <v>136</v>
      </c>
      <c r="AL88" s="52">
        <v>12.4000000953674</v>
      </c>
      <c r="AM88" s="52">
        <v>8.8000001907348597</v>
      </c>
      <c r="AN88" s="52">
        <v>9.4000000953674299</v>
      </c>
      <c r="AO88" s="52">
        <v>11.4000000953674</v>
      </c>
      <c r="AP88" s="52">
        <v>15.1686978340149</v>
      </c>
      <c r="AQ88" s="52">
        <v>9.30816698074341</v>
      </c>
      <c r="AR88" s="52">
        <v>17.067107677459699</v>
      </c>
      <c r="AS88" s="52">
        <v>17.1670470237732</v>
      </c>
      <c r="AT88" s="52">
        <v>14.963701248168899</v>
      </c>
      <c r="AU88" s="52">
        <v>17.250887870788599</v>
      </c>
      <c r="AV88" s="52">
        <v>21.1287021636963</v>
      </c>
      <c r="AW88" s="52">
        <v>27.4556560516357</v>
      </c>
      <c r="AX88" s="52">
        <v>26.872887611389199</v>
      </c>
      <c r="AY88" s="52">
        <v>29.9156703948975</v>
      </c>
      <c r="AZ88" s="52">
        <v>24.7052564620972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416.00000095367432</v>
      </c>
      <c r="U89" s="61">
        <f t="shared" ref="U89:AI89" si="64">SUM(U79:U88)</f>
        <v>433.19999885559071</v>
      </c>
      <c r="V89" s="61">
        <f t="shared" si="64"/>
        <v>443.79999828338612</v>
      </c>
      <c r="W89" s="61">
        <f t="shared" si="64"/>
        <v>482.39999866485596</v>
      </c>
      <c r="X89" s="61">
        <f t="shared" si="64"/>
        <v>490.47952175140381</v>
      </c>
      <c r="Y89" s="61">
        <f t="shared" si="64"/>
        <v>511.32943916320801</v>
      </c>
      <c r="Z89" s="61">
        <f t="shared" si="64"/>
        <v>532.69049072265625</v>
      </c>
      <c r="AA89" s="61">
        <f t="shared" si="64"/>
        <v>552.31207084655773</v>
      </c>
      <c r="AB89" s="61">
        <f t="shared" si="64"/>
        <v>564.37994384765625</v>
      </c>
      <c r="AC89" s="61">
        <f t="shared" si="64"/>
        <v>583.59443473815918</v>
      </c>
      <c r="AD89" s="61">
        <f t="shared" si="64"/>
        <v>600.50637054443371</v>
      </c>
      <c r="AE89" s="61">
        <f t="shared" si="64"/>
        <v>614.87241363525402</v>
      </c>
      <c r="AF89" s="61">
        <f t="shared" si="64"/>
        <v>635.00356674194336</v>
      </c>
      <c r="AG89" s="61">
        <f t="shared" si="64"/>
        <v>650.12296485900902</v>
      </c>
      <c r="AH89" s="61">
        <f t="shared" si="64"/>
        <v>672.09599113464355</v>
      </c>
      <c r="AI89" s="61">
        <f t="shared" si="64"/>
        <v>256.09599018096935</v>
      </c>
      <c r="AJ89" s="100"/>
      <c r="AK89" s="51" t="s">
        <v>137</v>
      </c>
      <c r="AL89" s="52">
        <v>8.1999998092651403</v>
      </c>
      <c r="AM89" s="52">
        <v>11.4000000953674</v>
      </c>
      <c r="AN89" s="52">
        <v>7.7999999523162797</v>
      </c>
      <c r="AO89" s="52">
        <v>9.4000000953674299</v>
      </c>
      <c r="AP89" s="52">
        <v>10.5358381271362</v>
      </c>
      <c r="AQ89" s="52">
        <v>13.853883743286101</v>
      </c>
      <c r="AR89" s="52">
        <v>8.6928043365478498</v>
      </c>
      <c r="AS89" s="52">
        <v>15.6027607917786</v>
      </c>
      <c r="AT89" s="52">
        <v>15.7771759033203</v>
      </c>
      <c r="AU89" s="52">
        <v>13.8726406097412</v>
      </c>
      <c r="AV89" s="52">
        <v>15.938049793243399</v>
      </c>
      <c r="AW89" s="52">
        <v>19.3073296546936</v>
      </c>
      <c r="AX89" s="52">
        <v>25.357536315918001</v>
      </c>
      <c r="AY89" s="52">
        <v>24.868677139282202</v>
      </c>
      <c r="AZ89" s="52">
        <v>27.766997337341301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42</v>
      </c>
      <c r="U90" s="77">
        <f t="shared" ref="U90:AH90" si="65">AM64</f>
        <v>44.600000381469698</v>
      </c>
      <c r="V90" s="77">
        <f t="shared" si="65"/>
        <v>44.600000381469698</v>
      </c>
      <c r="W90" s="77">
        <f t="shared" si="65"/>
        <v>35.600000381469698</v>
      </c>
      <c r="X90" s="77">
        <f t="shared" si="65"/>
        <v>41.856420516967802</v>
      </c>
      <c r="Y90" s="77">
        <f t="shared" si="65"/>
        <v>43.841783523559599</v>
      </c>
      <c r="Z90" s="77">
        <f t="shared" si="65"/>
        <v>36.3214883804321</v>
      </c>
      <c r="AA90" s="77">
        <f t="shared" si="65"/>
        <v>44.001956939697301</v>
      </c>
      <c r="AB90" s="77">
        <f t="shared" si="65"/>
        <v>58.465049743652301</v>
      </c>
      <c r="AC90" s="77">
        <f t="shared" si="65"/>
        <v>53.076726913452099</v>
      </c>
      <c r="AD90" s="77">
        <f t="shared" si="65"/>
        <v>51.150199890136697</v>
      </c>
      <c r="AE90" s="77">
        <f t="shared" si="65"/>
        <v>61.176544189453097</v>
      </c>
      <c r="AF90" s="77">
        <f t="shared" si="65"/>
        <v>55.317243576049798</v>
      </c>
      <c r="AG90" s="77">
        <f t="shared" si="65"/>
        <v>66.862636566162095</v>
      </c>
      <c r="AH90" s="78">
        <f t="shared" si="65"/>
        <v>57.496257781982401</v>
      </c>
      <c r="AI90" s="92">
        <f t="shared" ref="AI90:AI99" si="66">AH90-T90</f>
        <v>15.496257781982401</v>
      </c>
      <c r="AJ90" s="95"/>
      <c r="AK90" s="51" t="s">
        <v>138</v>
      </c>
      <c r="AL90" s="52">
        <v>4.3999999761581403</v>
      </c>
      <c r="AM90" s="52">
        <v>7.1999998092651403</v>
      </c>
      <c r="AN90" s="52">
        <v>10.4000000953674</v>
      </c>
      <c r="AO90" s="52">
        <v>7.5999999046325701</v>
      </c>
      <c r="AP90" s="52">
        <v>8.4805679321289098</v>
      </c>
      <c r="AQ90" s="52">
        <v>9.6579499244689906</v>
      </c>
      <c r="AR90" s="52">
        <v>12.573506832122799</v>
      </c>
      <c r="AS90" s="52">
        <v>8.0396053791046107</v>
      </c>
      <c r="AT90" s="52">
        <v>14.1737751960754</v>
      </c>
      <c r="AU90" s="52">
        <v>14.400185585021999</v>
      </c>
      <c r="AV90" s="52">
        <v>12.7842574119568</v>
      </c>
      <c r="AW90" s="52">
        <v>14.6127390861511</v>
      </c>
      <c r="AX90" s="52">
        <v>17.521669864654498</v>
      </c>
      <c r="AY90" s="52">
        <v>23.275537490844702</v>
      </c>
      <c r="AZ90" s="52">
        <v>22.858391761779799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37.399999618530302</v>
      </c>
      <c r="U91" s="61">
        <f t="shared" ref="U91:AH99" si="67">AM65</f>
        <v>42</v>
      </c>
      <c r="V91" s="61">
        <f t="shared" si="67"/>
        <v>43.600000381469698</v>
      </c>
      <c r="W91" s="61">
        <f t="shared" si="67"/>
        <v>43.600000381469698</v>
      </c>
      <c r="X91" s="61">
        <f t="shared" si="67"/>
        <v>37.026542663574197</v>
      </c>
      <c r="Y91" s="61">
        <f t="shared" si="67"/>
        <v>42.802427291870103</v>
      </c>
      <c r="Z91" s="61">
        <f t="shared" si="67"/>
        <v>44.7006225585938</v>
      </c>
      <c r="AA91" s="61">
        <f t="shared" si="67"/>
        <v>37.836894035339398</v>
      </c>
      <c r="AB91" s="61">
        <f t="shared" si="67"/>
        <v>44.815244674682603</v>
      </c>
      <c r="AC91" s="61">
        <f t="shared" si="67"/>
        <v>59.103019714355497</v>
      </c>
      <c r="AD91" s="61">
        <f t="shared" si="67"/>
        <v>54.118209838867202</v>
      </c>
      <c r="AE91" s="61">
        <f t="shared" si="67"/>
        <v>52.2363090515137</v>
      </c>
      <c r="AF91" s="61">
        <f t="shared" si="67"/>
        <v>61.959495544433601</v>
      </c>
      <c r="AG91" s="61">
        <f t="shared" si="67"/>
        <v>56.4140529632568</v>
      </c>
      <c r="AH91" s="62">
        <f t="shared" si="67"/>
        <v>67.634738922119098</v>
      </c>
      <c r="AI91" s="71">
        <f t="shared" si="66"/>
        <v>30.234739303588796</v>
      </c>
      <c r="AJ91" s="95"/>
      <c r="AK91" s="51" t="s">
        <v>139</v>
      </c>
      <c r="AL91" s="52">
        <v>1.79999995231628</v>
      </c>
      <c r="AM91" s="52">
        <v>4.3999999761581403</v>
      </c>
      <c r="AN91" s="52">
        <v>5.1999998092651403</v>
      </c>
      <c r="AO91" s="52">
        <v>8.4000000953674299</v>
      </c>
      <c r="AP91" s="52">
        <v>6.8820316791534397</v>
      </c>
      <c r="AQ91" s="52">
        <v>7.5694477558136004</v>
      </c>
      <c r="AR91" s="52">
        <v>8.7823214530944806</v>
      </c>
      <c r="AS91" s="52">
        <v>11.295693397521999</v>
      </c>
      <c r="AT91" s="52">
        <v>7.3857214450836199</v>
      </c>
      <c r="AU91" s="52">
        <v>12.7496199607849</v>
      </c>
      <c r="AV91" s="52">
        <v>13.026161193847701</v>
      </c>
      <c r="AW91" s="52">
        <v>11.6738362312317</v>
      </c>
      <c r="AX91" s="52">
        <v>13.265595912933399</v>
      </c>
      <c r="AY91" s="52">
        <v>15.741624355316199</v>
      </c>
      <c r="AZ91" s="52">
        <v>21.173021316528299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68">AL66</f>
        <v>29.199999809265101</v>
      </c>
      <c r="U92" s="65">
        <f t="shared" si="67"/>
        <v>37.399999618530302</v>
      </c>
      <c r="V92" s="65">
        <f t="shared" si="67"/>
        <v>40.200000762939503</v>
      </c>
      <c r="W92" s="65">
        <f t="shared" si="67"/>
        <v>46.200000762939503</v>
      </c>
      <c r="X92" s="65">
        <f t="shared" si="67"/>
        <v>44.1897678375244</v>
      </c>
      <c r="Y92" s="65">
        <f t="shared" si="67"/>
        <v>38.190959930419901</v>
      </c>
      <c r="Z92" s="65">
        <f t="shared" si="67"/>
        <v>43.504364013671903</v>
      </c>
      <c r="AA92" s="65">
        <f t="shared" si="67"/>
        <v>45.310546875</v>
      </c>
      <c r="AB92" s="65">
        <f t="shared" si="67"/>
        <v>39.045417785644503</v>
      </c>
      <c r="AC92" s="65">
        <f t="shared" si="67"/>
        <v>45.423042297363303</v>
      </c>
      <c r="AD92" s="65">
        <f t="shared" si="67"/>
        <v>59.451183319091797</v>
      </c>
      <c r="AE92" s="65">
        <f t="shared" si="67"/>
        <v>54.854925155639599</v>
      </c>
      <c r="AF92" s="65">
        <f t="shared" si="67"/>
        <v>53.056634902954102</v>
      </c>
      <c r="AG92" s="65">
        <f t="shared" si="67"/>
        <v>62.4055786132813</v>
      </c>
      <c r="AH92" s="68">
        <f t="shared" si="67"/>
        <v>57.200019836425803</v>
      </c>
      <c r="AI92" s="72">
        <f t="shared" si="66"/>
        <v>28.000020027160701</v>
      </c>
      <c r="AJ92" s="95"/>
      <c r="AK92" s="51" t="s">
        <v>140</v>
      </c>
      <c r="AL92" s="52">
        <v>6.4000000953674299</v>
      </c>
      <c r="AM92" s="52">
        <v>1.79999995231628</v>
      </c>
      <c r="AN92" s="52">
        <v>4.3999999761581403</v>
      </c>
      <c r="AO92" s="52">
        <v>5.1999998092651403</v>
      </c>
      <c r="AP92" s="52">
        <v>7.6057040691375697</v>
      </c>
      <c r="AQ92" s="52">
        <v>6.2259097099304199</v>
      </c>
      <c r="AR92" s="52">
        <v>6.77585744857788</v>
      </c>
      <c r="AS92" s="52">
        <v>7.9544506072998002</v>
      </c>
      <c r="AT92" s="52">
        <v>10.0928754806519</v>
      </c>
      <c r="AU92" s="52">
        <v>6.7820746898651096</v>
      </c>
      <c r="AV92" s="52">
        <v>11.418939113616901</v>
      </c>
      <c r="AW92" s="52">
        <v>11.7453751564026</v>
      </c>
      <c r="AX92" s="52">
        <v>10.6081430912018</v>
      </c>
      <c r="AY92" s="52">
        <v>11.9939198493958</v>
      </c>
      <c r="AZ92" s="52">
        <v>14.079870700836199</v>
      </c>
    </row>
    <row r="93" spans="14:52" x14ac:dyDescent="0.25">
      <c r="S93" s="30" t="s">
        <v>115</v>
      </c>
      <c r="T93" s="61">
        <f t="shared" si="68"/>
        <v>43.799999237060497</v>
      </c>
      <c r="U93" s="61">
        <f t="shared" si="67"/>
        <v>31</v>
      </c>
      <c r="V93" s="61">
        <f t="shared" si="67"/>
        <v>35.399999618530302</v>
      </c>
      <c r="W93" s="61">
        <f t="shared" si="67"/>
        <v>40.200000762939503</v>
      </c>
      <c r="X93" s="61">
        <f t="shared" si="67"/>
        <v>46.325037002563498</v>
      </c>
      <c r="Y93" s="61">
        <f t="shared" si="67"/>
        <v>44.611322402954102</v>
      </c>
      <c r="Z93" s="61">
        <f t="shared" si="67"/>
        <v>39.1508083343506</v>
      </c>
      <c r="AA93" s="61">
        <f t="shared" si="67"/>
        <v>44.037689208984403</v>
      </c>
      <c r="AB93" s="61">
        <f t="shared" si="67"/>
        <v>45.761035919189503</v>
      </c>
      <c r="AC93" s="61">
        <f t="shared" si="67"/>
        <v>40.128555297851598</v>
      </c>
      <c r="AD93" s="61">
        <f t="shared" si="67"/>
        <v>45.852807998657198</v>
      </c>
      <c r="AE93" s="61">
        <f t="shared" si="67"/>
        <v>59.647840499877901</v>
      </c>
      <c r="AF93" s="61">
        <f t="shared" si="67"/>
        <v>55.452049255371101</v>
      </c>
      <c r="AG93" s="61">
        <f t="shared" si="67"/>
        <v>53.679544448852504</v>
      </c>
      <c r="AH93" s="62">
        <f t="shared" si="67"/>
        <v>62.682329177856403</v>
      </c>
      <c r="AI93" s="71">
        <f t="shared" si="66"/>
        <v>18.882329940795906</v>
      </c>
      <c r="AJ93" s="95"/>
      <c r="AK93" s="51" t="s">
        <v>141</v>
      </c>
      <c r="AL93" s="52">
        <v>6.6000002026557896</v>
      </c>
      <c r="AM93" s="52">
        <v>5.4000000953674299</v>
      </c>
      <c r="AN93" s="52">
        <v>1.79999995231628</v>
      </c>
      <c r="AO93" s="52">
        <v>4.3999999761581403</v>
      </c>
      <c r="AP93" s="52">
        <v>4.6798765659332302</v>
      </c>
      <c r="AQ93" s="52">
        <v>6.7559012174606297</v>
      </c>
      <c r="AR93" s="52">
        <v>5.5512487888336199</v>
      </c>
      <c r="AS93" s="52">
        <v>6.0105359554290798</v>
      </c>
      <c r="AT93" s="52">
        <v>7.0941433906555202</v>
      </c>
      <c r="AU93" s="52">
        <v>8.8841750621795708</v>
      </c>
      <c r="AV93" s="52">
        <v>6.1445450782775897</v>
      </c>
      <c r="AW93" s="52">
        <v>10.07594871521</v>
      </c>
      <c r="AX93" s="52">
        <v>10.4719471931458</v>
      </c>
      <c r="AY93" s="52">
        <v>9.4878520965576207</v>
      </c>
      <c r="AZ93" s="52">
        <v>10.7050242424011</v>
      </c>
    </row>
    <row r="94" spans="14:52" x14ac:dyDescent="0.25">
      <c r="S94" s="67" t="s">
        <v>116</v>
      </c>
      <c r="T94" s="65">
        <f t="shared" si="68"/>
        <v>33.199999809265101</v>
      </c>
      <c r="U94" s="65">
        <f t="shared" si="67"/>
        <v>44</v>
      </c>
      <c r="V94" s="65">
        <f t="shared" si="67"/>
        <v>30.199999809265101</v>
      </c>
      <c r="W94" s="65">
        <f t="shared" si="67"/>
        <v>31.400000572204601</v>
      </c>
      <c r="X94" s="65">
        <f t="shared" si="67"/>
        <v>40.439447402954102</v>
      </c>
      <c r="Y94" s="65">
        <f t="shared" si="67"/>
        <v>46.441656112670898</v>
      </c>
      <c r="Z94" s="65">
        <f t="shared" si="67"/>
        <v>44.9747829437256</v>
      </c>
      <c r="AA94" s="65">
        <f t="shared" si="67"/>
        <v>40.010881423950202</v>
      </c>
      <c r="AB94" s="65">
        <f t="shared" si="67"/>
        <v>44.522308349609403</v>
      </c>
      <c r="AC94" s="65">
        <f t="shared" si="67"/>
        <v>46.277442932128899</v>
      </c>
      <c r="AD94" s="65">
        <f t="shared" si="67"/>
        <v>41.0778102874756</v>
      </c>
      <c r="AE94" s="65">
        <f t="shared" si="67"/>
        <v>46.235967636108398</v>
      </c>
      <c r="AF94" s="65">
        <f t="shared" si="67"/>
        <v>59.862318038940401</v>
      </c>
      <c r="AG94" s="65">
        <f t="shared" si="67"/>
        <v>55.984554290771499</v>
      </c>
      <c r="AH94" s="68">
        <f t="shared" si="67"/>
        <v>54.235738754272496</v>
      </c>
      <c r="AI94" s="72">
        <f t="shared" si="66"/>
        <v>21.035738945007395</v>
      </c>
      <c r="AJ94" s="95"/>
      <c r="AK94" s="51" t="s">
        <v>142</v>
      </c>
      <c r="AL94" s="52">
        <v>5.5999999046325701</v>
      </c>
      <c r="AM94" s="52">
        <v>5.8000000119209298</v>
      </c>
      <c r="AN94" s="52">
        <v>5.4000000953674299</v>
      </c>
      <c r="AO94" s="52">
        <v>0.80000001192092896</v>
      </c>
      <c r="AP94" s="52">
        <v>3.9266654253005999</v>
      </c>
      <c r="AQ94" s="52">
        <v>4.1378102302551296</v>
      </c>
      <c r="AR94" s="52">
        <v>5.9117883443832397</v>
      </c>
      <c r="AS94" s="52">
        <v>4.8624534606933603</v>
      </c>
      <c r="AT94" s="52">
        <v>5.2520513534545898</v>
      </c>
      <c r="AU94" s="52">
        <v>6.2302398681640598</v>
      </c>
      <c r="AV94" s="52">
        <v>7.7075953483581499</v>
      </c>
      <c r="AW94" s="52">
        <v>5.4692013263702401</v>
      </c>
      <c r="AX94" s="52">
        <v>8.7556304931640607</v>
      </c>
      <c r="AY94" s="52">
        <v>9.1882104873657209</v>
      </c>
      <c r="AZ94" s="52">
        <v>8.3708302974700892</v>
      </c>
    </row>
    <row r="95" spans="14:52" x14ac:dyDescent="0.25">
      <c r="S95" s="30" t="s">
        <v>117</v>
      </c>
      <c r="T95" s="61">
        <f t="shared" si="68"/>
        <v>40.600000381469698</v>
      </c>
      <c r="U95" s="61">
        <f t="shared" si="67"/>
        <v>35.000000953674302</v>
      </c>
      <c r="V95" s="61">
        <f t="shared" si="67"/>
        <v>43.200000762939503</v>
      </c>
      <c r="W95" s="61">
        <f t="shared" si="67"/>
        <v>32</v>
      </c>
      <c r="X95" s="61">
        <f t="shared" si="67"/>
        <v>32.265048980712898</v>
      </c>
      <c r="Y95" s="61">
        <f t="shared" si="67"/>
        <v>40.6927165985107</v>
      </c>
      <c r="Z95" s="61">
        <f t="shared" si="67"/>
        <v>46.579807281494098</v>
      </c>
      <c r="AA95" s="61">
        <f t="shared" si="67"/>
        <v>45.311862945556598</v>
      </c>
      <c r="AB95" s="61">
        <f t="shared" si="67"/>
        <v>40.809856414794901</v>
      </c>
      <c r="AC95" s="61">
        <f t="shared" si="67"/>
        <v>45.088911056518597</v>
      </c>
      <c r="AD95" s="61">
        <f t="shared" si="67"/>
        <v>46.810333251953097</v>
      </c>
      <c r="AE95" s="61">
        <f t="shared" si="67"/>
        <v>41.924352645874002</v>
      </c>
      <c r="AF95" s="61">
        <f t="shared" si="67"/>
        <v>46.660385131835902</v>
      </c>
      <c r="AG95" s="61">
        <f t="shared" si="67"/>
        <v>60.104566574096701</v>
      </c>
      <c r="AH95" s="62">
        <f t="shared" si="67"/>
        <v>56.508279800415004</v>
      </c>
      <c r="AI95" s="71">
        <f t="shared" si="66"/>
        <v>15.908279418945305</v>
      </c>
      <c r="AJ95" s="95"/>
      <c r="AK95" s="51" t="s">
        <v>143</v>
      </c>
      <c r="AL95" s="52">
        <v>1</v>
      </c>
      <c r="AM95" s="52">
        <v>4.7999999523162797</v>
      </c>
      <c r="AN95" s="52">
        <v>2.8000000119209298</v>
      </c>
      <c r="AO95" s="52">
        <v>5.4000000953674299</v>
      </c>
      <c r="AP95" s="52">
        <v>0.80631464719772294</v>
      </c>
      <c r="AQ95" s="52">
        <v>3.3988829851150499</v>
      </c>
      <c r="AR95" s="52">
        <v>3.5504112243652299</v>
      </c>
      <c r="AS95" s="52">
        <v>5.0746203660965001</v>
      </c>
      <c r="AT95" s="52">
        <v>4.1493728160858199</v>
      </c>
      <c r="AU95" s="52">
        <v>4.4498538970947301</v>
      </c>
      <c r="AV95" s="52">
        <v>5.3482375144958496</v>
      </c>
      <c r="AW95" s="52">
        <v>6.5465881824493399</v>
      </c>
      <c r="AX95" s="52">
        <v>4.74900245666504</v>
      </c>
      <c r="AY95" s="52">
        <v>7.4430286884307897</v>
      </c>
      <c r="AZ95" s="52">
        <v>7.8738651275634801</v>
      </c>
    </row>
    <row r="96" spans="14:52" x14ac:dyDescent="0.25">
      <c r="S96" s="67" t="s">
        <v>118</v>
      </c>
      <c r="T96" s="65">
        <f t="shared" si="68"/>
        <v>56.600000381469698</v>
      </c>
      <c r="U96" s="65">
        <f t="shared" si="67"/>
        <v>37.600000381469698</v>
      </c>
      <c r="V96" s="65">
        <f t="shared" si="67"/>
        <v>37</v>
      </c>
      <c r="W96" s="65">
        <f t="shared" si="67"/>
        <v>39.200000762939503</v>
      </c>
      <c r="X96" s="65">
        <f t="shared" si="67"/>
        <v>32.653471946716301</v>
      </c>
      <c r="Y96" s="65">
        <f t="shared" si="67"/>
        <v>33.1567058563232</v>
      </c>
      <c r="Z96" s="65">
        <f t="shared" si="67"/>
        <v>41.079257965087898</v>
      </c>
      <c r="AA96" s="65">
        <f t="shared" si="67"/>
        <v>46.859977722167997</v>
      </c>
      <c r="AB96" s="65">
        <f t="shared" si="67"/>
        <v>45.7535724639893</v>
      </c>
      <c r="AC96" s="65">
        <f t="shared" si="67"/>
        <v>41.756364822387702</v>
      </c>
      <c r="AD96" s="65">
        <f t="shared" si="67"/>
        <v>45.780828475952099</v>
      </c>
      <c r="AE96" s="65">
        <f t="shared" si="67"/>
        <v>47.487062454223597</v>
      </c>
      <c r="AF96" s="65">
        <f t="shared" si="67"/>
        <v>42.861240386962898</v>
      </c>
      <c r="AG96" s="65">
        <f t="shared" si="67"/>
        <v>47.221248626708999</v>
      </c>
      <c r="AH96" s="68">
        <f t="shared" si="67"/>
        <v>60.535928726196303</v>
      </c>
      <c r="AI96" s="72">
        <f t="shared" si="66"/>
        <v>3.9359283447266051</v>
      </c>
      <c r="AJ96" s="95"/>
      <c r="AK96" s="51" t="s">
        <v>144</v>
      </c>
      <c r="AL96" s="52">
        <v>1.8000000119209301</v>
      </c>
      <c r="AM96" s="52">
        <v>1</v>
      </c>
      <c r="AN96" s="52">
        <v>4.7999999523162797</v>
      </c>
      <c r="AO96" s="52">
        <v>2</v>
      </c>
      <c r="AP96" s="52">
        <v>4.6338374018669102</v>
      </c>
      <c r="AQ96" s="52">
        <v>0.75352394580841098</v>
      </c>
      <c r="AR96" s="52">
        <v>2.9319252967834499</v>
      </c>
      <c r="AS96" s="52">
        <v>3.0283474922180198</v>
      </c>
      <c r="AT96" s="52">
        <v>4.3633787631988499</v>
      </c>
      <c r="AU96" s="52">
        <v>3.5303115844726598</v>
      </c>
      <c r="AV96" s="52">
        <v>3.74030578136444</v>
      </c>
      <c r="AW96" s="52">
        <v>4.5796012878418004</v>
      </c>
      <c r="AX96" s="52">
        <v>5.5432260036468497</v>
      </c>
      <c r="AY96" s="52">
        <v>4.0969752073287999</v>
      </c>
      <c r="AZ96" s="52">
        <v>6.3080754280090297</v>
      </c>
    </row>
    <row r="97" spans="19:52" x14ac:dyDescent="0.25">
      <c r="S97" s="30" t="s">
        <v>119</v>
      </c>
      <c r="T97" s="61">
        <f t="shared" si="68"/>
        <v>53.599998474121101</v>
      </c>
      <c r="U97" s="61">
        <f t="shared" si="67"/>
        <v>60.600000381469698</v>
      </c>
      <c r="V97" s="61">
        <f t="shared" si="67"/>
        <v>36.600000381469698</v>
      </c>
      <c r="W97" s="61">
        <f t="shared" si="67"/>
        <v>33.199998855590799</v>
      </c>
      <c r="X97" s="61">
        <f t="shared" si="67"/>
        <v>39.653003692627003</v>
      </c>
      <c r="Y97" s="61">
        <f t="shared" si="67"/>
        <v>33.268203735351598</v>
      </c>
      <c r="Z97" s="61">
        <f t="shared" si="67"/>
        <v>33.9894409179688</v>
      </c>
      <c r="AA97" s="61">
        <f t="shared" si="67"/>
        <v>41.4591064453125</v>
      </c>
      <c r="AB97" s="61">
        <f t="shared" si="67"/>
        <v>47.146141052246101</v>
      </c>
      <c r="AC97" s="61">
        <f t="shared" si="67"/>
        <v>46.264614105224602</v>
      </c>
      <c r="AD97" s="61">
        <f t="shared" si="67"/>
        <v>42.659557342529297</v>
      </c>
      <c r="AE97" s="61">
        <f t="shared" si="67"/>
        <v>46.455480575561502</v>
      </c>
      <c r="AF97" s="61">
        <f t="shared" si="67"/>
        <v>48.17236328125</v>
      </c>
      <c r="AG97" s="61">
        <f t="shared" si="67"/>
        <v>43.764476776122997</v>
      </c>
      <c r="AH97" s="62">
        <f t="shared" si="67"/>
        <v>47.788749694824197</v>
      </c>
      <c r="AI97" s="71">
        <f t="shared" si="66"/>
        <v>-5.8112487792969034</v>
      </c>
      <c r="AJ97" s="95"/>
      <c r="AK97" s="51" t="s">
        <v>145</v>
      </c>
      <c r="AL97" s="52">
        <v>2.7999999523162802</v>
      </c>
      <c r="AM97" s="52">
        <v>1.8000000119209301</v>
      </c>
      <c r="AN97" s="52">
        <v>0</v>
      </c>
      <c r="AO97" s="52">
        <v>3</v>
      </c>
      <c r="AP97" s="52">
        <v>1.7989689707756</v>
      </c>
      <c r="AQ97" s="52">
        <v>3.9352905750274698</v>
      </c>
      <c r="AR97" s="52">
        <v>0.69066590070724498</v>
      </c>
      <c r="AS97" s="52">
        <v>2.5144971609115601</v>
      </c>
      <c r="AT97" s="52">
        <v>2.5706822872161901</v>
      </c>
      <c r="AU97" s="52">
        <v>3.7266597747802699</v>
      </c>
      <c r="AV97" s="52">
        <v>2.9940601587295501</v>
      </c>
      <c r="AW97" s="52">
        <v>3.1364886760711701</v>
      </c>
      <c r="AX97" s="52">
        <v>3.8985995054245</v>
      </c>
      <c r="AY97" s="52">
        <v>4.6670324802398699</v>
      </c>
      <c r="AZ97" s="52">
        <v>3.5125700235366799</v>
      </c>
    </row>
    <row r="98" spans="19:52" x14ac:dyDescent="0.25">
      <c r="S98" s="67" t="s">
        <v>120</v>
      </c>
      <c r="T98" s="65">
        <f t="shared" si="68"/>
        <v>59.399999618530302</v>
      </c>
      <c r="U98" s="65">
        <f t="shared" si="67"/>
        <v>50.599998474121101</v>
      </c>
      <c r="V98" s="65">
        <f t="shared" si="67"/>
        <v>60.600000381469698</v>
      </c>
      <c r="W98" s="65">
        <f t="shared" si="67"/>
        <v>36.600000381469698</v>
      </c>
      <c r="X98" s="65">
        <f t="shared" si="67"/>
        <v>33.499753952026403</v>
      </c>
      <c r="Y98" s="65">
        <f t="shared" si="67"/>
        <v>39.991172790527301</v>
      </c>
      <c r="Z98" s="65">
        <f t="shared" si="67"/>
        <v>33.784277915954597</v>
      </c>
      <c r="AA98" s="65">
        <f t="shared" si="67"/>
        <v>34.705818176269503</v>
      </c>
      <c r="AB98" s="65">
        <f t="shared" si="67"/>
        <v>41.739372253417997</v>
      </c>
      <c r="AC98" s="65">
        <f t="shared" si="67"/>
        <v>47.416603088378899</v>
      </c>
      <c r="AD98" s="65">
        <f t="shared" si="67"/>
        <v>46.685533523559599</v>
      </c>
      <c r="AE98" s="65">
        <f t="shared" si="67"/>
        <v>43.430170059204102</v>
      </c>
      <c r="AF98" s="65">
        <f t="shared" si="67"/>
        <v>47.038204193115199</v>
      </c>
      <c r="AG98" s="65">
        <f t="shared" si="67"/>
        <v>48.716114044189503</v>
      </c>
      <c r="AH98" s="68">
        <f t="shared" si="67"/>
        <v>44.558147430419901</v>
      </c>
      <c r="AI98" s="72">
        <f t="shared" si="66"/>
        <v>-14.841852188110401</v>
      </c>
      <c r="AJ98" s="95"/>
      <c r="AK98" s="51" t="s">
        <v>146</v>
      </c>
      <c r="AL98" s="52">
        <v>0</v>
      </c>
      <c r="AM98" s="52">
        <v>2.7999999523162802</v>
      </c>
      <c r="AN98" s="52">
        <v>1.8000000119209301</v>
      </c>
      <c r="AO98" s="52">
        <v>0</v>
      </c>
      <c r="AP98" s="52">
        <v>2.31247186660767</v>
      </c>
      <c r="AQ98" s="52">
        <v>1.5630435347557099</v>
      </c>
      <c r="AR98" s="52">
        <v>3.27541160583496</v>
      </c>
      <c r="AS98" s="52">
        <v>0.608473420143127</v>
      </c>
      <c r="AT98" s="52">
        <v>2.1086007952690098</v>
      </c>
      <c r="AU98" s="52">
        <v>2.1382638216018699</v>
      </c>
      <c r="AV98" s="52">
        <v>3.1192160844802901</v>
      </c>
      <c r="AW98" s="52">
        <v>2.4888777732849099</v>
      </c>
      <c r="AX98" s="52">
        <v>2.5876982212066699</v>
      </c>
      <c r="AY98" s="52">
        <v>3.2550293207168601</v>
      </c>
      <c r="AZ98" s="52">
        <v>3.8596041202545202</v>
      </c>
    </row>
    <row r="99" spans="19:52" x14ac:dyDescent="0.25">
      <c r="S99" s="69" t="s">
        <v>121</v>
      </c>
      <c r="T99" s="63">
        <f t="shared" si="68"/>
        <v>48.799999237060497</v>
      </c>
      <c r="U99" s="63">
        <f t="shared" si="67"/>
        <v>57.599998474121101</v>
      </c>
      <c r="V99" s="63">
        <f t="shared" si="67"/>
        <v>48.399999618530302</v>
      </c>
      <c r="W99" s="63">
        <f t="shared" si="67"/>
        <v>59.600002288818402</v>
      </c>
      <c r="X99" s="63">
        <f t="shared" si="67"/>
        <v>36.7813720703125</v>
      </c>
      <c r="Y99" s="63">
        <f t="shared" si="67"/>
        <v>33.6262531280518</v>
      </c>
      <c r="Z99" s="63">
        <f t="shared" si="67"/>
        <v>40.143976211547901</v>
      </c>
      <c r="AA99" s="63">
        <f t="shared" si="67"/>
        <v>34.112390518188498</v>
      </c>
      <c r="AB99" s="63">
        <f t="shared" si="67"/>
        <v>35.227827072143597</v>
      </c>
      <c r="AC99" s="63">
        <f t="shared" si="67"/>
        <v>41.890274047851598</v>
      </c>
      <c r="AD99" s="63">
        <f t="shared" si="67"/>
        <v>47.499223709106403</v>
      </c>
      <c r="AE99" s="63">
        <f t="shared" si="67"/>
        <v>46.914752960205099</v>
      </c>
      <c r="AF99" s="63">
        <f t="shared" si="67"/>
        <v>44.010055541992202</v>
      </c>
      <c r="AG99" s="63">
        <f t="shared" si="67"/>
        <v>47.401351928710902</v>
      </c>
      <c r="AH99" s="64">
        <f t="shared" si="67"/>
        <v>49.0317192077637</v>
      </c>
      <c r="AI99" s="93">
        <f t="shared" si="66"/>
        <v>0.23171997070320316</v>
      </c>
      <c r="AJ99" s="95"/>
      <c r="AK99" s="51" t="s">
        <v>147</v>
      </c>
      <c r="AL99" s="52">
        <v>0</v>
      </c>
      <c r="AM99" s="52">
        <v>0</v>
      </c>
      <c r="AN99" s="52">
        <v>2.7999999523162802</v>
      </c>
      <c r="AO99" s="52">
        <v>1.8000000119209301</v>
      </c>
      <c r="AP99" s="52">
        <v>0</v>
      </c>
      <c r="AQ99" s="52">
        <v>1.76625436544418</v>
      </c>
      <c r="AR99" s="52">
        <v>1.2502039074897799</v>
      </c>
      <c r="AS99" s="52">
        <v>2.6087937951088001</v>
      </c>
      <c r="AT99" s="52">
        <v>0.46248745918273898</v>
      </c>
      <c r="AU99" s="52">
        <v>1.6697832942009001</v>
      </c>
      <c r="AV99" s="52">
        <v>1.6862345337867699</v>
      </c>
      <c r="AW99" s="52">
        <v>2.4938121438026402</v>
      </c>
      <c r="AX99" s="52">
        <v>1.9723902344703701</v>
      </c>
      <c r="AY99" s="52">
        <v>2.0451320409774798</v>
      </c>
      <c r="AZ99" s="52">
        <v>2.60560119152069</v>
      </c>
    </row>
    <row r="100" spans="19:52" x14ac:dyDescent="0.25">
      <c r="S100" s="3" t="s">
        <v>9</v>
      </c>
      <c r="T100" s="61">
        <f>SUM(T90:T99)</f>
        <v>444.59999656677229</v>
      </c>
      <c r="U100" s="61">
        <f t="shared" ref="U100:AI100" si="69">SUM(U90:U99)</f>
        <v>440.39999866485596</v>
      </c>
      <c r="V100" s="61">
        <f t="shared" si="69"/>
        <v>419.8000020980835</v>
      </c>
      <c r="W100" s="61">
        <f t="shared" si="69"/>
        <v>397.60000514984148</v>
      </c>
      <c r="X100" s="61">
        <f t="shared" si="69"/>
        <v>384.68986606597912</v>
      </c>
      <c r="Y100" s="61">
        <f t="shared" si="69"/>
        <v>396.6232013702392</v>
      </c>
      <c r="Z100" s="61">
        <f t="shared" si="69"/>
        <v>404.22882652282726</v>
      </c>
      <c r="AA100" s="61">
        <f t="shared" si="69"/>
        <v>413.64712429046642</v>
      </c>
      <c r="AB100" s="61">
        <f t="shared" si="69"/>
        <v>443.28582572937029</v>
      </c>
      <c r="AC100" s="61">
        <f t="shared" si="69"/>
        <v>466.42555427551281</v>
      </c>
      <c r="AD100" s="61">
        <f t="shared" si="69"/>
        <v>481.08568763732904</v>
      </c>
      <c r="AE100" s="61">
        <f t="shared" si="69"/>
        <v>500.36340522766096</v>
      </c>
      <c r="AF100" s="61">
        <f t="shared" si="69"/>
        <v>514.38998985290516</v>
      </c>
      <c r="AG100" s="61">
        <f t="shared" si="69"/>
        <v>542.55412483215332</v>
      </c>
      <c r="AH100" s="61">
        <f t="shared" si="69"/>
        <v>557.67190933227539</v>
      </c>
      <c r="AI100" s="61">
        <f t="shared" si="69"/>
        <v>113.07191276550299</v>
      </c>
      <c r="AJ100" s="100"/>
      <c r="AK100" s="51" t="s">
        <v>148</v>
      </c>
      <c r="AL100" s="52">
        <v>0.80000001192092896</v>
      </c>
      <c r="AM100" s="52">
        <v>0</v>
      </c>
      <c r="AN100" s="52">
        <v>0</v>
      </c>
      <c r="AO100" s="52">
        <v>1</v>
      </c>
      <c r="AP100" s="52">
        <v>1.36980032920837</v>
      </c>
      <c r="AQ100" s="52">
        <v>0</v>
      </c>
      <c r="AR100" s="52">
        <v>1.3236550092697099</v>
      </c>
      <c r="AS100" s="52">
        <v>0.97853127121925398</v>
      </c>
      <c r="AT100" s="52">
        <v>2.0310888588428502</v>
      </c>
      <c r="AU100" s="52">
        <v>0.34208232164382901</v>
      </c>
      <c r="AV100" s="52">
        <v>1.2930259704589799</v>
      </c>
      <c r="AW100" s="52">
        <v>1.3016045093536399</v>
      </c>
      <c r="AX100" s="52">
        <v>1.94964551925659</v>
      </c>
      <c r="AY100" s="52">
        <v>1.52985095977783</v>
      </c>
      <c r="AZ100" s="52">
        <v>1.58449983596802</v>
      </c>
    </row>
    <row r="101" spans="19:52" x14ac:dyDescent="0.25">
      <c r="S101" s="76" t="s">
        <v>122</v>
      </c>
      <c r="T101" s="77">
        <f>AL74</f>
        <v>39.600000381469698</v>
      </c>
      <c r="U101" s="77">
        <f t="shared" ref="U101:AH101" si="70">AM74</f>
        <v>46.799999237060497</v>
      </c>
      <c r="V101" s="77">
        <f t="shared" si="70"/>
        <v>58.399999618530302</v>
      </c>
      <c r="W101" s="77">
        <f t="shared" si="70"/>
        <v>47.399999618530302</v>
      </c>
      <c r="X101" s="77">
        <f t="shared" si="70"/>
        <v>58.503759384155302</v>
      </c>
      <c r="Y101" s="77">
        <f t="shared" si="70"/>
        <v>36.688343048095703</v>
      </c>
      <c r="Z101" s="77">
        <f t="shared" si="70"/>
        <v>33.504512786865199</v>
      </c>
      <c r="AA101" s="77">
        <f t="shared" si="70"/>
        <v>40.0009441375732</v>
      </c>
      <c r="AB101" s="77">
        <f t="shared" si="70"/>
        <v>34.163667678833001</v>
      </c>
      <c r="AC101" s="77">
        <f t="shared" si="70"/>
        <v>35.475242614746101</v>
      </c>
      <c r="AD101" s="77">
        <f t="shared" si="70"/>
        <v>41.737087249755902</v>
      </c>
      <c r="AE101" s="77">
        <f t="shared" si="70"/>
        <v>47.269857406616197</v>
      </c>
      <c r="AF101" s="77">
        <f t="shared" si="70"/>
        <v>46.832916259765597</v>
      </c>
      <c r="AG101" s="77">
        <f t="shared" si="70"/>
        <v>44.214815139770501</v>
      </c>
      <c r="AH101" s="78">
        <f t="shared" si="70"/>
        <v>47.403411865234403</v>
      </c>
      <c r="AI101" s="92">
        <f t="shared" ref="AI101:AI110" si="71">AH101-T101</f>
        <v>7.8034114837647053</v>
      </c>
      <c r="AJ101" s="95"/>
      <c r="AK101" s="51" t="s">
        <v>149</v>
      </c>
      <c r="AL101" s="52">
        <v>0</v>
      </c>
      <c r="AM101" s="52">
        <v>0</v>
      </c>
      <c r="AN101" s="52">
        <v>0</v>
      </c>
      <c r="AO101" s="52">
        <v>0</v>
      </c>
      <c r="AP101" s="52">
        <v>0.76335662603378296</v>
      </c>
      <c r="AQ101" s="52">
        <v>1.0103118121624</v>
      </c>
      <c r="AR101" s="52">
        <v>0</v>
      </c>
      <c r="AS101" s="52">
        <v>0.970153868198395</v>
      </c>
      <c r="AT101" s="52">
        <v>0.74994271248579003</v>
      </c>
      <c r="AU101" s="52">
        <v>1.5465521514415701</v>
      </c>
      <c r="AV101" s="52">
        <v>0.24687923491001099</v>
      </c>
      <c r="AW101" s="52">
        <v>0.98053923249244701</v>
      </c>
      <c r="AX101" s="52">
        <v>0.98326227068901095</v>
      </c>
      <c r="AY101" s="52">
        <v>1.49096763134003</v>
      </c>
      <c r="AZ101" s="52">
        <v>1.16321092844009</v>
      </c>
    </row>
    <row r="102" spans="19:52" x14ac:dyDescent="0.25">
      <c r="S102" s="30" t="s">
        <v>123</v>
      </c>
      <c r="T102" s="61">
        <f>AL75</f>
        <v>44.399999618530302</v>
      </c>
      <c r="U102" s="61">
        <f t="shared" ref="U102:AH110" si="72">AM75</f>
        <v>38.600000381469698</v>
      </c>
      <c r="V102" s="61">
        <f t="shared" si="72"/>
        <v>44.800001144409201</v>
      </c>
      <c r="W102" s="61">
        <f t="shared" si="72"/>
        <v>55.600000381469698</v>
      </c>
      <c r="X102" s="61">
        <f t="shared" si="72"/>
        <v>46.586320877075202</v>
      </c>
      <c r="Y102" s="61">
        <f t="shared" si="72"/>
        <v>57.249223709106403</v>
      </c>
      <c r="Z102" s="61">
        <f t="shared" si="72"/>
        <v>36.404064178466797</v>
      </c>
      <c r="AA102" s="61">
        <f t="shared" si="72"/>
        <v>33.2043552398682</v>
      </c>
      <c r="AB102" s="61">
        <f t="shared" si="72"/>
        <v>39.672996520996101</v>
      </c>
      <c r="AC102" s="61">
        <f t="shared" si="72"/>
        <v>34.026336669921903</v>
      </c>
      <c r="AD102" s="61">
        <f t="shared" si="72"/>
        <v>35.491096496582003</v>
      </c>
      <c r="AE102" s="61">
        <f t="shared" si="72"/>
        <v>41.370670318603501</v>
      </c>
      <c r="AF102" s="61">
        <f t="shared" si="72"/>
        <v>46.819328308105497</v>
      </c>
      <c r="AG102" s="61">
        <f t="shared" si="72"/>
        <v>46.495298385620103</v>
      </c>
      <c r="AH102" s="62">
        <f t="shared" si="72"/>
        <v>44.150880813598597</v>
      </c>
      <c r="AI102" s="71">
        <f t="shared" si="71"/>
        <v>-0.24911880493170457</v>
      </c>
      <c r="AJ102" s="95"/>
      <c r="AK102" s="51" t="s">
        <v>150</v>
      </c>
      <c r="AL102" s="52">
        <v>0</v>
      </c>
      <c r="AM102" s="52">
        <v>0</v>
      </c>
      <c r="AN102" s="52">
        <v>0</v>
      </c>
      <c r="AO102" s="52">
        <v>0</v>
      </c>
      <c r="AP102" s="52">
        <v>0</v>
      </c>
      <c r="AQ102" s="52">
        <v>0.57007700204849199</v>
      </c>
      <c r="AR102" s="52">
        <v>0.729041248559952</v>
      </c>
      <c r="AS102" s="52">
        <v>0</v>
      </c>
      <c r="AT102" s="52">
        <v>0.69380235671997104</v>
      </c>
      <c r="AU102" s="52">
        <v>0.56275492906570401</v>
      </c>
      <c r="AV102" s="52">
        <v>1.15538594126701</v>
      </c>
      <c r="AW102" s="52">
        <v>0.17398783564567599</v>
      </c>
      <c r="AX102" s="52">
        <v>0.72935679554939303</v>
      </c>
      <c r="AY102" s="52">
        <v>0.727873295545578</v>
      </c>
      <c r="AZ102" s="52">
        <v>1.1192133128643</v>
      </c>
    </row>
    <row r="103" spans="19:52" x14ac:dyDescent="0.25">
      <c r="S103" s="67" t="s">
        <v>124</v>
      </c>
      <c r="T103" s="65">
        <f t="shared" ref="T103:T110" si="73">AL76</f>
        <v>41.800001144409201</v>
      </c>
      <c r="U103" s="65">
        <f t="shared" si="72"/>
        <v>44.200000762939503</v>
      </c>
      <c r="V103" s="65">
        <f t="shared" si="72"/>
        <v>35.799999237060497</v>
      </c>
      <c r="W103" s="65">
        <f t="shared" si="72"/>
        <v>43.800001144409201</v>
      </c>
      <c r="X103" s="65">
        <f t="shared" si="72"/>
        <v>54.541168212890597</v>
      </c>
      <c r="Y103" s="65">
        <f t="shared" si="72"/>
        <v>45.841905593872099</v>
      </c>
      <c r="Z103" s="65">
        <f t="shared" si="72"/>
        <v>56.0385932922363</v>
      </c>
      <c r="AA103" s="65">
        <f t="shared" si="72"/>
        <v>36.121852874755902</v>
      </c>
      <c r="AB103" s="65">
        <f t="shared" si="72"/>
        <v>32.948259353637702</v>
      </c>
      <c r="AC103" s="65">
        <f t="shared" si="72"/>
        <v>39.404920578002901</v>
      </c>
      <c r="AD103" s="65">
        <f t="shared" si="72"/>
        <v>33.885277748107903</v>
      </c>
      <c r="AE103" s="65">
        <f t="shared" si="72"/>
        <v>35.493612289428697</v>
      </c>
      <c r="AF103" s="65">
        <f t="shared" si="72"/>
        <v>41.048505783081097</v>
      </c>
      <c r="AG103" s="65">
        <f t="shared" si="72"/>
        <v>46.380016326904297</v>
      </c>
      <c r="AH103" s="68">
        <f t="shared" si="72"/>
        <v>46.154058456420898</v>
      </c>
      <c r="AI103" s="72">
        <f t="shared" si="71"/>
        <v>4.3540573120116974</v>
      </c>
      <c r="AJ103" s="95"/>
      <c r="AK103" s="51" t="s">
        <v>151</v>
      </c>
      <c r="AL103" s="52">
        <v>0</v>
      </c>
      <c r="AM103" s="52">
        <v>0</v>
      </c>
      <c r="AN103" s="52">
        <v>0</v>
      </c>
      <c r="AO103" s="52">
        <v>0</v>
      </c>
      <c r="AP103" s="52">
        <v>0</v>
      </c>
      <c r="AQ103" s="52">
        <v>0</v>
      </c>
      <c r="AR103" s="52">
        <v>0.42237979173660301</v>
      </c>
      <c r="AS103" s="52">
        <v>0.52475923299789395</v>
      </c>
      <c r="AT103" s="52">
        <v>0</v>
      </c>
      <c r="AU103" s="52">
        <v>0.50447998940944705</v>
      </c>
      <c r="AV103" s="52">
        <v>0.42011044174432799</v>
      </c>
      <c r="AW103" s="52">
        <v>0.85951676964759804</v>
      </c>
      <c r="AX103" s="52">
        <v>0.124501258134842</v>
      </c>
      <c r="AY103" s="52">
        <v>0.53814262151718095</v>
      </c>
      <c r="AZ103" s="52">
        <v>0.53486022353172302</v>
      </c>
    </row>
    <row r="104" spans="19:52" x14ac:dyDescent="0.25">
      <c r="S104" s="30" t="s">
        <v>125</v>
      </c>
      <c r="T104" s="61">
        <f t="shared" si="73"/>
        <v>39.199998855590799</v>
      </c>
      <c r="U104" s="61">
        <f t="shared" si="72"/>
        <v>42.600000381469698</v>
      </c>
      <c r="V104" s="61">
        <f t="shared" si="72"/>
        <v>45.200000762939503</v>
      </c>
      <c r="W104" s="61">
        <f t="shared" si="72"/>
        <v>33</v>
      </c>
      <c r="X104" s="61">
        <f t="shared" si="72"/>
        <v>43.180269241333001</v>
      </c>
      <c r="Y104" s="61">
        <f t="shared" si="72"/>
        <v>53.572792053222699</v>
      </c>
      <c r="Z104" s="61">
        <f t="shared" si="72"/>
        <v>45.191982269287102</v>
      </c>
      <c r="AA104" s="61">
        <f t="shared" si="72"/>
        <v>54.924524307250998</v>
      </c>
      <c r="AB104" s="61">
        <f t="shared" si="72"/>
        <v>35.912353515625</v>
      </c>
      <c r="AC104" s="61">
        <f t="shared" si="72"/>
        <v>32.807426452636697</v>
      </c>
      <c r="AD104" s="61">
        <f t="shared" si="72"/>
        <v>39.207403182983398</v>
      </c>
      <c r="AE104" s="61">
        <f t="shared" si="72"/>
        <v>33.810101509094203</v>
      </c>
      <c r="AF104" s="61">
        <f t="shared" si="72"/>
        <v>35.566308975219698</v>
      </c>
      <c r="AG104" s="61">
        <f t="shared" si="72"/>
        <v>40.814117431640597</v>
      </c>
      <c r="AH104" s="62">
        <f t="shared" si="72"/>
        <v>46.026004791259801</v>
      </c>
      <c r="AI104" s="71">
        <f t="shared" si="71"/>
        <v>6.8260059356690022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73"/>
        <v>38.399999618530302</v>
      </c>
      <c r="U105" s="65">
        <f t="shared" si="72"/>
        <v>40</v>
      </c>
      <c r="V105" s="65">
        <f t="shared" si="72"/>
        <v>42.399999618530302</v>
      </c>
      <c r="W105" s="65">
        <f t="shared" si="72"/>
        <v>44.200000762939503</v>
      </c>
      <c r="X105" s="65">
        <f t="shared" si="72"/>
        <v>32.8940591812134</v>
      </c>
      <c r="Y105" s="65">
        <f t="shared" si="72"/>
        <v>42.654117584228501</v>
      </c>
      <c r="Z105" s="65">
        <f t="shared" si="72"/>
        <v>52.723707199096701</v>
      </c>
      <c r="AA105" s="65">
        <f t="shared" si="72"/>
        <v>44.639549255371101</v>
      </c>
      <c r="AB105" s="65">
        <f t="shared" si="72"/>
        <v>53.9625854492188</v>
      </c>
      <c r="AC105" s="65">
        <f t="shared" si="72"/>
        <v>35.812255859375</v>
      </c>
      <c r="AD105" s="65">
        <f t="shared" si="72"/>
        <v>32.747146606445298</v>
      </c>
      <c r="AE105" s="65">
        <f t="shared" si="72"/>
        <v>39.072565078735401</v>
      </c>
      <c r="AF105" s="65">
        <f t="shared" si="72"/>
        <v>33.827677726745598</v>
      </c>
      <c r="AG105" s="65">
        <f t="shared" si="72"/>
        <v>35.671976089477504</v>
      </c>
      <c r="AH105" s="68">
        <f t="shared" si="72"/>
        <v>40.667720794677699</v>
      </c>
      <c r="AI105" s="72">
        <f t="shared" si="71"/>
        <v>2.267721176147397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73"/>
        <v>22.200000762939499</v>
      </c>
      <c r="U106" s="61">
        <f t="shared" si="72"/>
        <v>35.600000381469698</v>
      </c>
      <c r="V106" s="61">
        <f t="shared" si="72"/>
        <v>40</v>
      </c>
      <c r="W106" s="61">
        <f t="shared" si="72"/>
        <v>39.399999618530302</v>
      </c>
      <c r="X106" s="61">
        <f t="shared" si="72"/>
        <v>43.346042633056598</v>
      </c>
      <c r="Y106" s="61">
        <f t="shared" si="72"/>
        <v>32.616621017456097</v>
      </c>
      <c r="Z106" s="61">
        <f t="shared" si="72"/>
        <v>41.9655952453613</v>
      </c>
      <c r="AA106" s="61">
        <f t="shared" si="72"/>
        <v>51.7180881500244</v>
      </c>
      <c r="AB106" s="61">
        <f t="shared" si="72"/>
        <v>43.930694580078097</v>
      </c>
      <c r="AC106" s="61">
        <f t="shared" si="72"/>
        <v>52.877288818359403</v>
      </c>
      <c r="AD106" s="61">
        <f t="shared" si="72"/>
        <v>35.531208992004402</v>
      </c>
      <c r="AE106" s="61">
        <f t="shared" si="72"/>
        <v>32.500284194946303</v>
      </c>
      <c r="AF106" s="61">
        <f t="shared" si="72"/>
        <v>38.753311157226598</v>
      </c>
      <c r="AG106" s="61">
        <f t="shared" si="72"/>
        <v>33.649496078491197</v>
      </c>
      <c r="AH106" s="62">
        <f t="shared" si="72"/>
        <v>35.561868667602504</v>
      </c>
      <c r="AI106" s="71">
        <f t="shared" si="71"/>
        <v>13.361867904663004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73"/>
        <v>25.800001144409201</v>
      </c>
      <c r="U107" s="65">
        <f t="shared" si="72"/>
        <v>23</v>
      </c>
      <c r="V107" s="65">
        <f t="shared" si="72"/>
        <v>32.600000381469698</v>
      </c>
      <c r="W107" s="65">
        <f t="shared" si="72"/>
        <v>40</v>
      </c>
      <c r="X107" s="65">
        <f t="shared" si="72"/>
        <v>38.390890121459996</v>
      </c>
      <c r="Y107" s="65">
        <f t="shared" si="72"/>
        <v>42.356288909912102</v>
      </c>
      <c r="Z107" s="65">
        <f t="shared" si="72"/>
        <v>32.213926315307603</v>
      </c>
      <c r="AA107" s="65">
        <f t="shared" si="72"/>
        <v>41.146614074707003</v>
      </c>
      <c r="AB107" s="65">
        <f t="shared" si="72"/>
        <v>50.601985931396499</v>
      </c>
      <c r="AC107" s="65">
        <f t="shared" si="72"/>
        <v>43.109321594238303</v>
      </c>
      <c r="AD107" s="65">
        <f t="shared" si="72"/>
        <v>51.665796279907198</v>
      </c>
      <c r="AE107" s="65">
        <f t="shared" si="72"/>
        <v>35.105448722839398</v>
      </c>
      <c r="AF107" s="65">
        <f t="shared" si="72"/>
        <v>32.101972579956097</v>
      </c>
      <c r="AG107" s="65">
        <f t="shared" si="72"/>
        <v>38.283302307128899</v>
      </c>
      <c r="AH107" s="68">
        <f t="shared" si="72"/>
        <v>33.317557334899902</v>
      </c>
      <c r="AI107" s="72">
        <f t="shared" si="71"/>
        <v>7.5175561904907013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73"/>
        <v>27.800000190734899</v>
      </c>
      <c r="U108" s="61">
        <f t="shared" si="72"/>
        <v>24.800001144409201</v>
      </c>
      <c r="V108" s="61">
        <f t="shared" si="72"/>
        <v>23</v>
      </c>
      <c r="W108" s="61">
        <f t="shared" si="72"/>
        <v>31.600000381469702</v>
      </c>
      <c r="X108" s="61">
        <f t="shared" si="72"/>
        <v>38.8351345062256</v>
      </c>
      <c r="Y108" s="61">
        <f t="shared" si="72"/>
        <v>37.343778610229499</v>
      </c>
      <c r="Z108" s="61">
        <f t="shared" si="72"/>
        <v>41.277206420898402</v>
      </c>
      <c r="AA108" s="61">
        <f t="shared" si="72"/>
        <v>31.733800888061499</v>
      </c>
      <c r="AB108" s="61">
        <f t="shared" si="72"/>
        <v>40.263637542724602</v>
      </c>
      <c r="AC108" s="61">
        <f t="shared" si="72"/>
        <v>49.4436645507813</v>
      </c>
      <c r="AD108" s="61">
        <f t="shared" si="72"/>
        <v>42.210729598999002</v>
      </c>
      <c r="AE108" s="61">
        <f t="shared" si="72"/>
        <v>50.410081863403299</v>
      </c>
      <c r="AF108" s="61">
        <f t="shared" si="72"/>
        <v>34.618893623352101</v>
      </c>
      <c r="AG108" s="61">
        <f t="shared" si="72"/>
        <v>31.6481771469116</v>
      </c>
      <c r="AH108" s="62">
        <f t="shared" si="72"/>
        <v>37.743076324462898</v>
      </c>
      <c r="AI108" s="71">
        <f t="shared" si="71"/>
        <v>9.9430761337279989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73"/>
        <v>29</v>
      </c>
      <c r="U109" s="65">
        <f t="shared" si="72"/>
        <v>26.800000190734899</v>
      </c>
      <c r="V109" s="65">
        <f t="shared" si="72"/>
        <v>21.799999713897702</v>
      </c>
      <c r="W109" s="65">
        <f t="shared" si="72"/>
        <v>23</v>
      </c>
      <c r="X109" s="65">
        <f t="shared" si="72"/>
        <v>30.414538383483901</v>
      </c>
      <c r="Y109" s="65">
        <f t="shared" si="72"/>
        <v>37.654115676879897</v>
      </c>
      <c r="Z109" s="65">
        <f t="shared" si="72"/>
        <v>36.319987297058098</v>
      </c>
      <c r="AA109" s="65">
        <f t="shared" si="72"/>
        <v>40.122545242309599</v>
      </c>
      <c r="AB109" s="65">
        <f t="shared" si="72"/>
        <v>31.214826583862301</v>
      </c>
      <c r="AC109" s="65">
        <f t="shared" si="72"/>
        <v>39.3739910125732</v>
      </c>
      <c r="AD109" s="65">
        <f t="shared" si="72"/>
        <v>48.246963500976598</v>
      </c>
      <c r="AE109" s="65">
        <f t="shared" si="72"/>
        <v>41.262937545776403</v>
      </c>
      <c r="AF109" s="65">
        <f t="shared" si="72"/>
        <v>49.1501369476318</v>
      </c>
      <c r="AG109" s="65">
        <f t="shared" si="72"/>
        <v>34.113975524902301</v>
      </c>
      <c r="AH109" s="68">
        <f t="shared" si="72"/>
        <v>31.200864791870099</v>
      </c>
      <c r="AI109" s="72">
        <f t="shared" si="71"/>
        <v>2.2008647918700994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73"/>
        <v>12.7999997138977</v>
      </c>
      <c r="U110" s="63">
        <f t="shared" si="72"/>
        <v>26</v>
      </c>
      <c r="V110" s="63">
        <f t="shared" si="72"/>
        <v>21.799999237060501</v>
      </c>
      <c r="W110" s="63">
        <f t="shared" si="72"/>
        <v>18.999999523162799</v>
      </c>
      <c r="X110" s="63">
        <f t="shared" si="72"/>
        <v>22.346646308898901</v>
      </c>
      <c r="Y110" s="63">
        <f t="shared" si="72"/>
        <v>29.130583763122601</v>
      </c>
      <c r="Z110" s="63">
        <f t="shared" si="72"/>
        <v>36.288576126098597</v>
      </c>
      <c r="AA110" s="63">
        <f t="shared" si="72"/>
        <v>35.118858337402301</v>
      </c>
      <c r="AB110" s="63">
        <f t="shared" si="72"/>
        <v>38.757127761840799</v>
      </c>
      <c r="AC110" s="63">
        <f t="shared" si="72"/>
        <v>30.514229774475101</v>
      </c>
      <c r="AD110" s="63">
        <f t="shared" si="72"/>
        <v>38.254854202270501</v>
      </c>
      <c r="AE110" s="63">
        <f t="shared" si="72"/>
        <v>46.783180236816399</v>
      </c>
      <c r="AF110" s="63">
        <f t="shared" si="72"/>
        <v>40.083938598632798</v>
      </c>
      <c r="AG110" s="63">
        <f t="shared" si="72"/>
        <v>47.653392791747997</v>
      </c>
      <c r="AH110" s="64">
        <f t="shared" si="72"/>
        <v>33.394161224365199</v>
      </c>
      <c r="AI110" s="93">
        <f t="shared" si="71"/>
        <v>20.594161510467501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321.00000143051165</v>
      </c>
      <c r="U111" s="61">
        <f t="shared" ref="U111:AI111" si="74">SUM(U101:U110)</f>
        <v>348.40000247955317</v>
      </c>
      <c r="V111" s="61">
        <f t="shared" si="74"/>
        <v>365.79999971389776</v>
      </c>
      <c r="W111" s="61">
        <f t="shared" si="74"/>
        <v>377.00000143051153</v>
      </c>
      <c r="X111" s="61">
        <f t="shared" si="74"/>
        <v>409.03882884979254</v>
      </c>
      <c r="Y111" s="61">
        <f t="shared" si="74"/>
        <v>415.10776996612566</v>
      </c>
      <c r="Z111" s="61">
        <f t="shared" si="74"/>
        <v>411.9281511306761</v>
      </c>
      <c r="AA111" s="61">
        <f t="shared" si="74"/>
        <v>408.73113250732416</v>
      </c>
      <c r="AB111" s="61">
        <f t="shared" si="74"/>
        <v>401.42813491821295</v>
      </c>
      <c r="AC111" s="61">
        <f t="shared" si="74"/>
        <v>392.84467792510986</v>
      </c>
      <c r="AD111" s="61">
        <f t="shared" si="74"/>
        <v>398.97756385803228</v>
      </c>
      <c r="AE111" s="61">
        <f t="shared" si="74"/>
        <v>403.07873916625988</v>
      </c>
      <c r="AF111" s="61">
        <f t="shared" si="74"/>
        <v>398.80298995971691</v>
      </c>
      <c r="AG111" s="61">
        <f t="shared" si="74"/>
        <v>398.92456722259499</v>
      </c>
      <c r="AH111" s="61">
        <f t="shared" si="74"/>
        <v>395.61960506439198</v>
      </c>
      <c r="AI111" s="61">
        <f t="shared" si="74"/>
        <v>74.619603633880402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21.600000381469702</v>
      </c>
      <c r="U112" s="77">
        <f t="shared" ref="U112:AH112" si="75">AM84</f>
        <v>12</v>
      </c>
      <c r="V112" s="77">
        <f t="shared" si="75"/>
        <v>24</v>
      </c>
      <c r="W112" s="77">
        <f t="shared" si="75"/>
        <v>21.799999237060501</v>
      </c>
      <c r="X112" s="77">
        <f t="shared" si="75"/>
        <v>18.411715507507299</v>
      </c>
      <c r="Y112" s="77">
        <f t="shared" si="75"/>
        <v>21.567916870117202</v>
      </c>
      <c r="Z112" s="77">
        <f t="shared" si="75"/>
        <v>27.749759674072301</v>
      </c>
      <c r="AA112" s="77">
        <f t="shared" si="75"/>
        <v>34.7670803070068</v>
      </c>
      <c r="AB112" s="77">
        <f t="shared" si="75"/>
        <v>33.76318359375</v>
      </c>
      <c r="AC112" s="77">
        <f t="shared" si="75"/>
        <v>37.226436614990199</v>
      </c>
      <c r="AD112" s="77">
        <f t="shared" si="75"/>
        <v>29.630616188049299</v>
      </c>
      <c r="AE112" s="77">
        <f t="shared" si="75"/>
        <v>36.935920715332003</v>
      </c>
      <c r="AF112" s="77">
        <f t="shared" si="75"/>
        <v>45.097173690795898</v>
      </c>
      <c r="AG112" s="77">
        <f t="shared" si="75"/>
        <v>38.6998291015625</v>
      </c>
      <c r="AH112" s="78">
        <f t="shared" si="75"/>
        <v>45.944580078125</v>
      </c>
      <c r="AI112" s="82">
        <f t="shared" ref="AI112:AI121" si="76">AH112-T112</f>
        <v>24.344579696655298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16.600000381469702</v>
      </c>
      <c r="U113" s="61">
        <f t="shared" ref="U113:AH121" si="77">AM85</f>
        <v>19.600000381469702</v>
      </c>
      <c r="V113" s="61">
        <f t="shared" si="77"/>
        <v>12</v>
      </c>
      <c r="W113" s="61">
        <f t="shared" si="77"/>
        <v>21</v>
      </c>
      <c r="X113" s="61">
        <f t="shared" si="77"/>
        <v>20.786460876464801</v>
      </c>
      <c r="Y113" s="61">
        <f t="shared" si="77"/>
        <v>17.6839566230774</v>
      </c>
      <c r="Z113" s="61">
        <f t="shared" si="77"/>
        <v>20.6158142089844</v>
      </c>
      <c r="AA113" s="61">
        <f t="shared" si="77"/>
        <v>26.199156761169402</v>
      </c>
      <c r="AB113" s="61">
        <f t="shared" si="77"/>
        <v>33.053468704223597</v>
      </c>
      <c r="AC113" s="61">
        <f t="shared" si="77"/>
        <v>32.196327209472699</v>
      </c>
      <c r="AD113" s="61">
        <f t="shared" si="77"/>
        <v>35.540478706359899</v>
      </c>
      <c r="AE113" s="61">
        <f t="shared" si="77"/>
        <v>28.560761451721199</v>
      </c>
      <c r="AF113" s="61">
        <f t="shared" si="77"/>
        <v>35.420711517333999</v>
      </c>
      <c r="AG113" s="61">
        <f t="shared" si="77"/>
        <v>43.191291809082003</v>
      </c>
      <c r="AH113" s="62">
        <f t="shared" si="77"/>
        <v>37.125144004821799</v>
      </c>
      <c r="AI113" s="71">
        <f t="shared" si="76"/>
        <v>20.525143623352097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78">AL86</f>
        <v>10.2000000476837</v>
      </c>
      <c r="U114" s="65">
        <f t="shared" si="77"/>
        <v>16.399999618530298</v>
      </c>
      <c r="V114" s="65">
        <f t="shared" si="77"/>
        <v>18.600000381469702</v>
      </c>
      <c r="W114" s="65">
        <f t="shared" si="77"/>
        <v>10.199999809265099</v>
      </c>
      <c r="X114" s="65">
        <f t="shared" si="77"/>
        <v>19.739763259887699</v>
      </c>
      <c r="Y114" s="65">
        <f t="shared" si="77"/>
        <v>19.6489372253418</v>
      </c>
      <c r="Z114" s="65">
        <f t="shared" si="77"/>
        <v>16.8628363609314</v>
      </c>
      <c r="AA114" s="65">
        <f t="shared" si="77"/>
        <v>19.558449745178201</v>
      </c>
      <c r="AB114" s="65">
        <f t="shared" si="77"/>
        <v>24.540645599365199</v>
      </c>
      <c r="AC114" s="65">
        <f t="shared" si="77"/>
        <v>31.249443054199201</v>
      </c>
      <c r="AD114" s="65">
        <f t="shared" si="77"/>
        <v>30.4904384613037</v>
      </c>
      <c r="AE114" s="65">
        <f t="shared" si="77"/>
        <v>33.751123428344698</v>
      </c>
      <c r="AF114" s="65">
        <f t="shared" si="77"/>
        <v>27.374832153320298</v>
      </c>
      <c r="AG114" s="65">
        <f t="shared" si="77"/>
        <v>33.7914848327637</v>
      </c>
      <c r="AH114" s="68">
        <f t="shared" si="77"/>
        <v>41.1593208312988</v>
      </c>
      <c r="AI114" s="72">
        <f t="shared" si="76"/>
        <v>30.959320783615098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78"/>
        <v>10.800000190734901</v>
      </c>
      <c r="U115" s="61">
        <f t="shared" si="77"/>
        <v>11.999999523162799</v>
      </c>
      <c r="V115" s="61">
        <f t="shared" si="77"/>
        <v>13.3999996185303</v>
      </c>
      <c r="W115" s="61">
        <f t="shared" si="77"/>
        <v>16.4000000953674</v>
      </c>
      <c r="X115" s="61">
        <f t="shared" si="77"/>
        <v>9.8007793426513707</v>
      </c>
      <c r="Y115" s="61">
        <f t="shared" si="77"/>
        <v>18.411584854126001</v>
      </c>
      <c r="Z115" s="61">
        <f t="shared" si="77"/>
        <v>18.428011417388898</v>
      </c>
      <c r="AA115" s="61">
        <f t="shared" si="77"/>
        <v>15.940680503845201</v>
      </c>
      <c r="AB115" s="61">
        <f t="shared" si="77"/>
        <v>18.424641609191902</v>
      </c>
      <c r="AC115" s="61">
        <f t="shared" si="77"/>
        <v>22.8354330062866</v>
      </c>
      <c r="AD115" s="61">
        <f t="shared" si="77"/>
        <v>29.370103836059599</v>
      </c>
      <c r="AE115" s="61">
        <f t="shared" si="77"/>
        <v>28.704989433288599</v>
      </c>
      <c r="AF115" s="61">
        <f t="shared" si="77"/>
        <v>31.8687601089478</v>
      </c>
      <c r="AG115" s="61">
        <f t="shared" si="77"/>
        <v>26.0882244110107</v>
      </c>
      <c r="AH115" s="62">
        <f t="shared" si="77"/>
        <v>32.070619583129897</v>
      </c>
      <c r="AI115" s="71">
        <f t="shared" si="76"/>
        <v>21.270619392394998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78"/>
        <v>12.4000000953674</v>
      </c>
      <c r="U116" s="65">
        <f t="shared" si="77"/>
        <v>8.8000001907348597</v>
      </c>
      <c r="V116" s="65">
        <f t="shared" si="77"/>
        <v>9.4000000953674299</v>
      </c>
      <c r="W116" s="65">
        <f t="shared" si="77"/>
        <v>11.4000000953674</v>
      </c>
      <c r="X116" s="65">
        <f t="shared" si="77"/>
        <v>15.1686978340149</v>
      </c>
      <c r="Y116" s="65">
        <f t="shared" si="77"/>
        <v>9.30816698074341</v>
      </c>
      <c r="Z116" s="65">
        <f t="shared" si="77"/>
        <v>17.067107677459699</v>
      </c>
      <c r="AA116" s="65">
        <f t="shared" si="77"/>
        <v>17.1670470237732</v>
      </c>
      <c r="AB116" s="65">
        <f t="shared" si="77"/>
        <v>14.963701248168899</v>
      </c>
      <c r="AC116" s="65">
        <f t="shared" si="77"/>
        <v>17.250887870788599</v>
      </c>
      <c r="AD116" s="65">
        <f t="shared" si="77"/>
        <v>21.1287021636963</v>
      </c>
      <c r="AE116" s="65">
        <f t="shared" si="77"/>
        <v>27.4556560516357</v>
      </c>
      <c r="AF116" s="65">
        <f t="shared" si="77"/>
        <v>26.872887611389199</v>
      </c>
      <c r="AG116" s="65">
        <f t="shared" si="77"/>
        <v>29.9156703948975</v>
      </c>
      <c r="AH116" s="68">
        <f t="shared" si="77"/>
        <v>24.7052564620972</v>
      </c>
      <c r="AI116" s="72">
        <f t="shared" si="76"/>
        <v>12.3052563667298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78"/>
        <v>8.1999998092651403</v>
      </c>
      <c r="U117" s="61">
        <f t="shared" si="77"/>
        <v>11.4000000953674</v>
      </c>
      <c r="V117" s="61">
        <f t="shared" si="77"/>
        <v>7.7999999523162797</v>
      </c>
      <c r="W117" s="61">
        <f t="shared" si="77"/>
        <v>9.4000000953674299</v>
      </c>
      <c r="X117" s="61">
        <f t="shared" si="77"/>
        <v>10.5358381271362</v>
      </c>
      <c r="Y117" s="61">
        <f t="shared" si="77"/>
        <v>13.853883743286101</v>
      </c>
      <c r="Z117" s="61">
        <f t="shared" si="77"/>
        <v>8.6928043365478498</v>
      </c>
      <c r="AA117" s="61">
        <f t="shared" si="77"/>
        <v>15.6027607917786</v>
      </c>
      <c r="AB117" s="61">
        <f t="shared" si="77"/>
        <v>15.7771759033203</v>
      </c>
      <c r="AC117" s="61">
        <f t="shared" si="77"/>
        <v>13.8726406097412</v>
      </c>
      <c r="AD117" s="61">
        <f t="shared" si="77"/>
        <v>15.938049793243399</v>
      </c>
      <c r="AE117" s="61">
        <f t="shared" si="77"/>
        <v>19.3073296546936</v>
      </c>
      <c r="AF117" s="61">
        <f t="shared" si="77"/>
        <v>25.357536315918001</v>
      </c>
      <c r="AG117" s="61">
        <f t="shared" si="77"/>
        <v>24.868677139282202</v>
      </c>
      <c r="AH117" s="62">
        <f t="shared" si="77"/>
        <v>27.766997337341301</v>
      </c>
      <c r="AI117" s="71">
        <f t="shared" si="76"/>
        <v>19.566997528076161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78"/>
        <v>4.3999999761581403</v>
      </c>
      <c r="U118" s="65">
        <f t="shared" si="77"/>
        <v>7.1999998092651403</v>
      </c>
      <c r="V118" s="65">
        <f t="shared" si="77"/>
        <v>10.4000000953674</v>
      </c>
      <c r="W118" s="65">
        <f t="shared" si="77"/>
        <v>7.5999999046325701</v>
      </c>
      <c r="X118" s="65">
        <f t="shared" si="77"/>
        <v>8.4805679321289098</v>
      </c>
      <c r="Y118" s="65">
        <f t="shared" si="77"/>
        <v>9.6579499244689906</v>
      </c>
      <c r="Z118" s="65">
        <f t="shared" si="77"/>
        <v>12.573506832122799</v>
      </c>
      <c r="AA118" s="65">
        <f t="shared" si="77"/>
        <v>8.0396053791046107</v>
      </c>
      <c r="AB118" s="65">
        <f t="shared" si="77"/>
        <v>14.1737751960754</v>
      </c>
      <c r="AC118" s="65">
        <f t="shared" si="77"/>
        <v>14.400185585021999</v>
      </c>
      <c r="AD118" s="65">
        <f t="shared" si="77"/>
        <v>12.7842574119568</v>
      </c>
      <c r="AE118" s="65">
        <f t="shared" si="77"/>
        <v>14.6127390861511</v>
      </c>
      <c r="AF118" s="65">
        <f t="shared" si="77"/>
        <v>17.521669864654498</v>
      </c>
      <c r="AG118" s="65">
        <f t="shared" si="77"/>
        <v>23.275537490844702</v>
      </c>
      <c r="AH118" s="68">
        <f t="shared" si="77"/>
        <v>22.858391761779799</v>
      </c>
      <c r="AI118" s="72">
        <f t="shared" si="76"/>
        <v>18.458391785621657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78"/>
        <v>1.79999995231628</v>
      </c>
      <c r="U119" s="61">
        <f t="shared" si="77"/>
        <v>4.3999999761581403</v>
      </c>
      <c r="V119" s="61">
        <f t="shared" si="77"/>
        <v>5.1999998092651403</v>
      </c>
      <c r="W119" s="61">
        <f t="shared" si="77"/>
        <v>8.4000000953674299</v>
      </c>
      <c r="X119" s="61">
        <f t="shared" si="77"/>
        <v>6.8820316791534397</v>
      </c>
      <c r="Y119" s="61">
        <f t="shared" si="77"/>
        <v>7.5694477558136004</v>
      </c>
      <c r="Z119" s="61">
        <f t="shared" si="77"/>
        <v>8.7823214530944806</v>
      </c>
      <c r="AA119" s="61">
        <f t="shared" si="77"/>
        <v>11.295693397521999</v>
      </c>
      <c r="AB119" s="61">
        <f t="shared" si="77"/>
        <v>7.3857214450836199</v>
      </c>
      <c r="AC119" s="61">
        <f t="shared" si="77"/>
        <v>12.7496199607849</v>
      </c>
      <c r="AD119" s="61">
        <f t="shared" si="77"/>
        <v>13.026161193847701</v>
      </c>
      <c r="AE119" s="61">
        <f t="shared" si="77"/>
        <v>11.6738362312317</v>
      </c>
      <c r="AF119" s="61">
        <f t="shared" si="77"/>
        <v>13.265595912933399</v>
      </c>
      <c r="AG119" s="61">
        <f t="shared" si="77"/>
        <v>15.741624355316199</v>
      </c>
      <c r="AH119" s="62">
        <f t="shared" si="77"/>
        <v>21.173021316528299</v>
      </c>
      <c r="AI119" s="71">
        <f t="shared" si="76"/>
        <v>19.373021364212018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78"/>
        <v>6.4000000953674299</v>
      </c>
      <c r="U120" s="65">
        <f t="shared" si="77"/>
        <v>1.79999995231628</v>
      </c>
      <c r="V120" s="65">
        <f t="shared" si="77"/>
        <v>4.3999999761581403</v>
      </c>
      <c r="W120" s="65">
        <f t="shared" si="77"/>
        <v>5.1999998092651403</v>
      </c>
      <c r="X120" s="65">
        <f t="shared" si="77"/>
        <v>7.6057040691375697</v>
      </c>
      <c r="Y120" s="65">
        <f t="shared" si="77"/>
        <v>6.2259097099304199</v>
      </c>
      <c r="Z120" s="65">
        <f t="shared" si="77"/>
        <v>6.77585744857788</v>
      </c>
      <c r="AA120" s="65">
        <f t="shared" si="77"/>
        <v>7.9544506072998002</v>
      </c>
      <c r="AB120" s="65">
        <f t="shared" si="77"/>
        <v>10.0928754806519</v>
      </c>
      <c r="AC120" s="65">
        <f t="shared" si="77"/>
        <v>6.7820746898651096</v>
      </c>
      <c r="AD120" s="65">
        <f t="shared" si="77"/>
        <v>11.418939113616901</v>
      </c>
      <c r="AE120" s="65">
        <f t="shared" si="77"/>
        <v>11.7453751564026</v>
      </c>
      <c r="AF120" s="65">
        <f t="shared" si="77"/>
        <v>10.6081430912018</v>
      </c>
      <c r="AG120" s="65">
        <f t="shared" si="77"/>
        <v>11.9939198493958</v>
      </c>
      <c r="AH120" s="68">
        <f t="shared" si="77"/>
        <v>14.079870700836199</v>
      </c>
      <c r="AI120" s="72">
        <f t="shared" si="76"/>
        <v>7.6798706054687695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78"/>
        <v>6.6000002026557896</v>
      </c>
      <c r="U121" s="63">
        <f t="shared" si="77"/>
        <v>5.4000000953674299</v>
      </c>
      <c r="V121" s="63">
        <f t="shared" si="77"/>
        <v>1.79999995231628</v>
      </c>
      <c r="W121" s="63">
        <f t="shared" si="77"/>
        <v>4.3999999761581403</v>
      </c>
      <c r="X121" s="63">
        <f t="shared" si="77"/>
        <v>4.6798765659332302</v>
      </c>
      <c r="Y121" s="63">
        <f t="shared" si="77"/>
        <v>6.7559012174606297</v>
      </c>
      <c r="Z121" s="63">
        <f t="shared" si="77"/>
        <v>5.5512487888336199</v>
      </c>
      <c r="AA121" s="63">
        <f t="shared" si="77"/>
        <v>6.0105359554290798</v>
      </c>
      <c r="AB121" s="63">
        <f t="shared" si="77"/>
        <v>7.0941433906555202</v>
      </c>
      <c r="AC121" s="63">
        <f t="shared" si="77"/>
        <v>8.8841750621795708</v>
      </c>
      <c r="AD121" s="63">
        <f t="shared" si="77"/>
        <v>6.1445450782775897</v>
      </c>
      <c r="AE121" s="63">
        <f t="shared" si="77"/>
        <v>10.07594871521</v>
      </c>
      <c r="AF121" s="63">
        <f t="shared" si="77"/>
        <v>10.4719471931458</v>
      </c>
      <c r="AG121" s="63">
        <f t="shared" si="77"/>
        <v>9.4878520965576207</v>
      </c>
      <c r="AH121" s="64">
        <f t="shared" si="77"/>
        <v>10.7050242424011</v>
      </c>
      <c r="AI121" s="81">
        <f t="shared" si="76"/>
        <v>4.1050240397453104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99.000001132488194</v>
      </c>
      <c r="U122" s="9">
        <f t="shared" ref="U122:AI122" si="79">SUM(U112:U121)</f>
        <v>98.99999964237206</v>
      </c>
      <c r="V122" s="9">
        <f t="shared" si="79"/>
        <v>106.99999988079068</v>
      </c>
      <c r="W122" s="9">
        <f t="shared" si="79"/>
        <v>115.79999911785112</v>
      </c>
      <c r="X122" s="9">
        <f t="shared" si="79"/>
        <v>122.09143519401542</v>
      </c>
      <c r="Y122" s="9">
        <f t="shared" si="79"/>
        <v>130.68365490436557</v>
      </c>
      <c r="Z122" s="9">
        <f t="shared" si="79"/>
        <v>143.09926819801333</v>
      </c>
      <c r="AA122" s="9">
        <f t="shared" si="79"/>
        <v>162.53546047210691</v>
      </c>
      <c r="AB122" s="9">
        <f t="shared" si="79"/>
        <v>179.26933217048636</v>
      </c>
      <c r="AC122" s="9">
        <f t="shared" si="79"/>
        <v>197.44722366333011</v>
      </c>
      <c r="AD122" s="9">
        <f t="shared" si="79"/>
        <v>205.47229194641119</v>
      </c>
      <c r="AE122" s="9">
        <f t="shared" si="79"/>
        <v>222.82367992401117</v>
      </c>
      <c r="AF122" s="9">
        <f t="shared" si="79"/>
        <v>243.8592574596407</v>
      </c>
      <c r="AG122" s="9">
        <f t="shared" si="79"/>
        <v>257.05411148071289</v>
      </c>
      <c r="AH122" s="9">
        <f t="shared" si="79"/>
        <v>277.58822631835943</v>
      </c>
      <c r="AI122" s="9">
        <f t="shared" si="79"/>
        <v>178.58822518587121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5.5999999046325701</v>
      </c>
      <c r="U123" s="77">
        <f t="shared" ref="U123:AH123" si="80">AM94</f>
        <v>5.8000000119209298</v>
      </c>
      <c r="V123" s="77">
        <f t="shared" si="80"/>
        <v>5.4000000953674299</v>
      </c>
      <c r="W123" s="77">
        <f t="shared" si="80"/>
        <v>0.80000001192092896</v>
      </c>
      <c r="X123" s="77">
        <f t="shared" si="80"/>
        <v>3.9266654253005999</v>
      </c>
      <c r="Y123" s="77">
        <f t="shared" si="80"/>
        <v>4.1378102302551296</v>
      </c>
      <c r="Z123" s="77">
        <f t="shared" si="80"/>
        <v>5.9117883443832397</v>
      </c>
      <c r="AA123" s="77">
        <f t="shared" si="80"/>
        <v>4.8624534606933603</v>
      </c>
      <c r="AB123" s="77">
        <f t="shared" si="80"/>
        <v>5.2520513534545898</v>
      </c>
      <c r="AC123" s="77">
        <f t="shared" si="80"/>
        <v>6.2302398681640598</v>
      </c>
      <c r="AD123" s="77">
        <f t="shared" si="80"/>
        <v>7.7075953483581499</v>
      </c>
      <c r="AE123" s="77">
        <f t="shared" si="80"/>
        <v>5.4692013263702401</v>
      </c>
      <c r="AF123" s="77">
        <f t="shared" si="80"/>
        <v>8.7556304931640607</v>
      </c>
      <c r="AG123" s="77">
        <f t="shared" si="80"/>
        <v>9.1882104873657209</v>
      </c>
      <c r="AH123" s="78">
        <f t="shared" si="80"/>
        <v>8.3708302974700892</v>
      </c>
      <c r="AI123" s="92">
        <f t="shared" ref="AI123:AI132" si="81">AH123-T123</f>
        <v>2.7708303928375191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1</v>
      </c>
      <c r="U124" s="61">
        <f t="shared" ref="U124:AH132" si="82">AM95</f>
        <v>4.7999999523162797</v>
      </c>
      <c r="V124" s="61">
        <f t="shared" si="82"/>
        <v>2.8000000119209298</v>
      </c>
      <c r="W124" s="61">
        <f t="shared" si="82"/>
        <v>5.4000000953674299</v>
      </c>
      <c r="X124" s="61">
        <f t="shared" si="82"/>
        <v>0.80631464719772294</v>
      </c>
      <c r="Y124" s="61">
        <f t="shared" si="82"/>
        <v>3.3988829851150499</v>
      </c>
      <c r="Z124" s="61">
        <f t="shared" si="82"/>
        <v>3.5504112243652299</v>
      </c>
      <c r="AA124" s="61">
        <f t="shared" si="82"/>
        <v>5.0746203660965001</v>
      </c>
      <c r="AB124" s="61">
        <f t="shared" si="82"/>
        <v>4.1493728160858199</v>
      </c>
      <c r="AC124" s="61">
        <f t="shared" si="82"/>
        <v>4.4498538970947301</v>
      </c>
      <c r="AD124" s="61">
        <f t="shared" si="82"/>
        <v>5.3482375144958496</v>
      </c>
      <c r="AE124" s="61">
        <f t="shared" si="82"/>
        <v>6.5465881824493399</v>
      </c>
      <c r="AF124" s="61">
        <f t="shared" si="82"/>
        <v>4.74900245666504</v>
      </c>
      <c r="AG124" s="61">
        <f t="shared" si="82"/>
        <v>7.4430286884307897</v>
      </c>
      <c r="AH124" s="62">
        <f t="shared" si="82"/>
        <v>7.8738651275634801</v>
      </c>
      <c r="AI124" s="71">
        <f t="shared" si="81"/>
        <v>6.8738651275634801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83">AL96</f>
        <v>1.8000000119209301</v>
      </c>
      <c r="U125" s="65">
        <f t="shared" si="82"/>
        <v>1</v>
      </c>
      <c r="V125" s="65">
        <f t="shared" si="82"/>
        <v>4.7999999523162797</v>
      </c>
      <c r="W125" s="65">
        <f t="shared" si="82"/>
        <v>2</v>
      </c>
      <c r="X125" s="65">
        <f t="shared" si="82"/>
        <v>4.6338374018669102</v>
      </c>
      <c r="Y125" s="65">
        <f t="shared" si="82"/>
        <v>0.75352394580841098</v>
      </c>
      <c r="Z125" s="65">
        <f t="shared" si="82"/>
        <v>2.9319252967834499</v>
      </c>
      <c r="AA125" s="65">
        <f t="shared" si="82"/>
        <v>3.0283474922180198</v>
      </c>
      <c r="AB125" s="65">
        <f t="shared" si="82"/>
        <v>4.3633787631988499</v>
      </c>
      <c r="AC125" s="65">
        <f t="shared" si="82"/>
        <v>3.5303115844726598</v>
      </c>
      <c r="AD125" s="65">
        <f t="shared" si="82"/>
        <v>3.74030578136444</v>
      </c>
      <c r="AE125" s="65">
        <f t="shared" si="82"/>
        <v>4.5796012878418004</v>
      </c>
      <c r="AF125" s="65">
        <f t="shared" si="82"/>
        <v>5.5432260036468497</v>
      </c>
      <c r="AG125" s="65">
        <f t="shared" si="82"/>
        <v>4.0969752073287999</v>
      </c>
      <c r="AH125" s="68">
        <f t="shared" si="82"/>
        <v>6.3080754280090297</v>
      </c>
      <c r="AI125" s="72">
        <f t="shared" si="81"/>
        <v>4.5080754160880998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83"/>
        <v>2.7999999523162802</v>
      </c>
      <c r="U126" s="61">
        <f t="shared" si="82"/>
        <v>1.8000000119209301</v>
      </c>
      <c r="V126" s="61">
        <f t="shared" si="82"/>
        <v>0</v>
      </c>
      <c r="W126" s="61">
        <f t="shared" si="82"/>
        <v>3</v>
      </c>
      <c r="X126" s="61">
        <f t="shared" si="82"/>
        <v>1.7989689707756</v>
      </c>
      <c r="Y126" s="61">
        <f t="shared" si="82"/>
        <v>3.9352905750274698</v>
      </c>
      <c r="Z126" s="61">
        <f t="shared" si="82"/>
        <v>0.69066590070724498</v>
      </c>
      <c r="AA126" s="61">
        <f t="shared" si="82"/>
        <v>2.5144971609115601</v>
      </c>
      <c r="AB126" s="61">
        <f t="shared" si="82"/>
        <v>2.5706822872161901</v>
      </c>
      <c r="AC126" s="61">
        <f t="shared" si="82"/>
        <v>3.7266597747802699</v>
      </c>
      <c r="AD126" s="61">
        <f t="shared" si="82"/>
        <v>2.9940601587295501</v>
      </c>
      <c r="AE126" s="61">
        <f t="shared" si="82"/>
        <v>3.1364886760711701</v>
      </c>
      <c r="AF126" s="61">
        <f t="shared" si="82"/>
        <v>3.8985995054245</v>
      </c>
      <c r="AG126" s="61">
        <f t="shared" si="82"/>
        <v>4.6670324802398699</v>
      </c>
      <c r="AH126" s="62">
        <f t="shared" si="82"/>
        <v>3.5125700235366799</v>
      </c>
      <c r="AI126" s="71">
        <f t="shared" si="81"/>
        <v>0.71257007122039973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83"/>
        <v>0</v>
      </c>
      <c r="U127" s="65">
        <f t="shared" si="82"/>
        <v>2.7999999523162802</v>
      </c>
      <c r="V127" s="65">
        <f t="shared" si="82"/>
        <v>1.8000000119209301</v>
      </c>
      <c r="W127" s="65">
        <f t="shared" si="82"/>
        <v>0</v>
      </c>
      <c r="X127" s="65">
        <f t="shared" si="82"/>
        <v>2.31247186660767</v>
      </c>
      <c r="Y127" s="65">
        <f t="shared" si="82"/>
        <v>1.5630435347557099</v>
      </c>
      <c r="Z127" s="65">
        <f t="shared" si="82"/>
        <v>3.27541160583496</v>
      </c>
      <c r="AA127" s="65">
        <f t="shared" si="82"/>
        <v>0.608473420143127</v>
      </c>
      <c r="AB127" s="65">
        <f t="shared" si="82"/>
        <v>2.1086007952690098</v>
      </c>
      <c r="AC127" s="65">
        <f t="shared" si="82"/>
        <v>2.1382638216018699</v>
      </c>
      <c r="AD127" s="65">
        <f t="shared" si="82"/>
        <v>3.1192160844802901</v>
      </c>
      <c r="AE127" s="65">
        <f t="shared" si="82"/>
        <v>2.4888777732849099</v>
      </c>
      <c r="AF127" s="65">
        <f t="shared" si="82"/>
        <v>2.5876982212066699</v>
      </c>
      <c r="AG127" s="65">
        <f t="shared" si="82"/>
        <v>3.2550293207168601</v>
      </c>
      <c r="AH127" s="68">
        <f t="shared" si="82"/>
        <v>3.8596041202545202</v>
      </c>
      <c r="AI127" s="72">
        <f t="shared" si="81"/>
        <v>3.8596041202545202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83"/>
        <v>0</v>
      </c>
      <c r="U128" s="61">
        <f t="shared" si="82"/>
        <v>0</v>
      </c>
      <c r="V128" s="61">
        <f t="shared" si="82"/>
        <v>2.7999999523162802</v>
      </c>
      <c r="W128" s="61">
        <f t="shared" si="82"/>
        <v>1.8000000119209301</v>
      </c>
      <c r="X128" s="61">
        <f t="shared" si="82"/>
        <v>0</v>
      </c>
      <c r="Y128" s="61">
        <f t="shared" si="82"/>
        <v>1.76625436544418</v>
      </c>
      <c r="Z128" s="61">
        <f t="shared" si="82"/>
        <v>1.2502039074897799</v>
      </c>
      <c r="AA128" s="61">
        <f t="shared" si="82"/>
        <v>2.6087937951088001</v>
      </c>
      <c r="AB128" s="61">
        <f t="shared" si="82"/>
        <v>0.46248745918273898</v>
      </c>
      <c r="AC128" s="61">
        <f t="shared" si="82"/>
        <v>1.6697832942009001</v>
      </c>
      <c r="AD128" s="61">
        <f t="shared" si="82"/>
        <v>1.6862345337867699</v>
      </c>
      <c r="AE128" s="61">
        <f t="shared" si="82"/>
        <v>2.4938121438026402</v>
      </c>
      <c r="AF128" s="61">
        <f t="shared" si="82"/>
        <v>1.9723902344703701</v>
      </c>
      <c r="AG128" s="61">
        <f t="shared" si="82"/>
        <v>2.0451320409774798</v>
      </c>
      <c r="AH128" s="62">
        <f t="shared" si="82"/>
        <v>2.60560119152069</v>
      </c>
      <c r="AI128" s="71">
        <f t="shared" si="81"/>
        <v>2.60560119152069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83"/>
        <v>0.80000001192092896</v>
      </c>
      <c r="U129" s="65">
        <f t="shared" si="82"/>
        <v>0</v>
      </c>
      <c r="V129" s="65">
        <f t="shared" si="82"/>
        <v>0</v>
      </c>
      <c r="W129" s="65">
        <f t="shared" si="82"/>
        <v>1</v>
      </c>
      <c r="X129" s="65">
        <f t="shared" si="82"/>
        <v>1.36980032920837</v>
      </c>
      <c r="Y129" s="65">
        <f t="shared" si="82"/>
        <v>0</v>
      </c>
      <c r="Z129" s="65">
        <f t="shared" si="82"/>
        <v>1.3236550092697099</v>
      </c>
      <c r="AA129" s="65">
        <f t="shared" si="82"/>
        <v>0.97853127121925398</v>
      </c>
      <c r="AB129" s="65">
        <f t="shared" si="82"/>
        <v>2.0310888588428502</v>
      </c>
      <c r="AC129" s="65">
        <f t="shared" si="82"/>
        <v>0.34208232164382901</v>
      </c>
      <c r="AD129" s="65">
        <f t="shared" si="82"/>
        <v>1.2930259704589799</v>
      </c>
      <c r="AE129" s="65">
        <f t="shared" si="82"/>
        <v>1.3016045093536399</v>
      </c>
      <c r="AF129" s="65">
        <f t="shared" si="82"/>
        <v>1.94964551925659</v>
      </c>
      <c r="AG129" s="65">
        <f t="shared" si="82"/>
        <v>1.52985095977783</v>
      </c>
      <c r="AH129" s="68">
        <f t="shared" si="82"/>
        <v>1.58449983596802</v>
      </c>
      <c r="AI129" s="72">
        <f t="shared" si="81"/>
        <v>0.78449982404709107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83"/>
        <v>0</v>
      </c>
      <c r="U130" s="61">
        <f t="shared" si="82"/>
        <v>0</v>
      </c>
      <c r="V130" s="61">
        <f t="shared" si="82"/>
        <v>0</v>
      </c>
      <c r="W130" s="61">
        <f t="shared" si="82"/>
        <v>0</v>
      </c>
      <c r="X130" s="61">
        <f t="shared" si="82"/>
        <v>0.76335662603378296</v>
      </c>
      <c r="Y130" s="61">
        <f t="shared" si="82"/>
        <v>1.0103118121624</v>
      </c>
      <c r="Z130" s="61">
        <f t="shared" si="82"/>
        <v>0</v>
      </c>
      <c r="AA130" s="61">
        <f t="shared" si="82"/>
        <v>0.970153868198395</v>
      </c>
      <c r="AB130" s="61">
        <f t="shared" si="82"/>
        <v>0.74994271248579003</v>
      </c>
      <c r="AC130" s="61">
        <f t="shared" si="82"/>
        <v>1.5465521514415701</v>
      </c>
      <c r="AD130" s="61">
        <f t="shared" si="82"/>
        <v>0.24687923491001099</v>
      </c>
      <c r="AE130" s="61">
        <f t="shared" si="82"/>
        <v>0.98053923249244701</v>
      </c>
      <c r="AF130" s="61">
        <f t="shared" si="82"/>
        <v>0.98326227068901095</v>
      </c>
      <c r="AG130" s="61">
        <f t="shared" si="82"/>
        <v>1.49096763134003</v>
      </c>
      <c r="AH130" s="62">
        <f t="shared" si="82"/>
        <v>1.16321092844009</v>
      </c>
      <c r="AI130" s="71">
        <f t="shared" si="81"/>
        <v>1.16321092844009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83"/>
        <v>0</v>
      </c>
      <c r="U131" s="65">
        <f t="shared" si="82"/>
        <v>0</v>
      </c>
      <c r="V131" s="65">
        <f t="shared" si="82"/>
        <v>0</v>
      </c>
      <c r="W131" s="65">
        <f t="shared" si="82"/>
        <v>0</v>
      </c>
      <c r="X131" s="65">
        <f t="shared" si="82"/>
        <v>0</v>
      </c>
      <c r="Y131" s="65">
        <f t="shared" si="82"/>
        <v>0.57007700204849199</v>
      </c>
      <c r="Z131" s="65">
        <f t="shared" si="82"/>
        <v>0.729041248559952</v>
      </c>
      <c r="AA131" s="65">
        <f t="shared" si="82"/>
        <v>0</v>
      </c>
      <c r="AB131" s="65">
        <f t="shared" si="82"/>
        <v>0.69380235671997104</v>
      </c>
      <c r="AC131" s="65">
        <f t="shared" si="82"/>
        <v>0.56275492906570401</v>
      </c>
      <c r="AD131" s="65">
        <f t="shared" si="82"/>
        <v>1.15538594126701</v>
      </c>
      <c r="AE131" s="65">
        <f t="shared" si="82"/>
        <v>0.17398783564567599</v>
      </c>
      <c r="AF131" s="65">
        <f t="shared" si="82"/>
        <v>0.72935679554939303</v>
      </c>
      <c r="AG131" s="65">
        <f t="shared" si="82"/>
        <v>0.727873295545578</v>
      </c>
      <c r="AH131" s="68">
        <f t="shared" si="82"/>
        <v>1.1192133128643</v>
      </c>
      <c r="AI131" s="72">
        <f t="shared" si="81"/>
        <v>1.1192133128643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83"/>
        <v>0</v>
      </c>
      <c r="U132" s="63">
        <f t="shared" si="82"/>
        <v>0</v>
      </c>
      <c r="V132" s="63">
        <f t="shared" si="82"/>
        <v>0</v>
      </c>
      <c r="W132" s="63">
        <f t="shared" si="82"/>
        <v>0</v>
      </c>
      <c r="X132" s="63">
        <f t="shared" si="82"/>
        <v>0</v>
      </c>
      <c r="Y132" s="63">
        <f t="shared" si="82"/>
        <v>0</v>
      </c>
      <c r="Z132" s="63">
        <f t="shared" si="82"/>
        <v>0.42237979173660301</v>
      </c>
      <c r="AA132" s="63">
        <f t="shared" si="82"/>
        <v>0.52475923299789395</v>
      </c>
      <c r="AB132" s="63">
        <f t="shared" si="82"/>
        <v>0</v>
      </c>
      <c r="AC132" s="63">
        <f t="shared" si="82"/>
        <v>0.50447998940944705</v>
      </c>
      <c r="AD132" s="63">
        <f t="shared" si="82"/>
        <v>0.42011044174432799</v>
      </c>
      <c r="AE132" s="63">
        <f t="shared" si="82"/>
        <v>0.85951676964759804</v>
      </c>
      <c r="AF132" s="63">
        <f t="shared" si="82"/>
        <v>0.124501258134842</v>
      </c>
      <c r="AG132" s="63">
        <f t="shared" si="82"/>
        <v>0.53814262151718095</v>
      </c>
      <c r="AH132" s="64">
        <f t="shared" si="82"/>
        <v>0.53486022353172302</v>
      </c>
      <c r="AI132" s="81">
        <f t="shared" si="81"/>
        <v>0.53486022353172302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11.99999988079071</v>
      </c>
      <c r="U133" s="9">
        <f t="shared" ref="U133:AI133" si="84">SUM(U123:U132)</f>
        <v>16.199999928474419</v>
      </c>
      <c r="V133" s="9">
        <f t="shared" si="84"/>
        <v>17.600000023841851</v>
      </c>
      <c r="W133" s="9">
        <f t="shared" si="84"/>
        <v>14.00000011920929</v>
      </c>
      <c r="X133" s="9">
        <f t="shared" si="84"/>
        <v>15.611415266990658</v>
      </c>
      <c r="Y133" s="9">
        <f t="shared" si="84"/>
        <v>17.135194450616844</v>
      </c>
      <c r="Z133" s="9">
        <f t="shared" si="84"/>
        <v>20.085482329130173</v>
      </c>
      <c r="AA133" s="9">
        <f t="shared" si="84"/>
        <v>21.170630067586906</v>
      </c>
      <c r="AB133" s="9">
        <f t="shared" si="84"/>
        <v>22.381407402455807</v>
      </c>
      <c r="AC133" s="9">
        <f t="shared" si="84"/>
        <v>24.700981631875042</v>
      </c>
      <c r="AD133" s="9">
        <f t="shared" si="84"/>
        <v>27.71105100959538</v>
      </c>
      <c r="AE133" s="9">
        <f t="shared" si="84"/>
        <v>28.030217736959461</v>
      </c>
      <c r="AF133" s="9">
        <f t="shared" si="84"/>
        <v>31.293312758207328</v>
      </c>
      <c r="AG133" s="9">
        <f t="shared" si="84"/>
        <v>34.982242733240142</v>
      </c>
      <c r="AH133" s="9">
        <f t="shared" si="84"/>
        <v>36.932330489158616</v>
      </c>
      <c r="AI133" s="6">
        <f t="shared" si="84"/>
        <v>24.932330608367916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opLeftCell="P68" workbookViewId="0">
      <selection activeCell="AE23" sqref="AE23:AE72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570312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3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50.599998474121101</v>
      </c>
      <c r="AM4" s="52">
        <v>54</v>
      </c>
      <c r="AN4" s="52">
        <v>49.649999618530302</v>
      </c>
      <c r="AO4" s="52">
        <v>57.600000381469698</v>
      </c>
      <c r="AP4" s="52">
        <v>59.332588195800803</v>
      </c>
      <c r="AQ4" s="52">
        <v>59.760040283203097</v>
      </c>
      <c r="AR4" s="52">
        <v>60.267227172851598</v>
      </c>
      <c r="AS4" s="52">
        <v>60.862470626831097</v>
      </c>
      <c r="AT4" s="52">
        <v>61.488842010497997</v>
      </c>
      <c r="AU4" s="52">
        <v>62.067396163940401</v>
      </c>
      <c r="AV4" s="52">
        <v>62.686038970947301</v>
      </c>
      <c r="AW4" s="52">
        <v>63.299919128417997</v>
      </c>
      <c r="AX4" s="52">
        <v>63.904539108276403</v>
      </c>
      <c r="AY4" s="52">
        <v>64.4907550811768</v>
      </c>
      <c r="AZ4" s="52">
        <v>65.086402893066406</v>
      </c>
    </row>
    <row r="5" spans="2:52" x14ac:dyDescent="0.25">
      <c r="B5" s="34" t="s">
        <v>48</v>
      </c>
      <c r="C5" s="9">
        <f>AL4</f>
        <v>50.599998474121101</v>
      </c>
      <c r="D5" s="9">
        <f t="shared" ref="D5:Q5" si="0">AM4</f>
        <v>54</v>
      </c>
      <c r="E5" s="9">
        <f t="shared" si="0"/>
        <v>49.649999618530302</v>
      </c>
      <c r="F5" s="9">
        <f t="shared" si="0"/>
        <v>57.600000381469698</v>
      </c>
      <c r="G5" s="9">
        <f t="shared" si="0"/>
        <v>59.332588195800803</v>
      </c>
      <c r="H5" s="9">
        <f t="shared" si="0"/>
        <v>59.760040283203097</v>
      </c>
      <c r="I5" s="9">
        <f t="shared" si="0"/>
        <v>60.267227172851598</v>
      </c>
      <c r="J5" s="9">
        <f t="shared" si="0"/>
        <v>60.862470626831097</v>
      </c>
      <c r="K5" s="9">
        <f t="shared" si="0"/>
        <v>61.488842010497997</v>
      </c>
      <c r="L5" s="9">
        <f t="shared" si="0"/>
        <v>62.067396163940401</v>
      </c>
      <c r="M5" s="9">
        <f t="shared" si="0"/>
        <v>62.686038970947301</v>
      </c>
      <c r="N5" s="9">
        <f t="shared" si="0"/>
        <v>63.299919128417997</v>
      </c>
      <c r="O5" s="9">
        <f t="shared" si="0"/>
        <v>63.904539108276403</v>
      </c>
      <c r="P5" s="9">
        <f t="shared" si="0"/>
        <v>64.4907550811768</v>
      </c>
      <c r="Q5" s="9">
        <f t="shared" si="0"/>
        <v>65.086402893066406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106.71937080713114</v>
      </c>
      <c r="V5" s="49">
        <f t="shared" si="1"/>
        <v>98.122531849330656</v>
      </c>
      <c r="W5" s="49">
        <f t="shared" si="1"/>
        <v>113.83399628149927</v>
      </c>
      <c r="X5" s="49">
        <f t="shared" si="1"/>
        <v>117.25808297434219</v>
      </c>
      <c r="Y5" s="49">
        <f t="shared" si="1"/>
        <v>118.10284997096751</v>
      </c>
      <c r="Z5" s="49">
        <f t="shared" si="1"/>
        <v>119.10519563291038</v>
      </c>
      <c r="AA5" s="49">
        <f t="shared" si="1"/>
        <v>120.28156613079473</v>
      </c>
      <c r="AB5" s="49">
        <f t="shared" si="1"/>
        <v>121.51945427813777</v>
      </c>
      <c r="AC5" s="49">
        <f t="shared" si="1"/>
        <v>122.66284196764194</v>
      </c>
      <c r="AD5" s="49">
        <f t="shared" si="1"/>
        <v>123.88545624760738</v>
      </c>
      <c r="AE5" s="49">
        <f t="shared" si="1"/>
        <v>125.09865817642694</v>
      </c>
      <c r="AF5" s="49">
        <f t="shared" si="1"/>
        <v>126.29355935842526</v>
      </c>
      <c r="AG5" s="49">
        <f t="shared" si="1"/>
        <v>127.45208898407378</v>
      </c>
      <c r="AH5" s="49">
        <f>Q5/$C$5*100</f>
        <v>128.62925860828679</v>
      </c>
      <c r="AI5" s="49"/>
      <c r="AJ5" s="49"/>
      <c r="AK5" s="51" t="s">
        <v>53</v>
      </c>
      <c r="AL5" s="52">
        <v>55.649999618530302</v>
      </c>
      <c r="AM5" s="52">
        <v>48.25</v>
      </c>
      <c r="AN5" s="52">
        <v>54.700000762939503</v>
      </c>
      <c r="AO5" s="52">
        <v>52.600000381469698</v>
      </c>
      <c r="AP5" s="52">
        <v>55.978876113891602</v>
      </c>
      <c r="AQ5" s="52">
        <v>58.458498001098597</v>
      </c>
      <c r="AR5" s="52">
        <v>58.9391994476318</v>
      </c>
      <c r="AS5" s="52">
        <v>59.4688816070557</v>
      </c>
      <c r="AT5" s="52">
        <v>60.072374343872099</v>
      </c>
      <c r="AU5" s="52">
        <v>60.653951644897496</v>
      </c>
      <c r="AV5" s="52">
        <v>61.231664657592802</v>
      </c>
      <c r="AW5" s="52">
        <v>61.846164703369098</v>
      </c>
      <c r="AX5" s="52">
        <v>62.420179367065401</v>
      </c>
      <c r="AY5" s="52">
        <v>62.997316360473597</v>
      </c>
      <c r="AZ5" s="52">
        <v>63.5660591125488</v>
      </c>
    </row>
    <row r="6" spans="2:52" x14ac:dyDescent="0.25">
      <c r="B6" s="34" t="s">
        <v>49</v>
      </c>
      <c r="C6" s="9">
        <f>AL5+AL6+AL7+AL8+AL9</f>
        <v>251.94999885559079</v>
      </c>
      <c r="D6" s="9">
        <f t="shared" ref="D6:Q6" si="2">AM5+AM6+AM7+AM8+AM9</f>
        <v>248.60000133514401</v>
      </c>
      <c r="E6" s="9">
        <f t="shared" si="2"/>
        <v>264.8999986648559</v>
      </c>
      <c r="F6" s="9">
        <f t="shared" si="2"/>
        <v>247.55000114440909</v>
      </c>
      <c r="G6" s="9">
        <f t="shared" si="2"/>
        <v>264.59683799743664</v>
      </c>
      <c r="H6" s="9">
        <f t="shared" si="2"/>
        <v>271.93024635314941</v>
      </c>
      <c r="I6" s="9">
        <f t="shared" si="2"/>
        <v>277.33956909179688</v>
      </c>
      <c r="J6" s="9">
        <f t="shared" si="2"/>
        <v>282.05704879760742</v>
      </c>
      <c r="K6" s="9">
        <f t="shared" si="2"/>
        <v>285.8734855651856</v>
      </c>
      <c r="L6" s="9">
        <f t="shared" si="2"/>
        <v>291.58483695983898</v>
      </c>
      <c r="M6" s="9">
        <f t="shared" si="2"/>
        <v>294.39921188354487</v>
      </c>
      <c r="N6" s="9">
        <f t="shared" si="2"/>
        <v>297.31428527832043</v>
      </c>
      <c r="O6" s="9">
        <f t="shared" si="2"/>
        <v>300.1217250823974</v>
      </c>
      <c r="P6" s="9">
        <f t="shared" si="2"/>
        <v>302.88928985595709</v>
      </c>
      <c r="Q6" s="9">
        <f t="shared" si="2"/>
        <v>305.64638137817383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98.670372083483556</v>
      </c>
      <c r="V6" s="49">
        <f t="shared" si="4"/>
        <v>105.1399086596891</v>
      </c>
      <c r="W6" s="49">
        <f t="shared" si="4"/>
        <v>98.253622650856371</v>
      </c>
      <c r="X6" s="49">
        <f t="shared" si="4"/>
        <v>105.01958293284002</v>
      </c>
      <c r="Y6" s="49">
        <f t="shared" si="4"/>
        <v>107.93024313884226</v>
      </c>
      <c r="Z6" s="49">
        <f t="shared" si="4"/>
        <v>110.07722577953196</v>
      </c>
      <c r="AA6" s="49">
        <f t="shared" si="4"/>
        <v>111.94961304971982</v>
      </c>
      <c r="AB6" s="49">
        <f t="shared" si="4"/>
        <v>113.4643726388896</v>
      </c>
      <c r="AC6" s="49">
        <f t="shared" si="4"/>
        <v>115.7312317064012</v>
      </c>
      <c r="AD6" s="49">
        <f t="shared" si="4"/>
        <v>116.84826879173139</v>
      </c>
      <c r="AE6" s="49">
        <f t="shared" si="4"/>
        <v>118.00527351807249</v>
      </c>
      <c r="AF6" s="49">
        <f t="shared" si="4"/>
        <v>119.11955802564501</v>
      </c>
      <c r="AG6" s="49">
        <f t="shared" si="4"/>
        <v>120.21801596814572</v>
      </c>
      <c r="AH6" s="49">
        <f>Q6/$C$6*100</f>
        <v>121.31231703373018</v>
      </c>
      <c r="AI6" s="49"/>
      <c r="AJ6" s="49"/>
      <c r="AK6" s="51" t="s">
        <v>54</v>
      </c>
      <c r="AL6" s="52">
        <v>36.599999427795403</v>
      </c>
      <c r="AM6" s="52">
        <v>53.600000381469698</v>
      </c>
      <c r="AN6" s="52">
        <v>52.449998855590799</v>
      </c>
      <c r="AO6" s="52">
        <v>53.399999618530302</v>
      </c>
      <c r="AP6" s="52">
        <v>53.632911682128899</v>
      </c>
      <c r="AQ6" s="52">
        <v>55.061201095581097</v>
      </c>
      <c r="AR6" s="52">
        <v>58.106449127197301</v>
      </c>
      <c r="AS6" s="52">
        <v>58.6211643218994</v>
      </c>
      <c r="AT6" s="52">
        <v>59.175046920776403</v>
      </c>
      <c r="AU6" s="52">
        <v>59.745040893554702</v>
      </c>
      <c r="AV6" s="52">
        <v>60.332952499389599</v>
      </c>
      <c r="AW6" s="52">
        <v>60.910659790039098</v>
      </c>
      <c r="AX6" s="52">
        <v>61.4907417297363</v>
      </c>
      <c r="AY6" s="52">
        <v>62.045904159545898</v>
      </c>
      <c r="AZ6" s="52">
        <v>62.609815597534201</v>
      </c>
    </row>
    <row r="7" spans="2:52" x14ac:dyDescent="0.25">
      <c r="B7" s="34" t="s">
        <v>50</v>
      </c>
      <c r="C7" s="9">
        <f>AL10+AL11+AL12+AL13+AL14+AL15+AL16</f>
        <v>359.50000286102295</v>
      </c>
      <c r="D7" s="9">
        <f t="shared" ref="D7:Q7" si="5">AM10+AM11+AM12+AM13+AM14+AM15+AM16</f>
        <v>355.74999809265142</v>
      </c>
      <c r="E7" s="9">
        <f t="shared" si="5"/>
        <v>341.70000076293951</v>
      </c>
      <c r="F7" s="9">
        <f t="shared" si="5"/>
        <v>380.74999809265125</v>
      </c>
      <c r="G7" s="9">
        <f t="shared" si="5"/>
        <v>368.97929668426514</v>
      </c>
      <c r="H7" s="9">
        <f t="shared" si="5"/>
        <v>375.60238647460949</v>
      </c>
      <c r="I7" s="9">
        <f t="shared" si="5"/>
        <v>377.53984642028814</v>
      </c>
      <c r="J7" s="9">
        <f t="shared" si="5"/>
        <v>373.46038818359364</v>
      </c>
      <c r="K7" s="9">
        <f t="shared" si="5"/>
        <v>368.7757835388183</v>
      </c>
      <c r="L7" s="9">
        <f t="shared" si="5"/>
        <v>371.83156204223633</v>
      </c>
      <c r="M7" s="9">
        <f t="shared" si="5"/>
        <v>364.06747055053711</v>
      </c>
      <c r="N7" s="9">
        <f t="shared" si="5"/>
        <v>372.14138603210444</v>
      </c>
      <c r="O7" s="9">
        <f t="shared" si="5"/>
        <v>376.55092239379888</v>
      </c>
      <c r="P7" s="9">
        <f t="shared" si="5"/>
        <v>381.03256607055658</v>
      </c>
      <c r="Q7" s="9">
        <f t="shared" si="5"/>
        <v>385.51097488403326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98.956883243803134</v>
      </c>
      <c r="V7" s="49">
        <f t="shared" si="6"/>
        <v>95.048678176237829</v>
      </c>
      <c r="W7" s="49">
        <f t="shared" si="6"/>
        <v>105.91098610918321</v>
      </c>
      <c r="X7" s="49">
        <f t="shared" si="6"/>
        <v>102.63679937351955</v>
      </c>
      <c r="Y7" s="49">
        <f t="shared" si="6"/>
        <v>104.47910528106767</v>
      </c>
      <c r="Z7" s="49">
        <f t="shared" si="6"/>
        <v>105.0180371114598</v>
      </c>
      <c r="AA7" s="49">
        <f t="shared" si="6"/>
        <v>103.88327822293996</v>
      </c>
      <c r="AB7" s="49">
        <f t="shared" si="6"/>
        <v>102.58018931960378</v>
      </c>
      <c r="AC7" s="49">
        <f t="shared" si="6"/>
        <v>103.43019724146723</v>
      </c>
      <c r="AD7" s="49">
        <f t="shared" si="6"/>
        <v>101.27050560588727</v>
      </c>
      <c r="AE7" s="49">
        <f t="shared" si="6"/>
        <v>103.51637915729543</v>
      </c>
      <c r="AF7" s="49">
        <f t="shared" si="6"/>
        <v>104.74295393520971</v>
      </c>
      <c r="AG7" s="49">
        <f t="shared" si="6"/>
        <v>105.98958638057584</v>
      </c>
      <c r="AH7" s="49">
        <f>Q7/$C$7*100</f>
        <v>107.23531900306152</v>
      </c>
      <c r="AI7" s="49"/>
      <c r="AJ7" s="49"/>
      <c r="AK7" s="51" t="s">
        <v>55</v>
      </c>
      <c r="AL7" s="52">
        <v>63.549999237060497</v>
      </c>
      <c r="AM7" s="52">
        <v>37.699999809265101</v>
      </c>
      <c r="AN7" s="52">
        <v>53.549999237060497</v>
      </c>
      <c r="AO7" s="52">
        <v>52.100000381469698</v>
      </c>
      <c r="AP7" s="52">
        <v>53.358381271362298</v>
      </c>
      <c r="AQ7" s="52">
        <v>53.986351013183601</v>
      </c>
      <c r="AR7" s="52">
        <v>54.054428100585902</v>
      </c>
      <c r="AS7" s="52">
        <v>57.429656982421903</v>
      </c>
      <c r="AT7" s="52">
        <v>57.9726467132568</v>
      </c>
      <c r="AU7" s="52">
        <v>58.497556686401403</v>
      </c>
      <c r="AV7" s="52">
        <v>59.079727172851598</v>
      </c>
      <c r="AW7" s="52">
        <v>59.670215606689503</v>
      </c>
      <c r="AX7" s="52">
        <v>60.213954925537102</v>
      </c>
      <c r="AY7" s="52">
        <v>60.779087066650398</v>
      </c>
      <c r="AZ7" s="52">
        <v>61.3270454406738</v>
      </c>
    </row>
    <row r="8" spans="2:52" x14ac:dyDescent="0.25">
      <c r="B8" s="34" t="s">
        <v>51</v>
      </c>
      <c r="C8" s="9">
        <f>AL17+AL18+AL19</f>
        <v>162.59999847412121</v>
      </c>
      <c r="D8" s="9">
        <f t="shared" ref="D8:Q8" si="7">AM17+AM18+AM19</f>
        <v>188.95000076293951</v>
      </c>
      <c r="E8" s="9">
        <f t="shared" si="7"/>
        <v>191.40000152587902</v>
      </c>
      <c r="F8" s="9">
        <f t="shared" si="7"/>
        <v>166.5</v>
      </c>
      <c r="G8" s="9">
        <f t="shared" si="7"/>
        <v>158.9556713104248</v>
      </c>
      <c r="H8" s="9">
        <f t="shared" si="7"/>
        <v>153.9278202056885</v>
      </c>
      <c r="I8" s="9">
        <f t="shared" si="7"/>
        <v>162.33567047119129</v>
      </c>
      <c r="J8" s="9">
        <f t="shared" si="7"/>
        <v>166.4323425292969</v>
      </c>
      <c r="K8" s="9">
        <f t="shared" si="7"/>
        <v>179.1402053833007</v>
      </c>
      <c r="L8" s="9">
        <f t="shared" si="7"/>
        <v>177.11457633972171</v>
      </c>
      <c r="M8" s="9">
        <f t="shared" si="7"/>
        <v>183.35357666015619</v>
      </c>
      <c r="N8" s="9">
        <f t="shared" si="7"/>
        <v>173.8962020874024</v>
      </c>
      <c r="O8" s="9">
        <f t="shared" si="7"/>
        <v>175.5185604095459</v>
      </c>
      <c r="P8" s="9">
        <f t="shared" si="7"/>
        <v>166.0098628997803</v>
      </c>
      <c r="Q8" s="9">
        <f t="shared" si="7"/>
        <v>169.69412422180181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116.2054136138335</v>
      </c>
      <c r="V8" s="49">
        <f t="shared" si="8"/>
        <v>117.71217916483654</v>
      </c>
      <c r="W8" s="49">
        <f t="shared" si="8"/>
        <v>102.39852494617305</v>
      </c>
      <c r="X8" s="49">
        <f t="shared" si="8"/>
        <v>97.758716360457768</v>
      </c>
      <c r="Y8" s="49">
        <f t="shared" si="8"/>
        <v>94.666556980433839</v>
      </c>
      <c r="Z8" s="49">
        <f t="shared" si="8"/>
        <v>99.837436651039084</v>
      </c>
      <c r="AA8" s="49">
        <f t="shared" si="8"/>
        <v>102.35691518520255</v>
      </c>
      <c r="AB8" s="49">
        <f t="shared" si="8"/>
        <v>110.17232906789478</v>
      </c>
      <c r="AC8" s="49">
        <f t="shared" si="8"/>
        <v>108.92655473665984</v>
      </c>
      <c r="AD8" s="49">
        <f t="shared" si="8"/>
        <v>112.76357833997031</v>
      </c>
      <c r="AE8" s="49">
        <f t="shared" si="8"/>
        <v>106.94723475970946</v>
      </c>
      <c r="AF8" s="49">
        <f t="shared" si="8"/>
        <v>107.94499511479438</v>
      </c>
      <c r="AG8" s="49">
        <f t="shared" si="8"/>
        <v>102.09708761233587</v>
      </c>
      <c r="AH8" s="49">
        <f>Q8/$C$8*100</f>
        <v>104.36293100507605</v>
      </c>
      <c r="AI8" s="49"/>
      <c r="AJ8" s="49"/>
      <c r="AK8" s="51" t="s">
        <v>56</v>
      </c>
      <c r="AL8" s="52">
        <v>40.800000190734899</v>
      </c>
      <c r="AM8" s="52">
        <v>65.600002288818402</v>
      </c>
      <c r="AN8" s="52">
        <v>38.750000953674302</v>
      </c>
      <c r="AO8" s="52">
        <v>49.400001525878899</v>
      </c>
      <c r="AP8" s="52">
        <v>51.834766387939503</v>
      </c>
      <c r="AQ8" s="52">
        <v>52.833126068115199</v>
      </c>
      <c r="AR8" s="52">
        <v>53.788717269897496</v>
      </c>
      <c r="AS8" s="52">
        <v>52.932130813598597</v>
      </c>
      <c r="AT8" s="52">
        <v>56.466516494750998</v>
      </c>
      <c r="AU8" s="52">
        <v>56.978055953979499</v>
      </c>
      <c r="AV8" s="52">
        <v>57.516717910766602</v>
      </c>
      <c r="AW8" s="52">
        <v>58.101079940795898</v>
      </c>
      <c r="AX8" s="52">
        <v>58.655773162841797</v>
      </c>
      <c r="AY8" s="52">
        <v>59.1831665039063</v>
      </c>
      <c r="AZ8" s="52">
        <v>59.738611221313498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3392.9499874114995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3355.999995231628</v>
      </c>
      <c r="E9" s="9">
        <f t="shared" si="9"/>
        <v>3464.7999916076665</v>
      </c>
      <c r="F9" s="9">
        <f t="shared" si="9"/>
        <v>3516.6000175476074</v>
      </c>
      <c r="G9" s="9">
        <f t="shared" si="9"/>
        <v>3546.7002143859863</v>
      </c>
      <c r="H9" s="9">
        <f t="shared" si="9"/>
        <v>3576.3388900756831</v>
      </c>
      <c r="I9" s="9">
        <f t="shared" si="9"/>
        <v>3583.6698780059814</v>
      </c>
      <c r="J9" s="9">
        <f t="shared" si="9"/>
        <v>3616.2630729675293</v>
      </c>
      <c r="K9" s="9">
        <f t="shared" si="9"/>
        <v>3636.8725986480708</v>
      </c>
      <c r="L9" s="9">
        <f t="shared" si="9"/>
        <v>3654.0596733093262</v>
      </c>
      <c r="M9" s="9">
        <f t="shared" si="9"/>
        <v>3674.6796417236333</v>
      </c>
      <c r="N9" s="9">
        <f t="shared" si="9"/>
        <v>3709.5929870605469</v>
      </c>
      <c r="O9" s="9">
        <f t="shared" si="9"/>
        <v>3738.9855117797856</v>
      </c>
      <c r="P9" s="9">
        <f t="shared" si="9"/>
        <v>3773.2869319915776</v>
      </c>
      <c r="Q9" s="9">
        <f t="shared" si="9"/>
        <v>3805.4894123077406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98.910977399697515</v>
      </c>
      <c r="V9" s="49">
        <f t="shared" si="10"/>
        <v>102.11762638596926</v>
      </c>
      <c r="W9" s="49">
        <f t="shared" si="10"/>
        <v>103.6443222150304</v>
      </c>
      <c r="X9" s="49">
        <f t="shared" si="10"/>
        <v>104.53146163500581</v>
      </c>
      <c r="Y9" s="49">
        <f t="shared" si="10"/>
        <v>105.40499869861306</v>
      </c>
      <c r="Z9" s="49">
        <f t="shared" si="10"/>
        <v>105.62106400925713</v>
      </c>
      <c r="AA9" s="49">
        <f t="shared" si="10"/>
        <v>106.58167925800748</v>
      </c>
      <c r="AB9" s="49">
        <f t="shared" si="10"/>
        <v>107.18910128771633</v>
      </c>
      <c r="AC9" s="49">
        <f t="shared" si="10"/>
        <v>107.69565383712091</v>
      </c>
      <c r="AD9" s="49">
        <f t="shared" si="10"/>
        <v>108.30338364424483</v>
      </c>
      <c r="AE9" s="49">
        <f t="shared" si="10"/>
        <v>109.33238040123945</v>
      </c>
      <c r="AF9" s="49">
        <f t="shared" si="10"/>
        <v>110.1986626874002</v>
      </c>
      <c r="AG9" s="49">
        <f t="shared" si="10"/>
        <v>111.20962425002436</v>
      </c>
      <c r="AH9" s="49">
        <f>Q9/$C$9*100</f>
        <v>112.15872401381813</v>
      </c>
      <c r="AI9" s="49"/>
      <c r="AJ9" s="49"/>
      <c r="AK9" s="51" t="s">
        <v>57</v>
      </c>
      <c r="AL9" s="52">
        <v>55.350000381469698</v>
      </c>
      <c r="AM9" s="52">
        <v>43.449998855590799</v>
      </c>
      <c r="AN9" s="52">
        <v>65.449998855590806</v>
      </c>
      <c r="AO9" s="52">
        <v>40.049999237060497</v>
      </c>
      <c r="AP9" s="52">
        <v>49.7919025421143</v>
      </c>
      <c r="AQ9" s="52">
        <v>51.591070175170898</v>
      </c>
      <c r="AR9" s="52">
        <v>52.450775146484403</v>
      </c>
      <c r="AS9" s="52">
        <v>53.6052150726318</v>
      </c>
      <c r="AT9" s="52">
        <v>52.186901092529297</v>
      </c>
      <c r="AU9" s="52">
        <v>55.710231781005902</v>
      </c>
      <c r="AV9" s="52">
        <v>56.2381496429443</v>
      </c>
      <c r="AW9" s="52">
        <v>56.7861652374268</v>
      </c>
      <c r="AX9" s="52">
        <v>57.341075897216797</v>
      </c>
      <c r="AY9" s="52">
        <v>57.883815765380902</v>
      </c>
      <c r="AZ9" s="52">
        <v>58.404850006103501</v>
      </c>
    </row>
    <row r="10" spans="2:52" x14ac:dyDescent="0.25">
      <c r="B10" s="35" t="s">
        <v>23</v>
      </c>
      <c r="C10" s="9">
        <f t="shared" ref="C10:Q10" si="11">C5+C6+C7+C8+AL20+AL21</f>
        <v>937.54999637603771</v>
      </c>
      <c r="D10" s="9">
        <f t="shared" si="11"/>
        <v>951.65000057220459</v>
      </c>
      <c r="E10" s="9">
        <f t="shared" si="11"/>
        <v>959.44999790191662</v>
      </c>
      <c r="F10" s="9">
        <f t="shared" si="11"/>
        <v>977.09999847412087</v>
      </c>
      <c r="G10" s="9">
        <f t="shared" si="11"/>
        <v>990.79871654510509</v>
      </c>
      <c r="H10" s="9">
        <f t="shared" si="11"/>
        <v>991.45567131042492</v>
      </c>
      <c r="I10" s="9">
        <f t="shared" si="11"/>
        <v>991.5629825592041</v>
      </c>
      <c r="J10" s="9">
        <f t="shared" si="11"/>
        <v>999.9088077545166</v>
      </c>
      <c r="K10" s="9">
        <f t="shared" si="11"/>
        <v>1014.3339385986327</v>
      </c>
      <c r="L10" s="9">
        <f t="shared" si="11"/>
        <v>1020.072515487671</v>
      </c>
      <c r="M10" s="9">
        <f t="shared" si="11"/>
        <v>1031.5958786010742</v>
      </c>
      <c r="N10" s="9">
        <f t="shared" si="11"/>
        <v>1039.3262424468994</v>
      </c>
      <c r="O10" s="9">
        <f t="shared" si="11"/>
        <v>1041.9397602081299</v>
      </c>
      <c r="P10" s="9">
        <f t="shared" si="11"/>
        <v>1045.8191509246826</v>
      </c>
      <c r="Q10" s="9">
        <f t="shared" si="11"/>
        <v>1055.4309463500977</v>
      </c>
      <c r="S10" s="48" t="s">
        <v>23</v>
      </c>
      <c r="T10" s="49">
        <f>C10/$C$10*100</f>
        <v>100</v>
      </c>
      <c r="U10" s="49">
        <f t="shared" ref="U10:AG10" si="12">D10/$C$10*100</f>
        <v>101.50392024432493</v>
      </c>
      <c r="V10" s="49">
        <f t="shared" si="12"/>
        <v>102.33587559175832</v>
      </c>
      <c r="W10" s="49">
        <f t="shared" si="12"/>
        <v>104.21844192319961</v>
      </c>
      <c r="X10" s="49">
        <f t="shared" si="12"/>
        <v>105.67956059675672</v>
      </c>
      <c r="Y10" s="49">
        <f t="shared" si="12"/>
        <v>105.74963203485166</v>
      </c>
      <c r="Z10" s="49">
        <f t="shared" si="12"/>
        <v>105.7610779576498</v>
      </c>
      <c r="AA10" s="49">
        <f t="shared" si="12"/>
        <v>106.65125183931714</v>
      </c>
      <c r="AB10" s="49">
        <f t="shared" si="12"/>
        <v>108.18985041004663</v>
      </c>
      <c r="AC10" s="49">
        <f t="shared" si="12"/>
        <v>108.80193263619135</v>
      </c>
      <c r="AD10" s="49">
        <f t="shared" si="12"/>
        <v>110.03102582140227</v>
      </c>
      <c r="AE10" s="49">
        <f t="shared" si="12"/>
        <v>110.8555539933084</v>
      </c>
      <c r="AF10" s="49">
        <f t="shared" si="12"/>
        <v>111.13431435503125</v>
      </c>
      <c r="AG10" s="49">
        <f t="shared" si="12"/>
        <v>111.54809396481717</v>
      </c>
      <c r="AH10" s="49">
        <f>Q10/$C$10*100</f>
        <v>112.57329746997083</v>
      </c>
      <c r="AI10" s="49"/>
      <c r="AJ10" s="49"/>
      <c r="AK10" s="51" t="s">
        <v>58</v>
      </c>
      <c r="AL10" s="52">
        <v>59.299999237060497</v>
      </c>
      <c r="AM10" s="52">
        <v>55.950000762939503</v>
      </c>
      <c r="AN10" s="52">
        <v>44.399999618530302</v>
      </c>
      <c r="AO10" s="52">
        <v>69.899997711181598</v>
      </c>
      <c r="AP10" s="52">
        <v>41.972584724426298</v>
      </c>
      <c r="AQ10" s="52">
        <v>50.103578567504897</v>
      </c>
      <c r="AR10" s="52">
        <v>51.473800659179702</v>
      </c>
      <c r="AS10" s="52">
        <v>52.225494384765597</v>
      </c>
      <c r="AT10" s="52">
        <v>53.503499984741197</v>
      </c>
      <c r="AU10" s="52">
        <v>51.692356109619098</v>
      </c>
      <c r="AV10" s="52">
        <v>55.207439422607401</v>
      </c>
      <c r="AW10" s="52">
        <v>55.747657775878899</v>
      </c>
      <c r="AX10" s="52">
        <v>56.275621414184599</v>
      </c>
      <c r="AY10" s="52">
        <v>56.823961257934599</v>
      </c>
      <c r="AZ10" s="52">
        <v>57.36279296875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2238.3499927520757</v>
      </c>
      <c r="D11" s="9">
        <f t="shared" ref="D11:Q11" si="13">AM22+AM23+AM24+AM25+AM26+AM27+AM28+AM29+AM30+AM31+AM32+AM33+AM34+AM35+AM36+AM37+AM38+AM39+AM40+AM41+AM42+AM43+AM44+AM45+AM46+AM47+AM48+AM49+AM50+AM51+AM52+AM53</f>
        <v>2226.5999975204468</v>
      </c>
      <c r="E11" s="9">
        <f t="shared" si="13"/>
        <v>2285.1999931335454</v>
      </c>
      <c r="F11" s="9">
        <f t="shared" si="13"/>
        <v>2293.700008392334</v>
      </c>
      <c r="G11" s="9">
        <f t="shared" si="13"/>
        <v>2302.9915561676021</v>
      </c>
      <c r="H11" s="9">
        <f t="shared" si="13"/>
        <v>2321.3023052215576</v>
      </c>
      <c r="I11" s="9">
        <f t="shared" si="13"/>
        <v>2334.8776969909668</v>
      </c>
      <c r="J11" s="9">
        <f t="shared" si="13"/>
        <v>2359.815034866333</v>
      </c>
      <c r="K11" s="9">
        <f t="shared" si="13"/>
        <v>2362.770206451416</v>
      </c>
      <c r="L11" s="9">
        <f t="shared" si="13"/>
        <v>2386.5382843017578</v>
      </c>
      <c r="M11" s="9">
        <f t="shared" si="13"/>
        <v>2401.8799095153813</v>
      </c>
      <c r="N11" s="9">
        <f t="shared" si="13"/>
        <v>2423.4066104888921</v>
      </c>
      <c r="O11" s="9">
        <f t="shared" si="13"/>
        <v>2452.1856460571289</v>
      </c>
      <c r="P11" s="9">
        <f t="shared" si="13"/>
        <v>2478.6414489746098</v>
      </c>
      <c r="Q11" s="9">
        <f t="shared" si="13"/>
        <v>2499.8797969818129</v>
      </c>
      <c r="S11" s="48" t="s">
        <v>24</v>
      </c>
      <c r="T11" s="49">
        <f>C11/$C$11*100</f>
        <v>100</v>
      </c>
      <c r="U11" s="49">
        <f t="shared" ref="U11:AG11" si="14">D11/$C$11*100</f>
        <v>99.475059965167361</v>
      </c>
      <c r="V11" s="49">
        <f t="shared" si="14"/>
        <v>102.09305964362916</v>
      </c>
      <c r="W11" s="49">
        <f t="shared" si="14"/>
        <v>102.47280433441979</v>
      </c>
      <c r="X11" s="49">
        <f t="shared" si="14"/>
        <v>102.88791134652043</v>
      </c>
      <c r="Y11" s="49">
        <f t="shared" si="14"/>
        <v>103.70595808243068</v>
      </c>
      <c r="Z11" s="49">
        <f t="shared" si="14"/>
        <v>104.31244910543276</v>
      </c>
      <c r="AA11" s="49">
        <f t="shared" si="14"/>
        <v>105.42654377141953</v>
      </c>
      <c r="AB11" s="49">
        <f t="shared" si="14"/>
        <v>105.55856832498141</v>
      </c>
      <c r="AC11" s="49">
        <f t="shared" si="14"/>
        <v>106.62042540395942</v>
      </c>
      <c r="AD11" s="49">
        <f t="shared" si="14"/>
        <v>107.30582425862025</v>
      </c>
      <c r="AE11" s="49">
        <f t="shared" si="14"/>
        <v>108.26754610923413</v>
      </c>
      <c r="AF11" s="49">
        <f t="shared" si="14"/>
        <v>109.55327156152823</v>
      </c>
      <c r="AG11" s="49">
        <f t="shared" si="14"/>
        <v>110.73520481607495</v>
      </c>
      <c r="AH11" s="49">
        <f>Q11/$C$11*100</f>
        <v>111.68404427710537</v>
      </c>
      <c r="AI11" s="49"/>
      <c r="AJ11" s="49"/>
      <c r="AK11" s="51" t="s">
        <v>59</v>
      </c>
      <c r="AL11" s="52">
        <v>41.599999427795403</v>
      </c>
      <c r="AM11" s="52">
        <v>63.399997711181598</v>
      </c>
      <c r="AN11" s="52">
        <v>57.949998855590799</v>
      </c>
      <c r="AO11" s="52">
        <v>45.299999237060497</v>
      </c>
      <c r="AP11" s="52">
        <v>68.044088363647504</v>
      </c>
      <c r="AQ11" s="52">
        <v>43.290609359741197</v>
      </c>
      <c r="AR11" s="52">
        <v>50.246799468994098</v>
      </c>
      <c r="AS11" s="52">
        <v>51.308048248291001</v>
      </c>
      <c r="AT11" s="52">
        <v>51.993280410766602</v>
      </c>
      <c r="AU11" s="52">
        <v>53.308046340942397</v>
      </c>
      <c r="AV11" s="52">
        <v>51.2564697265625</v>
      </c>
      <c r="AW11" s="52">
        <v>54.7520236968994</v>
      </c>
      <c r="AX11" s="52">
        <v>55.276453018188498</v>
      </c>
      <c r="AY11" s="52">
        <v>55.802375793457003</v>
      </c>
      <c r="AZ11" s="52">
        <v>56.349033355712898</v>
      </c>
    </row>
    <row r="12" spans="2:52" x14ac:dyDescent="0.25">
      <c r="B12" s="35" t="s">
        <v>25</v>
      </c>
      <c r="C12" s="9">
        <f>AL54+AL55+AL56+AL57+AL58+AL59+AL60+AL61+AL62+AL63+AL64+AL65+AL66+AL67+AL68+AL69+AL70</f>
        <v>1041.6999969482422</v>
      </c>
      <c r="D12" s="9">
        <f t="shared" ref="D12:Q12" si="15">AM54+AM55+AM56+AM57+AM58+AM59+AM60+AM61+AM62+AM63+AM64+AM65+AM66+AM67+AM68+AM69+AM70</f>
        <v>1025.0499973297119</v>
      </c>
      <c r="E12" s="9">
        <f t="shared" si="15"/>
        <v>1067.8000011444092</v>
      </c>
      <c r="F12" s="9">
        <f t="shared" si="15"/>
        <v>1098.2000102996826</v>
      </c>
      <c r="G12" s="9">
        <f t="shared" si="15"/>
        <v>1104.7743358612061</v>
      </c>
      <c r="H12" s="9">
        <f t="shared" si="15"/>
        <v>1124.8014068603516</v>
      </c>
      <c r="I12" s="9">
        <f t="shared" si="15"/>
        <v>1134.7115116119385</v>
      </c>
      <c r="J12" s="9">
        <f t="shared" si="15"/>
        <v>1139.351480484009</v>
      </c>
      <c r="K12" s="9">
        <f t="shared" si="15"/>
        <v>1155.046770095825</v>
      </c>
      <c r="L12" s="9">
        <f t="shared" si="15"/>
        <v>1150.0472450256348</v>
      </c>
      <c r="M12" s="9">
        <f t="shared" si="15"/>
        <v>1145.7101516723633</v>
      </c>
      <c r="N12" s="9">
        <f t="shared" si="15"/>
        <v>1153.511926651001</v>
      </c>
      <c r="O12" s="9">
        <f t="shared" si="15"/>
        <v>1160.9558525085451</v>
      </c>
      <c r="P12" s="9">
        <f t="shared" si="15"/>
        <v>1163.2488059997561</v>
      </c>
      <c r="Q12" s="9">
        <f t="shared" si="15"/>
        <v>1176.1165523529053</v>
      </c>
      <c r="S12" s="48" t="s">
        <v>25</v>
      </c>
      <c r="T12" s="49">
        <f>C12/$C$12*100</f>
        <v>100</v>
      </c>
      <c r="U12" s="49">
        <f t="shared" ref="U12:AG12" si="16">D12/$C$12*100</f>
        <v>98.401651179100696</v>
      </c>
      <c r="V12" s="49">
        <f t="shared" si="16"/>
        <v>102.50552023352495</v>
      </c>
      <c r="W12" s="49">
        <f t="shared" si="16"/>
        <v>105.42382773514088</v>
      </c>
      <c r="X12" s="49">
        <f t="shared" si="16"/>
        <v>106.05494279521417</v>
      </c>
      <c r="Y12" s="49">
        <f t="shared" si="16"/>
        <v>107.97748009557095</v>
      </c>
      <c r="Z12" s="49">
        <f t="shared" si="16"/>
        <v>108.92881971164272</v>
      </c>
      <c r="AA12" s="49">
        <f t="shared" si="16"/>
        <v>109.37424247113813</v>
      </c>
      <c r="AB12" s="49">
        <f t="shared" si="16"/>
        <v>110.88094206389967</v>
      </c>
      <c r="AC12" s="49">
        <f t="shared" si="16"/>
        <v>110.40100301380494</v>
      </c>
      <c r="AD12" s="49">
        <f t="shared" si="16"/>
        <v>109.98465537379558</v>
      </c>
      <c r="AE12" s="49">
        <f t="shared" si="16"/>
        <v>110.7336018076531</v>
      </c>
      <c r="AF12" s="49">
        <f t="shared" si="16"/>
        <v>111.44819582506231</v>
      </c>
      <c r="AG12" s="49">
        <f t="shared" si="16"/>
        <v>111.6683123171357</v>
      </c>
      <c r="AH12" s="49">
        <f>Q12/$C$12*100</f>
        <v>112.90357644220495</v>
      </c>
      <c r="AI12" s="49"/>
      <c r="AJ12" s="49"/>
      <c r="AK12" s="51" t="s">
        <v>60</v>
      </c>
      <c r="AL12" s="52">
        <v>45.650001525878899</v>
      </c>
      <c r="AM12" s="52">
        <v>43.200000762939503</v>
      </c>
      <c r="AN12" s="52">
        <v>55.25</v>
      </c>
      <c r="AO12" s="52">
        <v>62.099998474121101</v>
      </c>
      <c r="AP12" s="52">
        <v>46.200315475463903</v>
      </c>
      <c r="AQ12" s="52">
        <v>66.649873733520494</v>
      </c>
      <c r="AR12" s="52">
        <v>44.382778167724602</v>
      </c>
      <c r="AS12" s="52">
        <v>50.4558811187744</v>
      </c>
      <c r="AT12" s="52">
        <v>51.303340911865199</v>
      </c>
      <c r="AU12" s="52">
        <v>51.915513992309599</v>
      </c>
      <c r="AV12" s="52">
        <v>53.269151687622099</v>
      </c>
      <c r="AW12" s="52">
        <v>51.055702209472699</v>
      </c>
      <c r="AX12" s="52">
        <v>54.512445449829102</v>
      </c>
      <c r="AY12" s="52">
        <v>55.038953781127901</v>
      </c>
      <c r="AZ12" s="52">
        <v>55.568660736083999</v>
      </c>
    </row>
    <row r="13" spans="2:52" x14ac:dyDescent="0.25">
      <c r="B13" s="34" t="s">
        <v>26</v>
      </c>
      <c r="C13" s="9">
        <f>AL71+AL72+AL73+AL74+AL75+AL76+AL77+AL78+AL79+AL80+AL81+AL82+AL83</f>
        <v>618.7499942779541</v>
      </c>
      <c r="D13" s="9">
        <f t="shared" ref="D13:Q13" si="17">AM71+AM72+AM73+AM74+AM75+AM76+AM77+AM78+AM79+AM80+AM81+AM82+AM83</f>
        <v>618.05000114440929</v>
      </c>
      <c r="E13" s="9">
        <f t="shared" si="17"/>
        <v>679.74999618530251</v>
      </c>
      <c r="F13" s="9">
        <f t="shared" si="17"/>
        <v>695.94999504089367</v>
      </c>
      <c r="G13" s="9">
        <f t="shared" si="17"/>
        <v>712.89308929443371</v>
      </c>
      <c r="H13" s="9">
        <f t="shared" si="17"/>
        <v>722.96678066253651</v>
      </c>
      <c r="I13" s="9">
        <f t="shared" si="17"/>
        <v>754.0907154083252</v>
      </c>
      <c r="J13" s="9">
        <f t="shared" si="17"/>
        <v>758.68265342712402</v>
      </c>
      <c r="K13" s="9">
        <f t="shared" si="17"/>
        <v>764.6823787689209</v>
      </c>
      <c r="L13" s="9">
        <f t="shared" si="17"/>
        <v>779.60471534729027</v>
      </c>
      <c r="M13" s="9">
        <f t="shared" si="17"/>
        <v>786.7005214691161</v>
      </c>
      <c r="N13" s="9">
        <f t="shared" si="17"/>
        <v>783.47353744506836</v>
      </c>
      <c r="O13" s="9">
        <f t="shared" si="17"/>
        <v>771.33630180358887</v>
      </c>
      <c r="P13" s="9">
        <f t="shared" si="17"/>
        <v>779.67711067199707</v>
      </c>
      <c r="Q13" s="9">
        <f t="shared" si="17"/>
        <v>771.65253639221191</v>
      </c>
      <c r="S13" s="48" t="s">
        <v>26</v>
      </c>
      <c r="T13" s="49">
        <f>C13/$C$13*100</f>
        <v>100</v>
      </c>
      <c r="U13" s="49">
        <f t="shared" ref="U13:AG13" si="18">D13/$C$13*100</f>
        <v>99.886869795552627</v>
      </c>
      <c r="V13" s="49">
        <f t="shared" si="18"/>
        <v>109.85858625801394</v>
      </c>
      <c r="W13" s="49">
        <f t="shared" si="18"/>
        <v>112.4767679154531</v>
      </c>
      <c r="X13" s="49">
        <f t="shared" si="18"/>
        <v>115.21504579993397</v>
      </c>
      <c r="Y13" s="49">
        <f t="shared" si="18"/>
        <v>116.8431171472086</v>
      </c>
      <c r="Z13" s="49">
        <f t="shared" si="18"/>
        <v>121.87324806173227</v>
      </c>
      <c r="AA13" s="49">
        <f t="shared" si="18"/>
        <v>122.6153794655729</v>
      </c>
      <c r="AB13" s="49">
        <f t="shared" si="18"/>
        <v>123.58503205503244</v>
      </c>
      <c r="AC13" s="49">
        <f t="shared" si="18"/>
        <v>125.99672283747564</v>
      </c>
      <c r="AD13" s="49">
        <f t="shared" si="18"/>
        <v>127.14351979706289</v>
      </c>
      <c r="AE13" s="49">
        <f t="shared" si="18"/>
        <v>126.62198702067661</v>
      </c>
      <c r="AF13" s="49">
        <f t="shared" si="18"/>
        <v>124.66041356552968</v>
      </c>
      <c r="AG13" s="49">
        <f t="shared" si="18"/>
        <v>126.00842309208191</v>
      </c>
      <c r="AH13" s="49">
        <f>Q13/$C$13*100</f>
        <v>124.71152218638586</v>
      </c>
      <c r="AI13" s="49"/>
      <c r="AJ13" s="49"/>
      <c r="AK13" s="51" t="s">
        <v>61</v>
      </c>
      <c r="AL13" s="52">
        <v>51.700000762939503</v>
      </c>
      <c r="AM13" s="52">
        <v>42.149999618530302</v>
      </c>
      <c r="AN13" s="52">
        <v>48.800001144409201</v>
      </c>
      <c r="AO13" s="52">
        <v>55.899999618530302</v>
      </c>
      <c r="AP13" s="52">
        <v>61.010438919067397</v>
      </c>
      <c r="AQ13" s="52">
        <v>46.928041458129897</v>
      </c>
      <c r="AR13" s="52">
        <v>65.504186630248995</v>
      </c>
      <c r="AS13" s="52">
        <v>45.287830352783203</v>
      </c>
      <c r="AT13" s="52">
        <v>50.647264480590799</v>
      </c>
      <c r="AU13" s="52">
        <v>51.302125930786097</v>
      </c>
      <c r="AV13" s="52">
        <v>51.884319305419901</v>
      </c>
      <c r="AW13" s="52">
        <v>53.266134262084996</v>
      </c>
      <c r="AX13" s="52">
        <v>50.906255722045898</v>
      </c>
      <c r="AY13" s="52">
        <v>54.337823867797901</v>
      </c>
      <c r="AZ13" s="52">
        <v>54.869209289550803</v>
      </c>
    </row>
    <row r="14" spans="2:52" x14ac:dyDescent="0.25">
      <c r="B14" s="34" t="s">
        <v>27</v>
      </c>
      <c r="C14" s="9">
        <f>AL84+AL85+AL86+AL87+AL88+AL89+AL90+AL91+AL92+AL93</f>
        <v>225.24999856948858</v>
      </c>
      <c r="D14" s="9">
        <f t="shared" ref="D14:Q14" si="19">AM84+AM85+AM86+AM87+AM88+AM89+AM90+AM91+AM92+AM93</f>
        <v>238.74999809265148</v>
      </c>
      <c r="E14" s="9">
        <f t="shared" si="19"/>
        <v>235.69999957084653</v>
      </c>
      <c r="F14" s="9">
        <f t="shared" si="19"/>
        <v>254.44999551773054</v>
      </c>
      <c r="G14" s="9">
        <f t="shared" si="19"/>
        <v>254.07523036003107</v>
      </c>
      <c r="H14" s="9">
        <f t="shared" si="19"/>
        <v>257.11718916893017</v>
      </c>
      <c r="I14" s="9">
        <f t="shared" si="19"/>
        <v>250.69120287895208</v>
      </c>
      <c r="J14" s="9">
        <f t="shared" si="19"/>
        <v>263.42705583572399</v>
      </c>
      <c r="K14" s="9">
        <f t="shared" si="19"/>
        <v>282.15936946868896</v>
      </c>
      <c r="L14" s="9">
        <f t="shared" si="19"/>
        <v>292.89207172393799</v>
      </c>
      <c r="M14" s="9">
        <f t="shared" si="19"/>
        <v>318.15733098983759</v>
      </c>
      <c r="N14" s="9">
        <f t="shared" si="19"/>
        <v>334.74013900756842</v>
      </c>
      <c r="O14" s="9">
        <f t="shared" si="19"/>
        <v>363.87911176681496</v>
      </c>
      <c r="P14" s="9">
        <f t="shared" si="19"/>
        <v>374.94671583175653</v>
      </c>
      <c r="Q14" s="9">
        <f t="shared" si="19"/>
        <v>391.34738683700556</v>
      </c>
      <c r="S14" s="48" t="s">
        <v>27</v>
      </c>
      <c r="T14" s="49">
        <f>C14/$C$14*100</f>
        <v>100</v>
      </c>
      <c r="U14" s="49">
        <f t="shared" ref="U14:AG14" si="20">D14/$C$14*100</f>
        <v>105.99334055888939</v>
      </c>
      <c r="V14" s="49">
        <f t="shared" si="20"/>
        <v>104.6392901521525</v>
      </c>
      <c r="W14" s="49">
        <f t="shared" si="20"/>
        <v>112.96337275635271</v>
      </c>
      <c r="X14" s="49">
        <f t="shared" si="20"/>
        <v>112.79699532679466</v>
      </c>
      <c r="Y14" s="49">
        <f t="shared" si="20"/>
        <v>114.14747649359505</v>
      </c>
      <c r="Z14" s="49">
        <f t="shared" si="20"/>
        <v>111.29465237337837</v>
      </c>
      <c r="AA14" s="49">
        <f t="shared" si="20"/>
        <v>116.94874917144915</v>
      </c>
      <c r="AB14" s="49">
        <f t="shared" si="20"/>
        <v>125.26498169172866</v>
      </c>
      <c r="AC14" s="49">
        <f t="shared" si="20"/>
        <v>130.02977739579524</v>
      </c>
      <c r="AD14" s="49">
        <f t="shared" si="20"/>
        <v>141.24631876154595</v>
      </c>
      <c r="AE14" s="49">
        <f t="shared" si="20"/>
        <v>148.60827575290867</v>
      </c>
      <c r="AF14" s="49">
        <f t="shared" si="20"/>
        <v>161.54455674926893</v>
      </c>
      <c r="AG14" s="49">
        <f t="shared" si="20"/>
        <v>166.45803250297789</v>
      </c>
      <c r="AH14" s="49">
        <f>Q14/$C$14*100</f>
        <v>173.73912955487842</v>
      </c>
      <c r="AI14" s="49"/>
      <c r="AJ14" s="49"/>
      <c r="AK14" s="51" t="s">
        <v>62</v>
      </c>
      <c r="AL14" s="52">
        <v>43.850000381469698</v>
      </c>
      <c r="AM14" s="52">
        <v>53</v>
      </c>
      <c r="AN14" s="52">
        <v>42.300001144409201</v>
      </c>
      <c r="AO14" s="52">
        <v>49.050001144409201</v>
      </c>
      <c r="AP14" s="52">
        <v>56.361518859863303</v>
      </c>
      <c r="AQ14" s="52">
        <v>60.394580841064503</v>
      </c>
      <c r="AR14" s="52">
        <v>47.877079010009801</v>
      </c>
      <c r="AS14" s="52">
        <v>64.903932571411104</v>
      </c>
      <c r="AT14" s="52">
        <v>46.414840698242202</v>
      </c>
      <c r="AU14" s="52">
        <v>51.1235866546631</v>
      </c>
      <c r="AV14" s="52">
        <v>51.6820392608643</v>
      </c>
      <c r="AW14" s="52">
        <v>52.229606628417997</v>
      </c>
      <c r="AX14" s="52">
        <v>53.630613327026403</v>
      </c>
      <c r="AY14" s="52">
        <v>51.165533065795898</v>
      </c>
      <c r="AZ14" s="52">
        <v>54.577274322509801</v>
      </c>
    </row>
    <row r="15" spans="2:52" x14ac:dyDescent="0.25">
      <c r="B15" s="34" t="s">
        <v>28</v>
      </c>
      <c r="C15" s="9">
        <f>AL94+AL95+AL96+AL97+AL98+AL99+AL100+AL101+AL102+AL103</f>
        <v>52.700000405311606</v>
      </c>
      <c r="D15" s="9">
        <f t="shared" ref="D15:Q15" si="21">AM94+AM95+AM96+AM97+AM98+AM99+AM100+AM101+AM102+AM103</f>
        <v>57.599998936057105</v>
      </c>
      <c r="E15" s="9">
        <f t="shared" si="21"/>
        <v>53.099999651312864</v>
      </c>
      <c r="F15" s="9">
        <f t="shared" si="21"/>
        <v>48.849999785423307</v>
      </c>
      <c r="G15" s="9">
        <f t="shared" si="21"/>
        <v>57.078901868313515</v>
      </c>
      <c r="H15" s="9">
        <f t="shared" si="21"/>
        <v>58.411442302167458</v>
      </c>
      <c r="I15" s="9">
        <f t="shared" si="21"/>
        <v>65.012083923444223</v>
      </c>
      <c r="J15" s="9">
        <f t="shared" si="21"/>
        <v>65.19504687190063</v>
      </c>
      <c r="K15" s="9">
        <f t="shared" si="21"/>
        <v>63.792706817388449</v>
      </c>
      <c r="L15" s="9">
        <f t="shared" si="21"/>
        <v>68.249762076884537</v>
      </c>
      <c r="M15" s="9">
        <f t="shared" si="21"/>
        <v>68.920599281787858</v>
      </c>
      <c r="N15" s="9">
        <f t="shared" si="21"/>
        <v>74.092594489455237</v>
      </c>
      <c r="O15" s="9">
        <f t="shared" si="21"/>
        <v>73.521017774939509</v>
      </c>
      <c r="P15" s="9">
        <f t="shared" si="21"/>
        <v>77.27019673585886</v>
      </c>
      <c r="Q15" s="9">
        <f t="shared" si="21"/>
        <v>79.835755407810154</v>
      </c>
      <c r="S15" s="48" t="s">
        <v>28</v>
      </c>
      <c r="T15" s="49">
        <f>C15/$C$15*100</f>
        <v>100</v>
      </c>
      <c r="U15" s="49">
        <f t="shared" ref="U15:AG15" si="22">D15/$C$15*100</f>
        <v>109.29790985400378</v>
      </c>
      <c r="V15" s="49">
        <f t="shared" si="22"/>
        <v>100.75901184615729</v>
      </c>
      <c r="W15" s="49">
        <f t="shared" si="22"/>
        <v>92.69449603362763</v>
      </c>
      <c r="X15" s="49">
        <f t="shared" si="22"/>
        <v>108.30911087158277</v>
      </c>
      <c r="Y15" s="49">
        <f t="shared" si="22"/>
        <v>110.83765057481898</v>
      </c>
      <c r="Z15" s="49">
        <f t="shared" si="22"/>
        <v>123.36258714125492</v>
      </c>
      <c r="AA15" s="49">
        <f t="shared" si="22"/>
        <v>123.70976540890055</v>
      </c>
      <c r="AB15" s="49">
        <f t="shared" si="22"/>
        <v>121.04877860865977</v>
      </c>
      <c r="AC15" s="49">
        <f t="shared" si="22"/>
        <v>129.50618890318961</v>
      </c>
      <c r="AD15" s="49">
        <f t="shared" si="22"/>
        <v>130.77912476608137</v>
      </c>
      <c r="AE15" s="49">
        <f t="shared" si="22"/>
        <v>140.59315734272269</v>
      </c>
      <c r="AF15" s="49">
        <f t="shared" si="22"/>
        <v>139.50857155501913</v>
      </c>
      <c r="AG15" s="49">
        <f t="shared" si="22"/>
        <v>146.62276307700148</v>
      </c>
      <c r="AH15" s="49">
        <f>Q15/$C$15*100</f>
        <v>151.49099581366141</v>
      </c>
      <c r="AI15" s="49"/>
      <c r="AJ15" s="49"/>
      <c r="AK15" s="51" t="s">
        <v>63</v>
      </c>
      <c r="AL15" s="52">
        <v>55.800001144409201</v>
      </c>
      <c r="AM15" s="52">
        <v>42.75</v>
      </c>
      <c r="AN15" s="52">
        <v>50.5</v>
      </c>
      <c r="AO15" s="52">
        <v>43.600000381469698</v>
      </c>
      <c r="AP15" s="52">
        <v>50.023654937744098</v>
      </c>
      <c r="AQ15" s="52">
        <v>56.958633422851598</v>
      </c>
      <c r="AR15" s="52">
        <v>60.122457504272496</v>
      </c>
      <c r="AS15" s="52">
        <v>48.9077663421631</v>
      </c>
      <c r="AT15" s="52">
        <v>64.660264968872099</v>
      </c>
      <c r="AU15" s="52">
        <v>47.554937362670898</v>
      </c>
      <c r="AV15" s="52">
        <v>51.778223037719698</v>
      </c>
      <c r="AW15" s="52">
        <v>52.244491577148402</v>
      </c>
      <c r="AX15" s="52">
        <v>52.747676849365199</v>
      </c>
      <c r="AY15" s="52">
        <v>54.179130554199197</v>
      </c>
      <c r="AZ15" s="52">
        <v>51.634521484375</v>
      </c>
    </row>
    <row r="16" spans="2:52" x14ac:dyDescent="0.25">
      <c r="B16" s="54" t="s">
        <v>29</v>
      </c>
      <c r="C16" s="55">
        <f t="shared" ref="C16:F16" si="23">C5+C6+C7+C8+C9+C13+C14+C15</f>
        <v>5114.2999793291101</v>
      </c>
      <c r="D16" s="55">
        <f t="shared" si="23"/>
        <v>5117.6999935954809</v>
      </c>
      <c r="E16" s="55">
        <f t="shared" si="23"/>
        <v>5280.9999875873336</v>
      </c>
      <c r="F16" s="55">
        <f t="shared" si="23"/>
        <v>5368.2500075101852</v>
      </c>
      <c r="G16" s="55">
        <f>G5+G6+G7+G8+G9+G13+G14+G15</f>
        <v>5422.6118300966918</v>
      </c>
      <c r="H16" s="55">
        <f t="shared" ref="H16:Q16" si="24">H5+H6+H7+H8+H9+H13+H14+H15</f>
        <v>5476.0547955259681</v>
      </c>
      <c r="I16" s="55">
        <f t="shared" si="24"/>
        <v>5530.9461933728307</v>
      </c>
      <c r="J16" s="55">
        <f t="shared" si="24"/>
        <v>5586.3800792396069</v>
      </c>
      <c r="K16" s="55">
        <f t="shared" si="24"/>
        <v>5642.7853702008715</v>
      </c>
      <c r="L16" s="55">
        <f t="shared" si="24"/>
        <v>5697.404593963176</v>
      </c>
      <c r="M16" s="55">
        <f t="shared" si="24"/>
        <v>5752.9643915295601</v>
      </c>
      <c r="N16" s="55">
        <f t="shared" si="24"/>
        <v>5808.5510505288839</v>
      </c>
      <c r="O16" s="55">
        <f t="shared" si="24"/>
        <v>5863.8176901191473</v>
      </c>
      <c r="P16" s="55">
        <f t="shared" si="24"/>
        <v>5919.6034291386604</v>
      </c>
      <c r="Q16" s="55">
        <f t="shared" si="24"/>
        <v>5974.262974321844</v>
      </c>
      <c r="R16" s="36"/>
      <c r="S16" s="50"/>
      <c r="T16" s="49">
        <f>C16/$C$16*100</f>
        <v>100</v>
      </c>
      <c r="U16" s="49">
        <f t="shared" ref="U16:AG16" si="25">D16/$C$16*100</f>
        <v>100.06648054044763</v>
      </c>
      <c r="V16" s="49">
        <f t="shared" si="25"/>
        <v>103.25948827663586</v>
      </c>
      <c r="W16" s="49">
        <f t="shared" si="25"/>
        <v>104.96548949430979</v>
      </c>
      <c r="X16" s="49">
        <f t="shared" si="25"/>
        <v>106.02842719460554</v>
      </c>
      <c r="Y16" s="49">
        <f t="shared" si="25"/>
        <v>107.07339846428627</v>
      </c>
      <c r="Z16" s="49">
        <f t="shared" si="25"/>
        <v>108.14669095922638</v>
      </c>
      <c r="AA16" s="49">
        <f t="shared" si="25"/>
        <v>109.23059073223203</v>
      </c>
      <c r="AB16" s="49">
        <f t="shared" si="25"/>
        <v>110.33348440662034</v>
      </c>
      <c r="AC16" s="49">
        <f t="shared" si="25"/>
        <v>111.40145507676218</v>
      </c>
      <c r="AD16" s="49">
        <f t="shared" si="25"/>
        <v>112.48781680350768</v>
      </c>
      <c r="AE16" s="49">
        <f t="shared" si="25"/>
        <v>113.57470375233729</v>
      </c>
      <c r="AF16" s="49">
        <f t="shared" si="25"/>
        <v>114.65533335587324</v>
      </c>
      <c r="AG16" s="49">
        <f t="shared" si="25"/>
        <v>115.74611291993844</v>
      </c>
      <c r="AH16" s="49">
        <f>Q16/$C$16*100</f>
        <v>116.81487199555202</v>
      </c>
      <c r="AI16" s="49"/>
      <c r="AJ16" s="49"/>
      <c r="AK16" s="51" t="s">
        <v>64</v>
      </c>
      <c r="AL16" s="52">
        <v>61.600000381469698</v>
      </c>
      <c r="AM16" s="52">
        <v>55.299999237060497</v>
      </c>
      <c r="AN16" s="52">
        <v>42.5</v>
      </c>
      <c r="AO16" s="52">
        <v>54.900001525878899</v>
      </c>
      <c r="AP16" s="52">
        <v>45.366695404052699</v>
      </c>
      <c r="AQ16" s="52">
        <v>51.277069091796903</v>
      </c>
      <c r="AR16" s="52">
        <v>57.932744979858398</v>
      </c>
      <c r="AS16" s="52">
        <v>60.371435165405302</v>
      </c>
      <c r="AT16" s="52">
        <v>50.253292083740199</v>
      </c>
      <c r="AU16" s="52">
        <v>64.934995651245103</v>
      </c>
      <c r="AV16" s="52">
        <v>48.989828109741197</v>
      </c>
      <c r="AW16" s="52">
        <v>52.845769882202099</v>
      </c>
      <c r="AX16" s="52">
        <v>53.201856613159201</v>
      </c>
      <c r="AY16" s="52">
        <v>53.684787750244098</v>
      </c>
      <c r="AZ16" s="52">
        <v>55.149482727050803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59.999998092651403</v>
      </c>
      <c r="AM17" s="52">
        <v>67.849998474121094</v>
      </c>
      <c r="AN17" s="52">
        <v>54.700000762939503</v>
      </c>
      <c r="AO17" s="52">
        <v>42.950000762939503</v>
      </c>
      <c r="AP17" s="52">
        <v>56.240816116333001</v>
      </c>
      <c r="AQ17" s="52">
        <v>47.425994873046903</v>
      </c>
      <c r="AR17" s="52">
        <v>52.914924621582003</v>
      </c>
      <c r="AS17" s="52">
        <v>59.333057403564503</v>
      </c>
      <c r="AT17" s="52">
        <v>61.143974304199197</v>
      </c>
      <c r="AU17" s="52">
        <v>51.952175140380902</v>
      </c>
      <c r="AV17" s="52">
        <v>65.746892929077106</v>
      </c>
      <c r="AW17" s="52">
        <v>50.801568984985401</v>
      </c>
      <c r="AX17" s="52">
        <v>54.355274200439503</v>
      </c>
      <c r="AY17" s="52">
        <v>54.607217788696303</v>
      </c>
      <c r="AZ17" s="52">
        <v>55.079437255859403</v>
      </c>
    </row>
    <row r="18" spans="2:52" x14ac:dyDescent="0.25">
      <c r="B18" s="54" t="s">
        <v>30</v>
      </c>
      <c r="C18" s="9"/>
      <c r="D18" s="9">
        <f t="shared" ref="D18:G18" si="26">D16-C16</f>
        <v>3.4000142663708175</v>
      </c>
      <c r="E18" s="9">
        <f t="shared" si="26"/>
        <v>163.29999399185272</v>
      </c>
      <c r="F18" s="9">
        <f t="shared" si="26"/>
        <v>87.250019922851607</v>
      </c>
      <c r="G18" s="9">
        <f t="shared" si="26"/>
        <v>54.361822586506605</v>
      </c>
      <c r="H18" s="9">
        <f>H16-G16</f>
        <v>53.442965429276228</v>
      </c>
      <c r="I18" s="9">
        <f>I16-H16</f>
        <v>54.891397846862674</v>
      </c>
      <c r="J18" s="9">
        <f t="shared" ref="J18:Q18" si="27">J16-I16</f>
        <v>55.433885866776109</v>
      </c>
      <c r="K18" s="9">
        <f t="shared" si="27"/>
        <v>56.405290961264654</v>
      </c>
      <c r="L18" s="9">
        <f t="shared" si="27"/>
        <v>54.6192237623045</v>
      </c>
      <c r="M18" s="9">
        <f>M16-L16</f>
        <v>55.559797566384077</v>
      </c>
      <c r="N18" s="37">
        <f t="shared" si="27"/>
        <v>55.586658999323845</v>
      </c>
      <c r="O18" s="37">
        <f>O16-N16</f>
        <v>55.266639590263367</v>
      </c>
      <c r="P18" s="37">
        <f t="shared" si="27"/>
        <v>55.78573901951313</v>
      </c>
      <c r="Q18" s="37">
        <f t="shared" si="27"/>
        <v>54.659545183183582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47.950000762939503</v>
      </c>
      <c r="AM18" s="52">
        <v>66.900001525878906</v>
      </c>
      <c r="AN18" s="52">
        <v>68.25</v>
      </c>
      <c r="AO18" s="52">
        <v>54.600000381469698</v>
      </c>
      <c r="AP18" s="52">
        <v>45.69970703125</v>
      </c>
      <c r="AQ18" s="52">
        <v>57.8179035186768</v>
      </c>
      <c r="AR18" s="52">
        <v>49.712770462036097</v>
      </c>
      <c r="AS18" s="52">
        <v>54.794801712036097</v>
      </c>
      <c r="AT18" s="52">
        <v>60.991405487060497</v>
      </c>
      <c r="AU18" s="52">
        <v>62.227256774902301</v>
      </c>
      <c r="AV18" s="52">
        <v>53.921815872192397</v>
      </c>
      <c r="AW18" s="52">
        <v>66.867038726806598</v>
      </c>
      <c r="AX18" s="52">
        <v>52.860898971557603</v>
      </c>
      <c r="AY18" s="52">
        <v>56.155540466308601</v>
      </c>
      <c r="AZ18" s="52">
        <v>56.320949554443402</v>
      </c>
    </row>
    <row r="19" spans="2:52" ht="15.75" thickBot="1" x14ac:dyDescent="0.3">
      <c r="B19" s="54" t="s">
        <v>31</v>
      </c>
      <c r="D19" s="39">
        <f t="shared" ref="D19:G19" si="28">D18/C16</f>
        <v>6.6480540447626008E-4</v>
      </c>
      <c r="E19" s="39">
        <f t="shared" si="28"/>
        <v>3.1908864176527274E-2</v>
      </c>
      <c r="F19" s="39">
        <f t="shared" si="28"/>
        <v>1.6521495953025454E-2</v>
      </c>
      <c r="G19" s="39">
        <f t="shared" si="28"/>
        <v>1.0126544499688797E-2</v>
      </c>
      <c r="H19" s="39">
        <f>H18/G16</f>
        <v>9.8555764461427942E-3</v>
      </c>
      <c r="I19" s="39">
        <f>I18/H16</f>
        <v>1.0023894920063602E-2</v>
      </c>
      <c r="J19" s="39">
        <f t="shared" ref="J19:Q19" si="29">J18/I16</f>
        <v>1.0022495957960481E-2</v>
      </c>
      <c r="K19" s="39">
        <f t="shared" si="29"/>
        <v>1.0096930420269988E-2</v>
      </c>
      <c r="L19" s="39">
        <f t="shared" si="29"/>
        <v>9.6794792250551563E-3</v>
      </c>
      <c r="M19" s="39">
        <f t="shared" si="29"/>
        <v>9.751773224119244E-3</v>
      </c>
      <c r="N19" s="40">
        <f t="shared" si="29"/>
        <v>9.662263698549476E-3</v>
      </c>
      <c r="O19" s="40">
        <f t="shared" si="29"/>
        <v>9.5147032555100274E-3</v>
      </c>
      <c r="P19" s="40">
        <f t="shared" si="29"/>
        <v>9.513552768448983E-3</v>
      </c>
      <c r="Q19" s="40">
        <f t="shared" si="29"/>
        <v>9.2336498276434191E-3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54.649999618530302</v>
      </c>
      <c r="AM19" s="52">
        <v>54.200000762939503</v>
      </c>
      <c r="AN19" s="52">
        <v>68.450000762939496</v>
      </c>
      <c r="AO19" s="52">
        <v>68.949998855590806</v>
      </c>
      <c r="AP19" s="52">
        <v>57.015148162841797</v>
      </c>
      <c r="AQ19" s="52">
        <v>48.683921813964801</v>
      </c>
      <c r="AR19" s="52">
        <v>59.7079753875732</v>
      </c>
      <c r="AS19" s="52">
        <v>52.304483413696303</v>
      </c>
      <c r="AT19" s="52">
        <v>57.004825592041001</v>
      </c>
      <c r="AU19" s="52">
        <v>62.935144424438498</v>
      </c>
      <c r="AV19" s="52">
        <v>63.684867858886697</v>
      </c>
      <c r="AW19" s="52">
        <v>56.227594375610401</v>
      </c>
      <c r="AX19" s="52">
        <v>68.3023872375488</v>
      </c>
      <c r="AY19" s="52">
        <v>55.247104644775398</v>
      </c>
      <c r="AZ19" s="52">
        <v>58.293737411499002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50.899999618530302</v>
      </c>
      <c r="AM20" s="52">
        <v>52.200000762939503</v>
      </c>
      <c r="AN20" s="52">
        <v>57.699998855590799</v>
      </c>
      <c r="AO20" s="52">
        <v>68.549999237060504</v>
      </c>
      <c r="AP20" s="52">
        <v>69.649219512939496</v>
      </c>
      <c r="AQ20" s="52">
        <v>59.379472732543903</v>
      </c>
      <c r="AR20" s="52">
        <v>51.704353332519503</v>
      </c>
      <c r="AS20" s="52">
        <v>61.589511871337898</v>
      </c>
      <c r="AT20" s="52">
        <v>54.921432495117202</v>
      </c>
      <c r="AU20" s="52">
        <v>59.238346099853501</v>
      </c>
      <c r="AV20" s="52">
        <v>64.891098022460895</v>
      </c>
      <c r="AW20" s="52">
        <v>65.173801422119098</v>
      </c>
      <c r="AX20" s="52">
        <v>58.583568572997997</v>
      </c>
      <c r="AY20" s="52">
        <v>69.749443054199205</v>
      </c>
      <c r="AZ20" s="52">
        <v>57.7025051116943</v>
      </c>
    </row>
    <row r="21" spans="2:52" ht="15" customHeight="1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9.7354319743763167E-3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61.999998092651403</v>
      </c>
      <c r="AM21" s="52">
        <v>52.149999618530302</v>
      </c>
      <c r="AN21" s="52">
        <v>54.099998474121101</v>
      </c>
      <c r="AO21" s="52">
        <v>56.149999618530302</v>
      </c>
      <c r="AP21" s="52">
        <v>69.285102844238295</v>
      </c>
      <c r="AQ21" s="52">
        <v>70.855705261230497</v>
      </c>
      <c r="AR21" s="52">
        <v>62.376316070556598</v>
      </c>
      <c r="AS21" s="52">
        <v>55.507045745849602</v>
      </c>
      <c r="AT21" s="52">
        <v>64.134189605712905</v>
      </c>
      <c r="AU21" s="52">
        <v>58.235797882080099</v>
      </c>
      <c r="AV21" s="52">
        <v>62.198482513427699</v>
      </c>
      <c r="AW21" s="52">
        <v>67.500648498535199</v>
      </c>
      <c r="AX21" s="52">
        <v>67.260444641113295</v>
      </c>
      <c r="AY21" s="52">
        <v>61.647233963012702</v>
      </c>
      <c r="AZ21" s="52">
        <v>71.790557861328097</v>
      </c>
    </row>
    <row r="22" spans="2:52" ht="15" customHeight="1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89">
        <v>2029</v>
      </c>
      <c r="AI22" s="111"/>
      <c r="AJ22" s="3"/>
      <c r="AK22" s="51" t="s">
        <v>70</v>
      </c>
      <c r="AL22" s="52">
        <v>66.750001907348604</v>
      </c>
      <c r="AM22" s="52">
        <v>61.100000381469698</v>
      </c>
      <c r="AN22" s="52">
        <v>54.699998855590799</v>
      </c>
      <c r="AO22" s="52">
        <v>59.149999618530302</v>
      </c>
      <c r="AP22" s="52">
        <v>61.5384426116943</v>
      </c>
      <c r="AQ22" s="52">
        <v>72.430137634277301</v>
      </c>
      <c r="AR22" s="52">
        <v>74.460262298583999</v>
      </c>
      <c r="AS22" s="52">
        <v>67.775844573974595</v>
      </c>
      <c r="AT22" s="52">
        <v>61.892467498779297</v>
      </c>
      <c r="AU22" s="52">
        <v>69.176483154296903</v>
      </c>
      <c r="AV22" s="52">
        <v>64.174552917480497</v>
      </c>
      <c r="AW22" s="52">
        <v>67.774032592773395</v>
      </c>
      <c r="AX22" s="52">
        <v>72.6450004577637</v>
      </c>
      <c r="AY22" s="52">
        <v>71.959144592285199</v>
      </c>
      <c r="AZ22" s="52">
        <v>67.402706146240206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50.599998474121101</v>
      </c>
      <c r="U23" s="65">
        <f t="shared" ref="U23:AH28" si="30">AM4</f>
        <v>54</v>
      </c>
      <c r="V23" s="65">
        <f t="shared" si="30"/>
        <v>49.649999618530302</v>
      </c>
      <c r="W23" s="65">
        <f t="shared" si="30"/>
        <v>57.600000381469698</v>
      </c>
      <c r="X23" s="65">
        <f t="shared" si="30"/>
        <v>59.332588195800803</v>
      </c>
      <c r="Y23" s="65">
        <f t="shared" si="30"/>
        <v>59.760040283203097</v>
      </c>
      <c r="Z23" s="65">
        <f t="shared" si="30"/>
        <v>60.267227172851598</v>
      </c>
      <c r="AA23" s="65">
        <f t="shared" si="30"/>
        <v>60.862470626831097</v>
      </c>
      <c r="AB23" s="65">
        <f t="shared" si="30"/>
        <v>61.488842010497997</v>
      </c>
      <c r="AC23" s="65">
        <f t="shared" si="30"/>
        <v>62.067396163940401</v>
      </c>
      <c r="AD23" s="65">
        <f t="shared" si="30"/>
        <v>62.686038970947301</v>
      </c>
      <c r="AE23" s="65">
        <f t="shared" si="30"/>
        <v>63.299919128417997</v>
      </c>
      <c r="AF23" s="65">
        <f t="shared" si="30"/>
        <v>63.904539108276403</v>
      </c>
      <c r="AG23" s="65">
        <f t="shared" si="30"/>
        <v>64.4907550811768</v>
      </c>
      <c r="AH23" s="65">
        <f t="shared" si="30"/>
        <v>65.086402893066406</v>
      </c>
      <c r="AI23" s="94">
        <f>AH23-T23</f>
        <v>14.486404418945305</v>
      </c>
      <c r="AJ23" s="95"/>
      <c r="AK23" s="51" t="s">
        <v>71</v>
      </c>
      <c r="AL23" s="52">
        <v>72.450000762939496</v>
      </c>
      <c r="AM23" s="52">
        <v>66.650001525878906</v>
      </c>
      <c r="AN23" s="52">
        <v>66.900001525878906</v>
      </c>
      <c r="AO23" s="52">
        <v>60.450000762939503</v>
      </c>
      <c r="AP23" s="52">
        <v>68.686132431030302</v>
      </c>
      <c r="AQ23" s="52">
        <v>69.982652664184599</v>
      </c>
      <c r="AR23" s="52">
        <v>78.670642852783203</v>
      </c>
      <c r="AS23" s="52">
        <v>80.933849334716797</v>
      </c>
      <c r="AT23" s="52">
        <v>76.164329528808594</v>
      </c>
      <c r="AU23" s="52">
        <v>71.445281982421903</v>
      </c>
      <c r="AV23" s="52">
        <v>77.366939544677706</v>
      </c>
      <c r="AW23" s="52">
        <v>73.371353149414105</v>
      </c>
      <c r="AX23" s="52">
        <v>76.540340423583999</v>
      </c>
      <c r="AY23" s="52">
        <v>80.941955566406307</v>
      </c>
      <c r="AZ23" s="52">
        <v>79.970241546630902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55.649999618530302</v>
      </c>
      <c r="U24" s="61">
        <f t="shared" si="30"/>
        <v>48.25</v>
      </c>
      <c r="V24" s="61">
        <f t="shared" si="30"/>
        <v>54.700000762939503</v>
      </c>
      <c r="W24" s="61">
        <f t="shared" si="30"/>
        <v>52.600000381469698</v>
      </c>
      <c r="X24" s="61">
        <f t="shared" si="30"/>
        <v>55.978876113891602</v>
      </c>
      <c r="Y24" s="61">
        <f t="shared" si="30"/>
        <v>58.458498001098597</v>
      </c>
      <c r="Z24" s="61">
        <f t="shared" si="30"/>
        <v>58.9391994476318</v>
      </c>
      <c r="AA24" s="61">
        <f t="shared" si="30"/>
        <v>59.4688816070557</v>
      </c>
      <c r="AB24" s="61">
        <f t="shared" si="30"/>
        <v>60.072374343872099</v>
      </c>
      <c r="AC24" s="61">
        <f t="shared" si="30"/>
        <v>60.653951644897496</v>
      </c>
      <c r="AD24" s="61">
        <f t="shared" si="30"/>
        <v>61.231664657592802</v>
      </c>
      <c r="AE24" s="61">
        <f t="shared" si="30"/>
        <v>61.846164703369098</v>
      </c>
      <c r="AF24" s="61">
        <f t="shared" si="30"/>
        <v>62.420179367065401</v>
      </c>
      <c r="AG24" s="61">
        <f t="shared" si="30"/>
        <v>62.997316360473597</v>
      </c>
      <c r="AH24" s="61">
        <f t="shared" si="30"/>
        <v>63.5660591125488</v>
      </c>
      <c r="AI24" s="95">
        <f t="shared" ref="AI24:AI28" si="31">AH24-T24</f>
        <v>7.9160594940184978</v>
      </c>
      <c r="AJ24" s="95"/>
      <c r="AK24" s="51" t="s">
        <v>72</v>
      </c>
      <c r="AL24" s="52">
        <v>91.149997711181598</v>
      </c>
      <c r="AM24" s="52">
        <v>75.700000762939496</v>
      </c>
      <c r="AN24" s="52">
        <v>85.399997711181598</v>
      </c>
      <c r="AO24" s="52">
        <v>79.399997711181598</v>
      </c>
      <c r="AP24" s="52">
        <v>73.726829528808594</v>
      </c>
      <c r="AQ24" s="52">
        <v>80.074962615966797</v>
      </c>
      <c r="AR24" s="52">
        <v>80.676822662353501</v>
      </c>
      <c r="AS24" s="52">
        <v>87.3847846984863</v>
      </c>
      <c r="AT24" s="52">
        <v>89.725364685058594</v>
      </c>
      <c r="AU24" s="52">
        <v>86.661270141601605</v>
      </c>
      <c r="AV24" s="52">
        <v>83.142238616943402</v>
      </c>
      <c r="AW24" s="52">
        <v>87.858078002929702</v>
      </c>
      <c r="AX24" s="52">
        <v>84.826824188232393</v>
      </c>
      <c r="AY24" s="52">
        <v>87.573440551757798</v>
      </c>
      <c r="AZ24" s="52">
        <v>91.540443420410199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36.599999427795403</v>
      </c>
      <c r="U25" s="65">
        <f t="shared" si="30"/>
        <v>53.600000381469698</v>
      </c>
      <c r="V25" s="65">
        <f t="shared" si="30"/>
        <v>52.449998855590799</v>
      </c>
      <c r="W25" s="65">
        <f t="shared" si="30"/>
        <v>53.399999618530302</v>
      </c>
      <c r="X25" s="65">
        <f t="shared" si="30"/>
        <v>53.632911682128899</v>
      </c>
      <c r="Y25" s="65">
        <f t="shared" si="30"/>
        <v>55.061201095581097</v>
      </c>
      <c r="Z25" s="65">
        <f t="shared" si="30"/>
        <v>58.106449127197301</v>
      </c>
      <c r="AA25" s="65">
        <f t="shared" si="30"/>
        <v>58.6211643218994</v>
      </c>
      <c r="AB25" s="65">
        <f t="shared" si="30"/>
        <v>59.175046920776403</v>
      </c>
      <c r="AC25" s="65">
        <f t="shared" si="30"/>
        <v>59.745040893554702</v>
      </c>
      <c r="AD25" s="65">
        <f t="shared" si="30"/>
        <v>60.332952499389599</v>
      </c>
      <c r="AE25" s="65">
        <f t="shared" si="30"/>
        <v>60.910659790039098</v>
      </c>
      <c r="AF25" s="65">
        <f t="shared" si="30"/>
        <v>61.4907417297363</v>
      </c>
      <c r="AG25" s="65">
        <f t="shared" si="30"/>
        <v>62.045904159545898</v>
      </c>
      <c r="AH25" s="65">
        <f t="shared" si="30"/>
        <v>62.609815597534201</v>
      </c>
      <c r="AI25" s="94">
        <f t="shared" si="31"/>
        <v>26.009816169738798</v>
      </c>
      <c r="AJ25" s="95"/>
      <c r="AK25" s="51" t="s">
        <v>73</v>
      </c>
      <c r="AL25" s="52">
        <v>110.25</v>
      </c>
      <c r="AM25" s="52">
        <v>100.350002288818</v>
      </c>
      <c r="AN25" s="52">
        <v>103.049999237061</v>
      </c>
      <c r="AO25" s="52">
        <v>88</v>
      </c>
      <c r="AP25" s="52">
        <v>89.7413520812988</v>
      </c>
      <c r="AQ25" s="52">
        <v>85.6302299499512</v>
      </c>
      <c r="AR25" s="52">
        <v>90.686790466308594</v>
      </c>
      <c r="AS25" s="52">
        <v>90.718959808349595</v>
      </c>
      <c r="AT25" s="52">
        <v>95.872653961181598</v>
      </c>
      <c r="AU25" s="52">
        <v>98.228977203369098</v>
      </c>
      <c r="AV25" s="52">
        <v>96.5286674499512</v>
      </c>
      <c r="AW25" s="52">
        <v>94.037330627441406</v>
      </c>
      <c r="AX25" s="52">
        <v>97.7765083312988</v>
      </c>
      <c r="AY25" s="52">
        <v>95.558036804199205</v>
      </c>
      <c r="AZ25" s="52">
        <v>97.957424163818402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63.549999237060497</v>
      </c>
      <c r="U26" s="61">
        <f t="shared" si="30"/>
        <v>37.699999809265101</v>
      </c>
      <c r="V26" s="61">
        <f t="shared" si="30"/>
        <v>53.549999237060497</v>
      </c>
      <c r="W26" s="61">
        <f t="shared" si="30"/>
        <v>52.100000381469698</v>
      </c>
      <c r="X26" s="61">
        <f t="shared" si="30"/>
        <v>53.358381271362298</v>
      </c>
      <c r="Y26" s="61">
        <f t="shared" si="30"/>
        <v>53.986351013183601</v>
      </c>
      <c r="Z26" s="61">
        <f t="shared" si="30"/>
        <v>54.054428100585902</v>
      </c>
      <c r="AA26" s="61">
        <f t="shared" si="30"/>
        <v>57.429656982421903</v>
      </c>
      <c r="AB26" s="61">
        <f t="shared" si="30"/>
        <v>57.9726467132568</v>
      </c>
      <c r="AC26" s="61">
        <f t="shared" si="30"/>
        <v>58.497556686401403</v>
      </c>
      <c r="AD26" s="61">
        <f t="shared" si="30"/>
        <v>59.079727172851598</v>
      </c>
      <c r="AE26" s="61">
        <f t="shared" si="30"/>
        <v>59.670215606689503</v>
      </c>
      <c r="AF26" s="61">
        <f t="shared" si="30"/>
        <v>60.213954925537102</v>
      </c>
      <c r="AG26" s="61">
        <f t="shared" si="30"/>
        <v>60.779087066650398</v>
      </c>
      <c r="AH26" s="61">
        <f t="shared" si="30"/>
        <v>61.3270454406738</v>
      </c>
      <c r="AI26" s="95">
        <f t="shared" si="31"/>
        <v>-2.2229537963866974</v>
      </c>
      <c r="AJ26" s="95"/>
      <c r="AK26" s="51" t="s">
        <v>74</v>
      </c>
      <c r="AL26" s="52">
        <v>92.800003051757798</v>
      </c>
      <c r="AM26" s="52">
        <v>122.399997711182</v>
      </c>
      <c r="AN26" s="52">
        <v>113.299999237061</v>
      </c>
      <c r="AO26" s="52">
        <v>105.299999237061</v>
      </c>
      <c r="AP26" s="52">
        <v>95.235176086425795</v>
      </c>
      <c r="AQ26" s="52">
        <v>96.560504913330107</v>
      </c>
      <c r="AR26" s="52">
        <v>93.846618652343807</v>
      </c>
      <c r="AS26" s="52">
        <v>97.832019805908203</v>
      </c>
      <c r="AT26" s="52">
        <v>97.5192680358887</v>
      </c>
      <c r="AU26" s="52">
        <v>101.496280670166</v>
      </c>
      <c r="AV26" s="52">
        <v>103.80835723877</v>
      </c>
      <c r="AW26" s="52">
        <v>103.06482315063499</v>
      </c>
      <c r="AX26" s="52">
        <v>101.374298095703</v>
      </c>
      <c r="AY26" s="52">
        <v>104.347122192383</v>
      </c>
      <c r="AZ26" s="52">
        <v>102.798236846924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40.800000190734899</v>
      </c>
      <c r="U27" s="65">
        <f t="shared" si="30"/>
        <v>65.600002288818402</v>
      </c>
      <c r="V27" s="65">
        <f t="shared" si="30"/>
        <v>38.750000953674302</v>
      </c>
      <c r="W27" s="65">
        <f t="shared" si="30"/>
        <v>49.400001525878899</v>
      </c>
      <c r="X27" s="65">
        <f t="shared" si="30"/>
        <v>51.834766387939503</v>
      </c>
      <c r="Y27" s="65">
        <f t="shared" si="30"/>
        <v>52.833126068115199</v>
      </c>
      <c r="Z27" s="65">
        <f t="shared" si="30"/>
        <v>53.788717269897496</v>
      </c>
      <c r="AA27" s="65">
        <f t="shared" si="30"/>
        <v>52.932130813598597</v>
      </c>
      <c r="AB27" s="65">
        <f t="shared" si="30"/>
        <v>56.466516494750998</v>
      </c>
      <c r="AC27" s="65">
        <f t="shared" si="30"/>
        <v>56.978055953979499</v>
      </c>
      <c r="AD27" s="65">
        <f t="shared" si="30"/>
        <v>57.516717910766602</v>
      </c>
      <c r="AE27" s="65">
        <f t="shared" si="30"/>
        <v>58.101079940795898</v>
      </c>
      <c r="AF27" s="65">
        <f t="shared" si="30"/>
        <v>58.655773162841797</v>
      </c>
      <c r="AG27" s="65">
        <f t="shared" si="30"/>
        <v>59.1831665039063</v>
      </c>
      <c r="AH27" s="65">
        <f t="shared" si="30"/>
        <v>59.738611221313498</v>
      </c>
      <c r="AI27" s="94">
        <f t="shared" si="31"/>
        <v>18.938611030578599</v>
      </c>
      <c r="AJ27" s="95"/>
      <c r="AK27" s="51" t="s">
        <v>75</v>
      </c>
      <c r="AL27" s="52">
        <v>101.549999237061</v>
      </c>
      <c r="AM27" s="52">
        <v>93</v>
      </c>
      <c r="AN27" s="52">
        <v>120.34999847412099</v>
      </c>
      <c r="AO27" s="52">
        <v>98.75</v>
      </c>
      <c r="AP27" s="52">
        <v>103.915378570557</v>
      </c>
      <c r="AQ27" s="52">
        <v>98.176139831542997</v>
      </c>
      <c r="AR27" s="52">
        <v>99.409343719482393</v>
      </c>
      <c r="AS27" s="52">
        <v>97.6524658203125</v>
      </c>
      <c r="AT27" s="52">
        <v>100.801891326904</v>
      </c>
      <c r="AU27" s="52">
        <v>100.333309173584</v>
      </c>
      <c r="AV27" s="52">
        <v>103.465099334717</v>
      </c>
      <c r="AW27" s="52">
        <v>105.63163375854499</v>
      </c>
      <c r="AX27" s="52">
        <v>105.505184173584</v>
      </c>
      <c r="AY27" s="52">
        <v>104.426456451416</v>
      </c>
      <c r="AZ27" s="52">
        <v>106.826198577881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55.350000381469698</v>
      </c>
      <c r="U28" s="63">
        <f t="shared" si="30"/>
        <v>43.449998855590799</v>
      </c>
      <c r="V28" s="63">
        <f t="shared" si="30"/>
        <v>65.449998855590806</v>
      </c>
      <c r="W28" s="63">
        <f t="shared" si="30"/>
        <v>40.049999237060497</v>
      </c>
      <c r="X28" s="63">
        <f t="shared" si="30"/>
        <v>49.7919025421143</v>
      </c>
      <c r="Y28" s="63">
        <f t="shared" si="30"/>
        <v>51.591070175170898</v>
      </c>
      <c r="Z28" s="63">
        <f t="shared" si="30"/>
        <v>52.450775146484403</v>
      </c>
      <c r="AA28" s="63">
        <f t="shared" si="30"/>
        <v>53.6052150726318</v>
      </c>
      <c r="AB28" s="63">
        <f t="shared" si="30"/>
        <v>52.186901092529297</v>
      </c>
      <c r="AC28" s="63">
        <f t="shared" si="30"/>
        <v>55.710231781005902</v>
      </c>
      <c r="AD28" s="63">
        <f t="shared" si="30"/>
        <v>56.2381496429443</v>
      </c>
      <c r="AE28" s="63">
        <f t="shared" si="30"/>
        <v>56.7861652374268</v>
      </c>
      <c r="AF28" s="63">
        <f t="shared" si="30"/>
        <v>57.341075897216797</v>
      </c>
      <c r="AG28" s="63">
        <f t="shared" si="30"/>
        <v>57.883815765380902</v>
      </c>
      <c r="AH28" s="64">
        <f t="shared" si="30"/>
        <v>58.404850006103501</v>
      </c>
      <c r="AI28" s="96">
        <f t="shared" si="31"/>
        <v>3.0548496246338033</v>
      </c>
      <c r="AJ28" s="95"/>
      <c r="AK28" s="51" t="s">
        <v>76</v>
      </c>
      <c r="AL28" s="52">
        <v>88.349998474121094</v>
      </c>
      <c r="AM28" s="52">
        <v>103.750003814697</v>
      </c>
      <c r="AN28" s="52">
        <v>91.450000762939496</v>
      </c>
      <c r="AO28" s="52">
        <v>116.250003814697</v>
      </c>
      <c r="AP28" s="52">
        <v>97.353763580322294</v>
      </c>
      <c r="AQ28" s="52">
        <v>100.406482696533</v>
      </c>
      <c r="AR28" s="52">
        <v>97.526145935058594</v>
      </c>
      <c r="AS28" s="52">
        <v>98.595623016357393</v>
      </c>
      <c r="AT28" s="52">
        <v>97.522384643554702</v>
      </c>
      <c r="AU28" s="52">
        <v>100.01885986328099</v>
      </c>
      <c r="AV28" s="52">
        <v>99.598743438720703</v>
      </c>
      <c r="AW28" s="52">
        <v>102.081085205078</v>
      </c>
      <c r="AX28" s="52">
        <v>104.003456115723</v>
      </c>
      <c r="AY28" s="52">
        <v>104.272891998291</v>
      </c>
      <c r="AZ28" s="52">
        <v>103.661487579346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302.54999732971191</v>
      </c>
      <c r="U29" s="103">
        <f t="shared" ref="U29:AI29" si="33">SUM(U23:U28)</f>
        <v>302.60000133514404</v>
      </c>
      <c r="V29" s="103">
        <f t="shared" si="33"/>
        <v>314.54999828338623</v>
      </c>
      <c r="W29" s="103">
        <f t="shared" si="33"/>
        <v>305.15000152587879</v>
      </c>
      <c r="X29" s="103">
        <f t="shared" si="33"/>
        <v>323.92942619323742</v>
      </c>
      <c r="Y29" s="103">
        <f t="shared" si="33"/>
        <v>331.69028663635248</v>
      </c>
      <c r="Z29" s="103">
        <f t="shared" si="33"/>
        <v>337.60679626464855</v>
      </c>
      <c r="AA29" s="103">
        <f t="shared" si="33"/>
        <v>342.91951942443848</v>
      </c>
      <c r="AB29" s="103">
        <f t="shared" si="33"/>
        <v>347.36232757568359</v>
      </c>
      <c r="AC29" s="103">
        <f t="shared" si="33"/>
        <v>353.65223312377941</v>
      </c>
      <c r="AD29" s="103">
        <f t="shared" si="33"/>
        <v>357.08525085449213</v>
      </c>
      <c r="AE29" s="103">
        <f t="shared" si="33"/>
        <v>360.61420440673845</v>
      </c>
      <c r="AF29" s="103">
        <f t="shared" si="33"/>
        <v>364.02626419067383</v>
      </c>
      <c r="AG29" s="103">
        <f t="shared" si="33"/>
        <v>367.3800449371339</v>
      </c>
      <c r="AH29" s="103">
        <f t="shared" si="33"/>
        <v>370.73278427124023</v>
      </c>
      <c r="AI29" s="61">
        <f t="shared" si="33"/>
        <v>68.182786941528306</v>
      </c>
      <c r="AJ29" s="100"/>
      <c r="AK29" s="51" t="s">
        <v>77</v>
      </c>
      <c r="AL29" s="52">
        <v>92.5</v>
      </c>
      <c r="AM29" s="52">
        <v>89.899997711181598</v>
      </c>
      <c r="AN29" s="52">
        <v>104.25</v>
      </c>
      <c r="AO29" s="52">
        <v>88.200000762939496</v>
      </c>
      <c r="AP29" s="52">
        <v>106.766033172607</v>
      </c>
      <c r="AQ29" s="52">
        <v>94.66943359375</v>
      </c>
      <c r="AR29" s="52">
        <v>96.707481384277301</v>
      </c>
      <c r="AS29" s="52">
        <v>95.344779968261705</v>
      </c>
      <c r="AT29" s="52">
        <v>96.315769195556598</v>
      </c>
      <c r="AU29" s="52">
        <v>95.716182708740206</v>
      </c>
      <c r="AV29" s="52">
        <v>97.755012512207003</v>
      </c>
      <c r="AW29" s="52">
        <v>97.436199188232393</v>
      </c>
      <c r="AX29" s="52">
        <v>99.427478790283203</v>
      </c>
      <c r="AY29" s="52">
        <v>101.15374755859401</v>
      </c>
      <c r="AZ29" s="52">
        <v>101.665851593018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59.299999237060497</v>
      </c>
      <c r="U30" s="65">
        <f t="shared" ref="U30:AH36" si="34">AM10</f>
        <v>55.950000762939503</v>
      </c>
      <c r="V30" s="65">
        <f t="shared" si="34"/>
        <v>44.399999618530302</v>
      </c>
      <c r="W30" s="65">
        <f t="shared" si="34"/>
        <v>69.899997711181598</v>
      </c>
      <c r="X30" s="65">
        <f t="shared" si="34"/>
        <v>41.972584724426298</v>
      </c>
      <c r="Y30" s="65">
        <f t="shared" si="34"/>
        <v>50.103578567504897</v>
      </c>
      <c r="Z30" s="65">
        <f t="shared" si="34"/>
        <v>51.473800659179702</v>
      </c>
      <c r="AA30" s="65">
        <f t="shared" si="34"/>
        <v>52.225494384765597</v>
      </c>
      <c r="AB30" s="65">
        <f t="shared" si="34"/>
        <v>53.503499984741197</v>
      </c>
      <c r="AC30" s="65">
        <f t="shared" si="34"/>
        <v>51.692356109619098</v>
      </c>
      <c r="AD30" s="65">
        <f t="shared" si="34"/>
        <v>55.207439422607401</v>
      </c>
      <c r="AE30" s="65">
        <f t="shared" si="34"/>
        <v>55.747657775878899</v>
      </c>
      <c r="AF30" s="65">
        <f t="shared" si="34"/>
        <v>56.275621414184599</v>
      </c>
      <c r="AG30" s="65">
        <f t="shared" si="34"/>
        <v>56.823961257934599</v>
      </c>
      <c r="AH30" s="65">
        <f t="shared" si="34"/>
        <v>57.36279296875</v>
      </c>
      <c r="AI30" s="87">
        <f t="shared" ref="AI30:AI36" si="35">AH30-T30</f>
        <v>-1.9372062683104971</v>
      </c>
      <c r="AJ30" s="95"/>
      <c r="AK30" s="51" t="s">
        <v>78</v>
      </c>
      <c r="AL30" s="52">
        <v>66.999998092651396</v>
      </c>
      <c r="AM30" s="52">
        <v>95</v>
      </c>
      <c r="AN30" s="52">
        <v>87.600002288818402</v>
      </c>
      <c r="AO30" s="52">
        <v>102.700000762939</v>
      </c>
      <c r="AP30" s="52">
        <v>86.393680572509794</v>
      </c>
      <c r="AQ30" s="52">
        <v>98.880741119384794</v>
      </c>
      <c r="AR30" s="52">
        <v>91.181453704833999</v>
      </c>
      <c r="AS30" s="52">
        <v>92.572971343994098</v>
      </c>
      <c r="AT30" s="52">
        <v>92.06396484375</v>
      </c>
      <c r="AU30" s="52">
        <v>92.940055847167997</v>
      </c>
      <c r="AV30" s="52">
        <v>92.710060119628906</v>
      </c>
      <c r="AW30" s="52">
        <v>94.391609191894503</v>
      </c>
      <c r="AX30" s="52">
        <v>94.148815155029297</v>
      </c>
      <c r="AY30" s="52">
        <v>95.790878295898395</v>
      </c>
      <c r="AZ30" s="52">
        <v>97.364036560058594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41.599999427795403</v>
      </c>
      <c r="U31" s="61">
        <f t="shared" si="34"/>
        <v>63.399997711181598</v>
      </c>
      <c r="V31" s="61">
        <f t="shared" si="34"/>
        <v>57.949998855590799</v>
      </c>
      <c r="W31" s="61">
        <f t="shared" si="34"/>
        <v>45.299999237060497</v>
      </c>
      <c r="X31" s="61">
        <f t="shared" si="34"/>
        <v>68.044088363647504</v>
      </c>
      <c r="Y31" s="61">
        <f t="shared" si="34"/>
        <v>43.290609359741197</v>
      </c>
      <c r="Z31" s="61">
        <f t="shared" si="34"/>
        <v>50.246799468994098</v>
      </c>
      <c r="AA31" s="61">
        <f t="shared" si="34"/>
        <v>51.308048248291001</v>
      </c>
      <c r="AB31" s="61">
        <f t="shared" si="34"/>
        <v>51.993280410766602</v>
      </c>
      <c r="AC31" s="61">
        <f t="shared" si="34"/>
        <v>53.308046340942397</v>
      </c>
      <c r="AD31" s="61">
        <f t="shared" si="34"/>
        <v>51.2564697265625</v>
      </c>
      <c r="AE31" s="61">
        <f t="shared" si="34"/>
        <v>54.7520236968994</v>
      </c>
      <c r="AF31" s="61">
        <f t="shared" si="34"/>
        <v>55.276453018188498</v>
      </c>
      <c r="AG31" s="61">
        <f t="shared" si="34"/>
        <v>55.802375793457003</v>
      </c>
      <c r="AH31" s="61">
        <f t="shared" si="34"/>
        <v>56.349033355712898</v>
      </c>
      <c r="AI31" s="84">
        <f t="shared" si="35"/>
        <v>14.749033927917495</v>
      </c>
      <c r="AJ31" s="95"/>
      <c r="AK31" s="51" t="s">
        <v>79</v>
      </c>
      <c r="AL31" s="52">
        <v>69.350000381469698</v>
      </c>
      <c r="AM31" s="52">
        <v>59.950000762939503</v>
      </c>
      <c r="AN31" s="52">
        <v>78.799999237060504</v>
      </c>
      <c r="AO31" s="52">
        <v>89</v>
      </c>
      <c r="AP31" s="52">
        <v>93.475738525390597</v>
      </c>
      <c r="AQ31" s="52">
        <v>83.395336151123004</v>
      </c>
      <c r="AR31" s="52">
        <v>92.141712188720703</v>
      </c>
      <c r="AS31" s="52">
        <v>87.174045562744098</v>
      </c>
      <c r="AT31" s="52">
        <v>88.186725616455107</v>
      </c>
      <c r="AU31" s="52">
        <v>88.133785247802706</v>
      </c>
      <c r="AV31" s="52">
        <v>88.988811492919893</v>
      </c>
      <c r="AW31" s="52">
        <v>89.005893707275405</v>
      </c>
      <c r="AX31" s="52">
        <v>90.369461059570298</v>
      </c>
      <c r="AY31" s="52">
        <v>90.220184326171903</v>
      </c>
      <c r="AZ31" s="52">
        <v>91.619293212890597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45.650001525878899</v>
      </c>
      <c r="U32" s="65">
        <f t="shared" si="34"/>
        <v>43.200000762939503</v>
      </c>
      <c r="V32" s="65">
        <f t="shared" si="34"/>
        <v>55.25</v>
      </c>
      <c r="W32" s="65">
        <f t="shared" si="34"/>
        <v>62.099998474121101</v>
      </c>
      <c r="X32" s="65">
        <f t="shared" si="34"/>
        <v>46.200315475463903</v>
      </c>
      <c r="Y32" s="65">
        <f t="shared" si="34"/>
        <v>66.649873733520494</v>
      </c>
      <c r="Z32" s="65">
        <f t="shared" si="34"/>
        <v>44.382778167724602</v>
      </c>
      <c r="AA32" s="65">
        <f t="shared" si="34"/>
        <v>50.4558811187744</v>
      </c>
      <c r="AB32" s="65">
        <f t="shared" si="34"/>
        <v>51.303340911865199</v>
      </c>
      <c r="AC32" s="65">
        <f t="shared" si="34"/>
        <v>51.915513992309599</v>
      </c>
      <c r="AD32" s="65">
        <f t="shared" si="34"/>
        <v>53.269151687622099</v>
      </c>
      <c r="AE32" s="65">
        <f t="shared" si="34"/>
        <v>51.055702209472699</v>
      </c>
      <c r="AF32" s="65">
        <f t="shared" si="34"/>
        <v>54.512445449829102</v>
      </c>
      <c r="AG32" s="65">
        <f t="shared" si="34"/>
        <v>55.038953781127901</v>
      </c>
      <c r="AH32" s="65">
        <f t="shared" si="34"/>
        <v>55.568660736083999</v>
      </c>
      <c r="AI32" s="83">
        <f t="shared" si="35"/>
        <v>9.9186592102050994</v>
      </c>
      <c r="AJ32" s="95"/>
      <c r="AK32" s="51" t="s">
        <v>80</v>
      </c>
      <c r="AL32" s="52">
        <v>68.550003051757798</v>
      </c>
      <c r="AM32" s="52">
        <v>72.600000381469698</v>
      </c>
      <c r="AN32" s="52">
        <v>72.049999237060504</v>
      </c>
      <c r="AO32" s="52">
        <v>74</v>
      </c>
      <c r="AP32" s="52">
        <v>84.338661193847699</v>
      </c>
      <c r="AQ32" s="52">
        <v>86.680515289306598</v>
      </c>
      <c r="AR32" s="52">
        <v>80.528182983398395</v>
      </c>
      <c r="AS32" s="52">
        <v>86.802776336669893</v>
      </c>
      <c r="AT32" s="52">
        <v>83.568580627441406</v>
      </c>
      <c r="AU32" s="52">
        <v>84.348373413085895</v>
      </c>
      <c r="AV32" s="52">
        <v>84.604778289794893</v>
      </c>
      <c r="AW32" s="52">
        <v>85.430923461914105</v>
      </c>
      <c r="AX32" s="52">
        <v>85.586536407470703</v>
      </c>
      <c r="AY32" s="52">
        <v>86.728279113769503</v>
      </c>
      <c r="AZ32" s="52">
        <v>86.689628601074205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51.700000762939503</v>
      </c>
      <c r="U33" s="61">
        <f t="shared" si="34"/>
        <v>42.149999618530302</v>
      </c>
      <c r="V33" s="61">
        <f t="shared" si="34"/>
        <v>48.800001144409201</v>
      </c>
      <c r="W33" s="61">
        <f t="shared" si="34"/>
        <v>55.899999618530302</v>
      </c>
      <c r="X33" s="61">
        <f t="shared" si="34"/>
        <v>61.010438919067397</v>
      </c>
      <c r="Y33" s="61">
        <f t="shared" si="34"/>
        <v>46.928041458129897</v>
      </c>
      <c r="Z33" s="61">
        <f t="shared" si="34"/>
        <v>65.504186630248995</v>
      </c>
      <c r="AA33" s="61">
        <f t="shared" si="34"/>
        <v>45.287830352783203</v>
      </c>
      <c r="AB33" s="61">
        <f t="shared" si="34"/>
        <v>50.647264480590799</v>
      </c>
      <c r="AC33" s="61">
        <f t="shared" si="34"/>
        <v>51.302125930786097</v>
      </c>
      <c r="AD33" s="61">
        <f t="shared" si="34"/>
        <v>51.884319305419901</v>
      </c>
      <c r="AE33" s="61">
        <f t="shared" si="34"/>
        <v>53.266134262084996</v>
      </c>
      <c r="AF33" s="61">
        <f t="shared" si="34"/>
        <v>50.906255722045898</v>
      </c>
      <c r="AG33" s="61">
        <f t="shared" si="34"/>
        <v>54.337823867797901</v>
      </c>
      <c r="AH33" s="61">
        <f t="shared" si="34"/>
        <v>54.869209289550803</v>
      </c>
      <c r="AI33" s="84">
        <f t="shared" si="35"/>
        <v>3.1692085266112997</v>
      </c>
      <c r="AJ33" s="95"/>
      <c r="AK33" s="51" t="s">
        <v>81</v>
      </c>
      <c r="AL33" s="52">
        <v>71.649999618530302</v>
      </c>
      <c r="AM33" s="52">
        <v>66.5</v>
      </c>
      <c r="AN33" s="52">
        <v>72.449998855590806</v>
      </c>
      <c r="AO33" s="52">
        <v>72.400001525878906</v>
      </c>
      <c r="AP33" s="52">
        <v>73.273612976074205</v>
      </c>
      <c r="AQ33" s="52">
        <v>80.307086944580107</v>
      </c>
      <c r="AR33" s="52">
        <v>81.486473083496094</v>
      </c>
      <c r="AS33" s="52">
        <v>77.726760864257798</v>
      </c>
      <c r="AT33" s="52">
        <v>82.376434326171903</v>
      </c>
      <c r="AU33" s="52">
        <v>80.229648590087905</v>
      </c>
      <c r="AV33" s="52">
        <v>80.919429779052706</v>
      </c>
      <c r="AW33" s="52">
        <v>81.347511291503906</v>
      </c>
      <c r="AX33" s="52">
        <v>82.1093559265137</v>
      </c>
      <c r="AY33" s="52">
        <v>82.369091033935504</v>
      </c>
      <c r="AZ33" s="52">
        <v>83.362545013427706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43.850000381469698</v>
      </c>
      <c r="U34" s="65">
        <f t="shared" si="34"/>
        <v>53</v>
      </c>
      <c r="V34" s="65">
        <f t="shared" si="34"/>
        <v>42.300001144409201</v>
      </c>
      <c r="W34" s="65">
        <f t="shared" si="34"/>
        <v>49.050001144409201</v>
      </c>
      <c r="X34" s="65">
        <f t="shared" si="34"/>
        <v>56.361518859863303</v>
      </c>
      <c r="Y34" s="65">
        <f t="shared" si="34"/>
        <v>60.394580841064503</v>
      </c>
      <c r="Z34" s="65">
        <f t="shared" si="34"/>
        <v>47.877079010009801</v>
      </c>
      <c r="AA34" s="65">
        <f t="shared" si="34"/>
        <v>64.903932571411104</v>
      </c>
      <c r="AB34" s="65">
        <f t="shared" si="34"/>
        <v>46.414840698242202</v>
      </c>
      <c r="AC34" s="65">
        <f t="shared" si="34"/>
        <v>51.1235866546631</v>
      </c>
      <c r="AD34" s="65">
        <f t="shared" si="34"/>
        <v>51.6820392608643</v>
      </c>
      <c r="AE34" s="65">
        <f t="shared" si="34"/>
        <v>52.229606628417997</v>
      </c>
      <c r="AF34" s="65">
        <f t="shared" si="34"/>
        <v>53.630613327026403</v>
      </c>
      <c r="AG34" s="65">
        <f t="shared" si="34"/>
        <v>51.165533065795898</v>
      </c>
      <c r="AH34" s="65">
        <f t="shared" si="34"/>
        <v>54.577274322509801</v>
      </c>
      <c r="AI34" s="83">
        <f t="shared" si="35"/>
        <v>10.727273941040103</v>
      </c>
      <c r="AJ34" s="95"/>
      <c r="AK34" s="51" t="s">
        <v>82</v>
      </c>
      <c r="AL34" s="52">
        <v>62.250001907348597</v>
      </c>
      <c r="AM34" s="52">
        <v>69.099998474121094</v>
      </c>
      <c r="AN34" s="52">
        <v>60.200000762939503</v>
      </c>
      <c r="AO34" s="52">
        <v>73.700000762939496</v>
      </c>
      <c r="AP34" s="52">
        <v>70.494087219238295</v>
      </c>
      <c r="AQ34" s="52">
        <v>72.085540771484403</v>
      </c>
      <c r="AR34" s="52">
        <v>77.077945709228501</v>
      </c>
      <c r="AS34" s="52">
        <v>77.484825134277301</v>
      </c>
      <c r="AT34" s="52">
        <v>75.243064880371094</v>
      </c>
      <c r="AU34" s="52">
        <v>78.772903442382798</v>
      </c>
      <c r="AV34" s="52">
        <v>77.377159118652301</v>
      </c>
      <c r="AW34" s="52">
        <v>78.010200500488295</v>
      </c>
      <c r="AX34" s="52">
        <v>78.496482849121094</v>
      </c>
      <c r="AY34" s="52">
        <v>79.218070983886705</v>
      </c>
      <c r="AZ34" s="52">
        <v>79.560577392578097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55.800001144409201</v>
      </c>
      <c r="U35" s="61">
        <f t="shared" si="34"/>
        <v>42.75</v>
      </c>
      <c r="V35" s="61">
        <f t="shared" si="34"/>
        <v>50.5</v>
      </c>
      <c r="W35" s="61">
        <f t="shared" si="34"/>
        <v>43.600000381469698</v>
      </c>
      <c r="X35" s="61">
        <f t="shared" si="34"/>
        <v>50.023654937744098</v>
      </c>
      <c r="Y35" s="61">
        <f t="shared" si="34"/>
        <v>56.958633422851598</v>
      </c>
      <c r="Z35" s="61">
        <f t="shared" si="34"/>
        <v>60.122457504272496</v>
      </c>
      <c r="AA35" s="61">
        <f t="shared" si="34"/>
        <v>48.9077663421631</v>
      </c>
      <c r="AB35" s="61">
        <f t="shared" si="34"/>
        <v>64.660264968872099</v>
      </c>
      <c r="AC35" s="61">
        <f t="shared" si="34"/>
        <v>47.554937362670898</v>
      </c>
      <c r="AD35" s="61">
        <f t="shared" si="34"/>
        <v>51.778223037719698</v>
      </c>
      <c r="AE35" s="61">
        <f t="shared" si="34"/>
        <v>52.244491577148402</v>
      </c>
      <c r="AF35" s="61">
        <f t="shared" si="34"/>
        <v>52.747676849365199</v>
      </c>
      <c r="AG35" s="61">
        <f t="shared" si="34"/>
        <v>54.179130554199197</v>
      </c>
      <c r="AH35" s="61">
        <f t="shared" si="34"/>
        <v>51.634521484375</v>
      </c>
      <c r="AI35" s="84">
        <f t="shared" si="35"/>
        <v>-4.165479660034201</v>
      </c>
      <c r="AJ35" s="95"/>
      <c r="AK35" s="51" t="s">
        <v>83</v>
      </c>
      <c r="AL35" s="52">
        <v>50.75</v>
      </c>
      <c r="AM35" s="52">
        <v>56.549999237060497</v>
      </c>
      <c r="AN35" s="52">
        <v>62.449998855590799</v>
      </c>
      <c r="AO35" s="52">
        <v>59.649999618530302</v>
      </c>
      <c r="AP35" s="52">
        <v>70.116724014282198</v>
      </c>
      <c r="AQ35" s="52">
        <v>68.676261901855497</v>
      </c>
      <c r="AR35" s="52">
        <v>70.796566009521499</v>
      </c>
      <c r="AS35" s="52">
        <v>74.449794769287095</v>
      </c>
      <c r="AT35" s="52">
        <v>74.3891792297363</v>
      </c>
      <c r="AU35" s="52">
        <v>73.0623970031738</v>
      </c>
      <c r="AV35" s="52">
        <v>75.888763427734403</v>
      </c>
      <c r="AW35" s="52">
        <v>74.980476379394503</v>
      </c>
      <c r="AX35" s="52">
        <v>75.5306587219238</v>
      </c>
      <c r="AY35" s="52">
        <v>76.053066253662095</v>
      </c>
      <c r="AZ35" s="52">
        <v>76.751159667968807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61.600000381469698</v>
      </c>
      <c r="U36" s="74">
        <f t="shared" si="34"/>
        <v>55.299999237060497</v>
      </c>
      <c r="V36" s="74">
        <f t="shared" si="34"/>
        <v>42.5</v>
      </c>
      <c r="W36" s="74">
        <f t="shared" si="34"/>
        <v>54.900001525878899</v>
      </c>
      <c r="X36" s="74">
        <f t="shared" si="34"/>
        <v>45.366695404052699</v>
      </c>
      <c r="Y36" s="74">
        <f t="shared" si="34"/>
        <v>51.277069091796903</v>
      </c>
      <c r="Z36" s="74">
        <f t="shared" si="34"/>
        <v>57.932744979858398</v>
      </c>
      <c r="AA36" s="74">
        <f t="shared" si="34"/>
        <v>60.371435165405302</v>
      </c>
      <c r="AB36" s="74">
        <f t="shared" si="34"/>
        <v>50.253292083740199</v>
      </c>
      <c r="AC36" s="74">
        <f t="shared" si="34"/>
        <v>64.934995651245103</v>
      </c>
      <c r="AD36" s="74">
        <f t="shared" si="34"/>
        <v>48.989828109741197</v>
      </c>
      <c r="AE36" s="74">
        <f t="shared" si="34"/>
        <v>52.845769882202099</v>
      </c>
      <c r="AF36" s="74">
        <f t="shared" si="34"/>
        <v>53.201856613159201</v>
      </c>
      <c r="AG36" s="74">
        <f t="shared" si="34"/>
        <v>53.684787750244098</v>
      </c>
      <c r="AH36" s="74">
        <f t="shared" si="34"/>
        <v>55.149482727050803</v>
      </c>
      <c r="AI36" s="86">
        <f t="shared" si="35"/>
        <v>-6.4505176544188956</v>
      </c>
      <c r="AJ36" s="95"/>
      <c r="AK36" s="51" t="s">
        <v>84</v>
      </c>
      <c r="AL36" s="52">
        <v>70.749998092651396</v>
      </c>
      <c r="AM36" s="52">
        <v>46.449999809265101</v>
      </c>
      <c r="AN36" s="52">
        <v>66.25</v>
      </c>
      <c r="AO36" s="52">
        <v>58.75</v>
      </c>
      <c r="AP36" s="52">
        <v>60.6780109405518</v>
      </c>
      <c r="AQ36" s="52">
        <v>67.741518020629897</v>
      </c>
      <c r="AR36" s="52">
        <v>67.349922180175795</v>
      </c>
      <c r="AS36" s="52">
        <v>69.765403747558594</v>
      </c>
      <c r="AT36" s="52">
        <v>72.556640625</v>
      </c>
      <c r="AU36" s="52">
        <v>72.183319091796903</v>
      </c>
      <c r="AV36" s="52">
        <v>71.493526458740206</v>
      </c>
      <c r="AW36" s="52">
        <v>73.840251922607393</v>
      </c>
      <c r="AX36" s="52">
        <v>73.219329833984403</v>
      </c>
      <c r="AY36" s="52">
        <v>73.7230415344238</v>
      </c>
      <c r="AZ36" s="52">
        <v>74.275810241699205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359.50000286102295</v>
      </c>
      <c r="U37" s="61">
        <f t="shared" ref="U37:AI37" si="37">SUM(U30:U36)</f>
        <v>355.74999809265142</v>
      </c>
      <c r="V37" s="61">
        <f t="shared" si="37"/>
        <v>341.70000076293951</v>
      </c>
      <c r="W37" s="61">
        <f t="shared" si="37"/>
        <v>380.74999809265125</v>
      </c>
      <c r="X37" s="61">
        <f t="shared" si="37"/>
        <v>368.97929668426514</v>
      </c>
      <c r="Y37" s="61">
        <f t="shared" si="37"/>
        <v>375.60238647460949</v>
      </c>
      <c r="Z37" s="61">
        <f t="shared" si="37"/>
        <v>377.53984642028814</v>
      </c>
      <c r="AA37" s="61">
        <f t="shared" si="37"/>
        <v>373.46038818359364</v>
      </c>
      <c r="AB37" s="61">
        <f t="shared" si="37"/>
        <v>368.7757835388183</v>
      </c>
      <c r="AC37" s="61">
        <f t="shared" si="37"/>
        <v>371.83156204223633</v>
      </c>
      <c r="AD37" s="61">
        <f t="shared" si="37"/>
        <v>364.06747055053711</v>
      </c>
      <c r="AE37" s="61">
        <f t="shared" si="37"/>
        <v>372.14138603210444</v>
      </c>
      <c r="AF37" s="61">
        <f t="shared" si="37"/>
        <v>376.55092239379888</v>
      </c>
      <c r="AG37" s="61">
        <f t="shared" si="37"/>
        <v>381.03256607055658</v>
      </c>
      <c r="AH37" s="61">
        <f t="shared" si="37"/>
        <v>385.51097488403326</v>
      </c>
      <c r="AI37" s="61">
        <f t="shared" si="37"/>
        <v>26.010972023010403</v>
      </c>
      <c r="AJ37" s="100"/>
      <c r="AK37" s="51" t="s">
        <v>85</v>
      </c>
      <c r="AL37" s="52">
        <v>50.200000762939503</v>
      </c>
      <c r="AM37" s="52">
        <v>65.25</v>
      </c>
      <c r="AN37" s="52">
        <v>52.5</v>
      </c>
      <c r="AO37" s="52">
        <v>59.200000762939503</v>
      </c>
      <c r="AP37" s="52">
        <v>59.356031417846701</v>
      </c>
      <c r="AQ37" s="52">
        <v>61.328155517578097</v>
      </c>
      <c r="AR37" s="52">
        <v>66.249309539794893</v>
      </c>
      <c r="AS37" s="52">
        <v>66.445640563964801</v>
      </c>
      <c r="AT37" s="52">
        <v>69.029163360595703</v>
      </c>
      <c r="AU37" s="52">
        <v>71.201034545898395</v>
      </c>
      <c r="AV37" s="52">
        <v>70.689430236816406</v>
      </c>
      <c r="AW37" s="52">
        <v>70.415561676025405</v>
      </c>
      <c r="AX37" s="52">
        <v>72.394275665283203</v>
      </c>
      <c r="AY37" s="52">
        <v>71.979736328125</v>
      </c>
      <c r="AZ37" s="52">
        <v>72.464225769042997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59.999998092651403</v>
      </c>
      <c r="U38" s="79">
        <f t="shared" ref="U38:AH40" si="38">AM17</f>
        <v>67.849998474121094</v>
      </c>
      <c r="V38" s="79">
        <f t="shared" si="38"/>
        <v>54.700000762939503</v>
      </c>
      <c r="W38" s="79">
        <f t="shared" si="38"/>
        <v>42.950000762939503</v>
      </c>
      <c r="X38" s="79">
        <f t="shared" si="38"/>
        <v>56.240816116333001</v>
      </c>
      <c r="Y38" s="79">
        <f t="shared" si="38"/>
        <v>47.425994873046903</v>
      </c>
      <c r="Z38" s="79">
        <f t="shared" si="38"/>
        <v>52.914924621582003</v>
      </c>
      <c r="AA38" s="79">
        <f t="shared" si="38"/>
        <v>59.333057403564503</v>
      </c>
      <c r="AB38" s="79">
        <f t="shared" si="38"/>
        <v>61.143974304199197</v>
      </c>
      <c r="AC38" s="79">
        <f t="shared" si="38"/>
        <v>51.952175140380902</v>
      </c>
      <c r="AD38" s="79">
        <f t="shared" si="38"/>
        <v>65.746892929077106</v>
      </c>
      <c r="AE38" s="79">
        <f t="shared" si="38"/>
        <v>50.801568984985401</v>
      </c>
      <c r="AF38" s="79">
        <f t="shared" si="38"/>
        <v>54.355274200439503</v>
      </c>
      <c r="AG38" s="79">
        <f t="shared" si="38"/>
        <v>54.607217788696303</v>
      </c>
      <c r="AH38" s="79">
        <f t="shared" si="38"/>
        <v>55.079437255859403</v>
      </c>
      <c r="AI38" s="104">
        <f t="shared" ref="AI38:AI40" si="39">AH38-T38</f>
        <v>-4.9205608367919993</v>
      </c>
      <c r="AJ38" s="95"/>
      <c r="AK38" s="51" t="s">
        <v>86</v>
      </c>
      <c r="AL38" s="52">
        <v>64.699996948242202</v>
      </c>
      <c r="AM38" s="52">
        <v>49.399999618530302</v>
      </c>
      <c r="AN38" s="52">
        <v>69.949998855590806</v>
      </c>
      <c r="AO38" s="52">
        <v>50.150001525878899</v>
      </c>
      <c r="AP38" s="52">
        <v>58.712120056152301</v>
      </c>
      <c r="AQ38" s="52">
        <v>59.656120300292997</v>
      </c>
      <c r="AR38" s="52">
        <v>61.678121566772496</v>
      </c>
      <c r="AS38" s="52">
        <v>65.107057571411104</v>
      </c>
      <c r="AT38" s="52">
        <v>65.705207824707003</v>
      </c>
      <c r="AU38" s="52">
        <v>68.327873229980497</v>
      </c>
      <c r="AV38" s="52">
        <v>70.092864990234403</v>
      </c>
      <c r="AW38" s="52">
        <v>69.50146484375</v>
      </c>
      <c r="AX38" s="52">
        <v>69.490032196044893</v>
      </c>
      <c r="AY38" s="52">
        <v>71.216987609863295</v>
      </c>
      <c r="AZ38" s="52">
        <v>70.95849609375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47.950000762939503</v>
      </c>
      <c r="U39" s="65">
        <f t="shared" si="38"/>
        <v>66.900001525878906</v>
      </c>
      <c r="V39" s="65">
        <f t="shared" si="38"/>
        <v>68.25</v>
      </c>
      <c r="W39" s="65">
        <f t="shared" si="38"/>
        <v>54.600000381469698</v>
      </c>
      <c r="X39" s="65">
        <f t="shared" si="38"/>
        <v>45.69970703125</v>
      </c>
      <c r="Y39" s="65">
        <f t="shared" si="38"/>
        <v>57.8179035186768</v>
      </c>
      <c r="Z39" s="65">
        <f t="shared" si="38"/>
        <v>49.712770462036097</v>
      </c>
      <c r="AA39" s="65">
        <f t="shared" si="38"/>
        <v>54.794801712036097</v>
      </c>
      <c r="AB39" s="65">
        <f t="shared" si="38"/>
        <v>60.991405487060497</v>
      </c>
      <c r="AC39" s="65">
        <f t="shared" si="38"/>
        <v>62.227256774902301</v>
      </c>
      <c r="AD39" s="65">
        <f t="shared" si="38"/>
        <v>53.921815872192397</v>
      </c>
      <c r="AE39" s="65">
        <f t="shared" si="38"/>
        <v>66.867038726806598</v>
      </c>
      <c r="AF39" s="65">
        <f t="shared" si="38"/>
        <v>52.860898971557603</v>
      </c>
      <c r="AG39" s="65">
        <f t="shared" si="38"/>
        <v>56.155540466308601</v>
      </c>
      <c r="AH39" s="65">
        <f t="shared" si="38"/>
        <v>56.320949554443402</v>
      </c>
      <c r="AI39" s="83">
        <f t="shared" si="39"/>
        <v>8.3709487915038991</v>
      </c>
      <c r="AJ39" s="95"/>
      <c r="AK39" s="51" t="s">
        <v>87</v>
      </c>
      <c r="AL39" s="52">
        <v>60.75</v>
      </c>
      <c r="AM39" s="52">
        <v>57.899999618530302</v>
      </c>
      <c r="AN39" s="52">
        <v>50.799999237060497</v>
      </c>
      <c r="AO39" s="52">
        <v>66.149999618530302</v>
      </c>
      <c r="AP39" s="52">
        <v>51.393285751342802</v>
      </c>
      <c r="AQ39" s="52">
        <v>58.632545471191399</v>
      </c>
      <c r="AR39" s="52">
        <v>60.162639617919901</v>
      </c>
      <c r="AS39" s="52">
        <v>62.213598251342802</v>
      </c>
      <c r="AT39" s="52">
        <v>64.567955017089801</v>
      </c>
      <c r="AU39" s="52">
        <v>65.450307846069293</v>
      </c>
      <c r="AV39" s="52">
        <v>68.116424560546903</v>
      </c>
      <c r="AW39" s="52">
        <v>69.577651977539105</v>
      </c>
      <c r="AX39" s="52">
        <v>68.91015625</v>
      </c>
      <c r="AY39" s="52">
        <v>69.102668762207003</v>
      </c>
      <c r="AZ39" s="52">
        <v>70.660846710205107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54.649999618530302</v>
      </c>
      <c r="U40" s="63">
        <f t="shared" si="38"/>
        <v>54.200000762939503</v>
      </c>
      <c r="V40" s="63">
        <f t="shared" si="38"/>
        <v>68.450000762939496</v>
      </c>
      <c r="W40" s="63">
        <f t="shared" si="38"/>
        <v>68.949998855590806</v>
      </c>
      <c r="X40" s="63">
        <f t="shared" si="38"/>
        <v>57.015148162841797</v>
      </c>
      <c r="Y40" s="63">
        <f t="shared" si="38"/>
        <v>48.683921813964801</v>
      </c>
      <c r="Z40" s="63">
        <f t="shared" si="38"/>
        <v>59.7079753875732</v>
      </c>
      <c r="AA40" s="63">
        <f t="shared" si="38"/>
        <v>52.304483413696303</v>
      </c>
      <c r="AB40" s="63">
        <f t="shared" si="38"/>
        <v>57.004825592041001</v>
      </c>
      <c r="AC40" s="63">
        <f t="shared" si="38"/>
        <v>62.935144424438498</v>
      </c>
      <c r="AD40" s="63">
        <f t="shared" si="38"/>
        <v>63.684867858886697</v>
      </c>
      <c r="AE40" s="63">
        <f t="shared" si="38"/>
        <v>56.227594375610401</v>
      </c>
      <c r="AF40" s="63">
        <f t="shared" si="38"/>
        <v>68.3023872375488</v>
      </c>
      <c r="AG40" s="63">
        <f t="shared" si="38"/>
        <v>55.247104644775398</v>
      </c>
      <c r="AH40" s="63">
        <f t="shared" si="38"/>
        <v>58.293737411499002</v>
      </c>
      <c r="AI40" s="85">
        <f t="shared" si="39"/>
        <v>3.6437377929687003</v>
      </c>
      <c r="AJ40" s="95"/>
      <c r="AK40" s="51" t="s">
        <v>88</v>
      </c>
      <c r="AL40" s="52">
        <v>57.099998474121101</v>
      </c>
      <c r="AM40" s="52">
        <v>54.299999237060497</v>
      </c>
      <c r="AN40" s="52">
        <v>65.399997711181598</v>
      </c>
      <c r="AO40" s="52">
        <v>53.799999237060497</v>
      </c>
      <c r="AP40" s="52">
        <v>65.674003601074205</v>
      </c>
      <c r="AQ40" s="52">
        <v>52.594404220581097</v>
      </c>
      <c r="AR40" s="52">
        <v>58.912614822387702</v>
      </c>
      <c r="AS40" s="52">
        <v>60.7575874328613</v>
      </c>
      <c r="AT40" s="52">
        <v>62.839582443237298</v>
      </c>
      <c r="AU40" s="52">
        <v>64.370786666870103</v>
      </c>
      <c r="AV40" s="52">
        <v>65.510435104370103</v>
      </c>
      <c r="AW40" s="52">
        <v>68.201202392578097</v>
      </c>
      <c r="AX40" s="52">
        <v>69.3994331359863</v>
      </c>
      <c r="AY40" s="52">
        <v>68.695816040039105</v>
      </c>
      <c r="AZ40" s="52">
        <v>69.0506401062012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162.59999847412121</v>
      </c>
      <c r="U41" s="103">
        <f t="shared" ref="U41:AI41" si="40">SUM(U38:U40)</f>
        <v>188.95000076293951</v>
      </c>
      <c r="V41" s="103">
        <f t="shared" si="40"/>
        <v>191.40000152587902</v>
      </c>
      <c r="W41" s="103">
        <f t="shared" si="40"/>
        <v>166.5</v>
      </c>
      <c r="X41" s="103">
        <f t="shared" si="40"/>
        <v>158.9556713104248</v>
      </c>
      <c r="Y41" s="103">
        <f t="shared" si="40"/>
        <v>153.9278202056885</v>
      </c>
      <c r="Z41" s="103">
        <f t="shared" si="40"/>
        <v>162.33567047119129</v>
      </c>
      <c r="AA41" s="103">
        <f t="shared" si="40"/>
        <v>166.4323425292969</v>
      </c>
      <c r="AB41" s="103">
        <f t="shared" si="40"/>
        <v>179.1402053833007</v>
      </c>
      <c r="AC41" s="103">
        <f t="shared" si="40"/>
        <v>177.11457633972171</v>
      </c>
      <c r="AD41" s="103">
        <f t="shared" si="40"/>
        <v>183.35357666015619</v>
      </c>
      <c r="AE41" s="103">
        <f t="shared" si="40"/>
        <v>173.8962020874024</v>
      </c>
      <c r="AF41" s="103">
        <f t="shared" si="40"/>
        <v>175.5185604095459</v>
      </c>
      <c r="AG41" s="103">
        <f t="shared" si="40"/>
        <v>166.0098628997803</v>
      </c>
      <c r="AH41" s="103">
        <f t="shared" si="40"/>
        <v>169.69412422180181</v>
      </c>
      <c r="AI41" s="61">
        <f t="shared" si="40"/>
        <v>7.0941257476806001</v>
      </c>
      <c r="AJ41" s="100"/>
      <c r="AK41" s="51" t="s">
        <v>89</v>
      </c>
      <c r="AL41" s="52">
        <v>55.299999237060497</v>
      </c>
      <c r="AM41" s="52">
        <v>52.5</v>
      </c>
      <c r="AN41" s="52">
        <v>51.649999618530302</v>
      </c>
      <c r="AO41" s="52">
        <v>67.700000762939496</v>
      </c>
      <c r="AP41" s="52">
        <v>54.436780929565401</v>
      </c>
      <c r="AQ41" s="52">
        <v>65.335983276367202</v>
      </c>
      <c r="AR41" s="52">
        <v>53.633804321289098</v>
      </c>
      <c r="AS41" s="52">
        <v>59.232618331909201</v>
      </c>
      <c r="AT41" s="52">
        <v>61.217790603637702</v>
      </c>
      <c r="AU41" s="52">
        <v>63.291584014892599</v>
      </c>
      <c r="AV41" s="52">
        <v>64.218835830688505</v>
      </c>
      <c r="AW41" s="52">
        <v>65.576719284057603</v>
      </c>
      <c r="AX41" s="52">
        <v>68.253372192382798</v>
      </c>
      <c r="AY41" s="52">
        <v>69.240791320800795</v>
      </c>
      <c r="AZ41" s="52">
        <v>68.527252197265597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50.899999618530302</v>
      </c>
      <c r="U42" s="65">
        <f t="shared" ref="U42:AH55" si="41">AM20</f>
        <v>52.200000762939503</v>
      </c>
      <c r="V42" s="65">
        <f t="shared" si="41"/>
        <v>57.699998855590799</v>
      </c>
      <c r="W42" s="65">
        <f t="shared" si="41"/>
        <v>68.549999237060504</v>
      </c>
      <c r="X42" s="65">
        <f t="shared" si="41"/>
        <v>69.649219512939496</v>
      </c>
      <c r="Y42" s="65">
        <f t="shared" si="41"/>
        <v>59.379472732543903</v>
      </c>
      <c r="Z42" s="65">
        <f t="shared" si="41"/>
        <v>51.704353332519503</v>
      </c>
      <c r="AA42" s="65">
        <f t="shared" si="41"/>
        <v>61.589511871337898</v>
      </c>
      <c r="AB42" s="65">
        <f t="shared" si="41"/>
        <v>54.921432495117202</v>
      </c>
      <c r="AC42" s="65">
        <f t="shared" si="41"/>
        <v>59.238346099853501</v>
      </c>
      <c r="AD42" s="65">
        <f t="shared" si="41"/>
        <v>64.891098022460895</v>
      </c>
      <c r="AE42" s="65">
        <f t="shared" si="41"/>
        <v>65.173801422119098</v>
      </c>
      <c r="AF42" s="65">
        <f t="shared" si="41"/>
        <v>58.583568572997997</v>
      </c>
      <c r="AG42" s="65">
        <f t="shared" si="41"/>
        <v>69.749443054199205</v>
      </c>
      <c r="AH42" s="65">
        <f t="shared" si="41"/>
        <v>57.7025051116943</v>
      </c>
      <c r="AI42" s="87">
        <f t="shared" ref="AI42:AI55" si="42">AH42-T42</f>
        <v>6.8025054931639986</v>
      </c>
      <c r="AJ42" s="95"/>
      <c r="AK42" s="51" t="s">
        <v>90</v>
      </c>
      <c r="AL42" s="52">
        <v>54.5</v>
      </c>
      <c r="AM42" s="52">
        <v>55.649999618530302</v>
      </c>
      <c r="AN42" s="52">
        <v>56</v>
      </c>
      <c r="AO42" s="52">
        <v>56.799999237060497</v>
      </c>
      <c r="AP42" s="52">
        <v>66.457492828369098</v>
      </c>
      <c r="AQ42" s="52">
        <v>54.903253555297901</v>
      </c>
      <c r="AR42" s="52">
        <v>65.060493469238295</v>
      </c>
      <c r="AS42" s="52">
        <v>54.512779235839801</v>
      </c>
      <c r="AT42" s="52">
        <v>59.5309352874756</v>
      </c>
      <c r="AU42" s="52">
        <v>61.506429672241197</v>
      </c>
      <c r="AV42" s="52">
        <v>63.595211029052699</v>
      </c>
      <c r="AW42" s="52">
        <v>64.069906234741197</v>
      </c>
      <c r="AX42" s="52">
        <v>65.573326110839801</v>
      </c>
      <c r="AY42" s="52">
        <v>68.230010986328097</v>
      </c>
      <c r="AZ42" s="52">
        <v>69.049350738525405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61.999998092651403</v>
      </c>
      <c r="U43" s="61">
        <f t="shared" si="41"/>
        <v>52.149999618530302</v>
      </c>
      <c r="V43" s="61">
        <f t="shared" si="41"/>
        <v>54.099998474121101</v>
      </c>
      <c r="W43" s="61">
        <f t="shared" si="41"/>
        <v>56.149999618530302</v>
      </c>
      <c r="X43" s="61">
        <f t="shared" si="41"/>
        <v>69.285102844238295</v>
      </c>
      <c r="Y43" s="61">
        <f t="shared" si="41"/>
        <v>70.855705261230497</v>
      </c>
      <c r="Z43" s="61">
        <f t="shared" si="41"/>
        <v>62.376316070556598</v>
      </c>
      <c r="AA43" s="61">
        <f t="shared" si="41"/>
        <v>55.507045745849602</v>
      </c>
      <c r="AB43" s="61">
        <f t="shared" si="41"/>
        <v>64.134189605712905</v>
      </c>
      <c r="AC43" s="61">
        <f t="shared" si="41"/>
        <v>58.235797882080099</v>
      </c>
      <c r="AD43" s="61">
        <f t="shared" si="41"/>
        <v>62.198482513427699</v>
      </c>
      <c r="AE43" s="61">
        <f t="shared" si="41"/>
        <v>67.500648498535199</v>
      </c>
      <c r="AF43" s="61">
        <f t="shared" si="41"/>
        <v>67.260444641113295</v>
      </c>
      <c r="AG43" s="61">
        <f t="shared" si="41"/>
        <v>61.647233963012702</v>
      </c>
      <c r="AH43" s="61">
        <f t="shared" si="41"/>
        <v>71.790557861328097</v>
      </c>
      <c r="AI43" s="84">
        <f t="shared" si="42"/>
        <v>9.7905597686766939</v>
      </c>
      <c r="AJ43" s="95"/>
      <c r="AK43" s="51" t="s">
        <v>91</v>
      </c>
      <c r="AL43" s="52">
        <v>63.150001525878899</v>
      </c>
      <c r="AM43" s="52">
        <v>51.600000381469698</v>
      </c>
      <c r="AN43" s="52">
        <v>50.149999618530302</v>
      </c>
      <c r="AO43" s="52">
        <v>55</v>
      </c>
      <c r="AP43" s="52">
        <v>57.605371475219698</v>
      </c>
      <c r="AQ43" s="52">
        <v>65.637966156005902</v>
      </c>
      <c r="AR43" s="52">
        <v>55.539817810058601</v>
      </c>
      <c r="AS43" s="52">
        <v>65.058628082275405</v>
      </c>
      <c r="AT43" s="52">
        <v>55.529115676879897</v>
      </c>
      <c r="AU43" s="52">
        <v>60.012231826782198</v>
      </c>
      <c r="AV43" s="52">
        <v>61.968685150146499</v>
      </c>
      <c r="AW43" s="52">
        <v>64.043300628662095</v>
      </c>
      <c r="AX43" s="52">
        <v>64.190662384033203</v>
      </c>
      <c r="AY43" s="52">
        <v>65.778106689453097</v>
      </c>
      <c r="AZ43" s="52">
        <v>68.415588378906307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66.750001907348604</v>
      </c>
      <c r="U44" s="65">
        <f t="shared" si="41"/>
        <v>61.100000381469698</v>
      </c>
      <c r="V44" s="65">
        <f t="shared" si="41"/>
        <v>54.699998855590799</v>
      </c>
      <c r="W44" s="65">
        <f t="shared" si="41"/>
        <v>59.149999618530302</v>
      </c>
      <c r="X44" s="65">
        <f t="shared" si="41"/>
        <v>61.5384426116943</v>
      </c>
      <c r="Y44" s="65">
        <f t="shared" si="41"/>
        <v>72.430137634277301</v>
      </c>
      <c r="Z44" s="65">
        <f t="shared" si="41"/>
        <v>74.460262298583999</v>
      </c>
      <c r="AA44" s="65">
        <f t="shared" si="41"/>
        <v>67.775844573974595</v>
      </c>
      <c r="AB44" s="65">
        <f t="shared" si="41"/>
        <v>61.892467498779297</v>
      </c>
      <c r="AC44" s="65">
        <f t="shared" si="41"/>
        <v>69.176483154296903</v>
      </c>
      <c r="AD44" s="65">
        <f t="shared" si="41"/>
        <v>64.174552917480497</v>
      </c>
      <c r="AE44" s="65">
        <f t="shared" si="41"/>
        <v>67.774032592773395</v>
      </c>
      <c r="AF44" s="65">
        <f t="shared" si="41"/>
        <v>72.6450004577637</v>
      </c>
      <c r="AG44" s="65">
        <f t="shared" si="41"/>
        <v>71.959144592285199</v>
      </c>
      <c r="AH44" s="65">
        <f t="shared" si="41"/>
        <v>67.402706146240206</v>
      </c>
      <c r="AI44" s="83">
        <f t="shared" si="42"/>
        <v>0.65270423889160156</v>
      </c>
      <c r="AJ44" s="95"/>
      <c r="AK44" s="51" t="s">
        <v>92</v>
      </c>
      <c r="AL44" s="52">
        <v>67.349998474121094</v>
      </c>
      <c r="AM44" s="52">
        <v>64.450000762939496</v>
      </c>
      <c r="AN44" s="52">
        <v>54.850000381469698</v>
      </c>
      <c r="AO44" s="52">
        <v>57.25</v>
      </c>
      <c r="AP44" s="52">
        <v>56.240320205688498</v>
      </c>
      <c r="AQ44" s="52">
        <v>58.810857772827099</v>
      </c>
      <c r="AR44" s="52">
        <v>65.622512817382798</v>
      </c>
      <c r="AS44" s="52">
        <v>56.714771270752003</v>
      </c>
      <c r="AT44" s="52">
        <v>65.676036834716797</v>
      </c>
      <c r="AU44" s="52">
        <v>57.032350540161097</v>
      </c>
      <c r="AV44" s="52">
        <v>61.075920104980497</v>
      </c>
      <c r="AW44" s="52">
        <v>62.994438171386697</v>
      </c>
      <c r="AX44" s="52">
        <v>65.004592895507798</v>
      </c>
      <c r="AY44" s="52">
        <v>64.9843044281006</v>
      </c>
      <c r="AZ44" s="52">
        <v>66.576145172119098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72.450000762939496</v>
      </c>
      <c r="U45" s="61">
        <f t="shared" si="41"/>
        <v>66.650001525878906</v>
      </c>
      <c r="V45" s="61">
        <f t="shared" si="41"/>
        <v>66.900001525878906</v>
      </c>
      <c r="W45" s="61">
        <f t="shared" si="41"/>
        <v>60.450000762939503</v>
      </c>
      <c r="X45" s="61">
        <f t="shared" si="41"/>
        <v>68.686132431030302</v>
      </c>
      <c r="Y45" s="61">
        <f t="shared" si="41"/>
        <v>69.982652664184599</v>
      </c>
      <c r="Z45" s="61">
        <f t="shared" si="41"/>
        <v>78.670642852783203</v>
      </c>
      <c r="AA45" s="61">
        <f t="shared" si="41"/>
        <v>80.933849334716797</v>
      </c>
      <c r="AB45" s="61">
        <f t="shared" si="41"/>
        <v>76.164329528808594</v>
      </c>
      <c r="AC45" s="61">
        <f t="shared" si="41"/>
        <v>71.445281982421903</v>
      </c>
      <c r="AD45" s="61">
        <f t="shared" si="41"/>
        <v>77.366939544677706</v>
      </c>
      <c r="AE45" s="61">
        <f t="shared" si="41"/>
        <v>73.371353149414105</v>
      </c>
      <c r="AF45" s="61">
        <f t="shared" si="41"/>
        <v>76.540340423583999</v>
      </c>
      <c r="AG45" s="61">
        <f t="shared" si="41"/>
        <v>80.941955566406307</v>
      </c>
      <c r="AH45" s="61">
        <f t="shared" si="41"/>
        <v>79.970241546630902</v>
      </c>
      <c r="AI45" s="84">
        <f t="shared" si="42"/>
        <v>7.5202407836914063</v>
      </c>
      <c r="AJ45" s="95"/>
      <c r="AK45" s="51" t="s">
        <v>93</v>
      </c>
      <c r="AL45" s="52">
        <v>58.450000762939503</v>
      </c>
      <c r="AM45" s="52">
        <v>68.649997711181598</v>
      </c>
      <c r="AN45" s="52">
        <v>62.350002288818402</v>
      </c>
      <c r="AO45" s="52">
        <v>57.049999237060497</v>
      </c>
      <c r="AP45" s="52">
        <v>58.875545501708999</v>
      </c>
      <c r="AQ45" s="52">
        <v>57.869861602783203</v>
      </c>
      <c r="AR45" s="52">
        <v>60.459447860717802</v>
      </c>
      <c r="AS45" s="52">
        <v>66.389488220214801</v>
      </c>
      <c r="AT45" s="52">
        <v>58.398582458496101</v>
      </c>
      <c r="AU45" s="52">
        <v>66.883956909179702</v>
      </c>
      <c r="AV45" s="52">
        <v>58.9480686187744</v>
      </c>
      <c r="AW45" s="52">
        <v>62.6667156219482</v>
      </c>
      <c r="AX45" s="52">
        <v>64.572967529296903</v>
      </c>
      <c r="AY45" s="52">
        <v>66.536373138427706</v>
      </c>
      <c r="AZ45" s="52">
        <v>66.421566009521499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91.149997711181598</v>
      </c>
      <c r="U46" s="65">
        <f t="shared" si="41"/>
        <v>75.700000762939496</v>
      </c>
      <c r="V46" s="65">
        <f t="shared" si="41"/>
        <v>85.399997711181598</v>
      </c>
      <c r="W46" s="65">
        <f t="shared" si="41"/>
        <v>79.399997711181598</v>
      </c>
      <c r="X46" s="65">
        <f t="shared" si="41"/>
        <v>73.726829528808594</v>
      </c>
      <c r="Y46" s="65">
        <f t="shared" si="41"/>
        <v>80.074962615966797</v>
      </c>
      <c r="Z46" s="65">
        <f t="shared" si="41"/>
        <v>80.676822662353501</v>
      </c>
      <c r="AA46" s="65">
        <f t="shared" si="41"/>
        <v>87.3847846984863</v>
      </c>
      <c r="AB46" s="65">
        <f t="shared" si="41"/>
        <v>89.725364685058594</v>
      </c>
      <c r="AC46" s="65">
        <f t="shared" si="41"/>
        <v>86.661270141601605</v>
      </c>
      <c r="AD46" s="65">
        <f t="shared" si="41"/>
        <v>83.142238616943402</v>
      </c>
      <c r="AE46" s="65">
        <f t="shared" si="41"/>
        <v>87.858078002929702</v>
      </c>
      <c r="AF46" s="65">
        <f t="shared" si="41"/>
        <v>84.826824188232393</v>
      </c>
      <c r="AG46" s="65">
        <f t="shared" si="41"/>
        <v>87.573440551757798</v>
      </c>
      <c r="AH46" s="65">
        <f t="shared" si="41"/>
        <v>91.540443420410199</v>
      </c>
      <c r="AI46" s="83">
        <f t="shared" si="42"/>
        <v>0.39044570922860089</v>
      </c>
      <c r="AJ46" s="95"/>
      <c r="AK46" s="51" t="s">
        <v>94</v>
      </c>
      <c r="AL46" s="52">
        <v>84.850000381469698</v>
      </c>
      <c r="AM46" s="52">
        <v>58.500001907348597</v>
      </c>
      <c r="AN46" s="52">
        <v>68.5</v>
      </c>
      <c r="AO46" s="52">
        <v>63.200000762939503</v>
      </c>
      <c r="AP46" s="52">
        <v>58.518468856811502</v>
      </c>
      <c r="AQ46" s="52">
        <v>60.225049972534201</v>
      </c>
      <c r="AR46" s="52">
        <v>59.303941726684599</v>
      </c>
      <c r="AS46" s="52">
        <v>61.8767414093018</v>
      </c>
      <c r="AT46" s="52">
        <v>67.1496391296387</v>
      </c>
      <c r="AU46" s="52">
        <v>59.863035202026403</v>
      </c>
      <c r="AV46" s="52">
        <v>67.975780487060504</v>
      </c>
      <c r="AW46" s="52">
        <v>60.598146438598597</v>
      </c>
      <c r="AX46" s="52">
        <v>64.054609298706097</v>
      </c>
      <c r="AY46" s="52">
        <v>65.983264923095703</v>
      </c>
      <c r="AZ46" s="52">
        <v>67.915317535400405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110.25</v>
      </c>
      <c r="U47" s="61">
        <f t="shared" si="41"/>
        <v>100.350002288818</v>
      </c>
      <c r="V47" s="61">
        <f t="shared" si="41"/>
        <v>103.049999237061</v>
      </c>
      <c r="W47" s="61">
        <f t="shared" si="41"/>
        <v>88</v>
      </c>
      <c r="X47" s="61">
        <f t="shared" si="41"/>
        <v>89.7413520812988</v>
      </c>
      <c r="Y47" s="61">
        <f t="shared" si="41"/>
        <v>85.6302299499512</v>
      </c>
      <c r="Z47" s="61">
        <f t="shared" si="41"/>
        <v>90.686790466308594</v>
      </c>
      <c r="AA47" s="61">
        <f t="shared" si="41"/>
        <v>90.718959808349595</v>
      </c>
      <c r="AB47" s="61">
        <f t="shared" si="41"/>
        <v>95.872653961181598</v>
      </c>
      <c r="AC47" s="61">
        <f t="shared" si="41"/>
        <v>98.228977203369098</v>
      </c>
      <c r="AD47" s="61">
        <f t="shared" si="41"/>
        <v>96.5286674499512</v>
      </c>
      <c r="AE47" s="61">
        <f t="shared" si="41"/>
        <v>94.037330627441406</v>
      </c>
      <c r="AF47" s="61">
        <f t="shared" si="41"/>
        <v>97.7765083312988</v>
      </c>
      <c r="AG47" s="61">
        <f t="shared" si="41"/>
        <v>95.558036804199205</v>
      </c>
      <c r="AH47" s="61">
        <f t="shared" si="41"/>
        <v>97.957424163818402</v>
      </c>
      <c r="AI47" s="84">
        <f t="shared" si="42"/>
        <v>-12.292575836181598</v>
      </c>
      <c r="AJ47" s="95"/>
      <c r="AK47" s="51" t="s">
        <v>95</v>
      </c>
      <c r="AL47" s="52">
        <v>47.649999618530302</v>
      </c>
      <c r="AM47" s="52">
        <v>77.849998474121094</v>
      </c>
      <c r="AN47" s="52">
        <v>60.100000381469698</v>
      </c>
      <c r="AO47" s="52">
        <v>64.850000381469698</v>
      </c>
      <c r="AP47" s="52">
        <v>63.776176452636697</v>
      </c>
      <c r="AQ47" s="52">
        <v>59.402696609497099</v>
      </c>
      <c r="AR47" s="52">
        <v>60.993135452270501</v>
      </c>
      <c r="AS47" s="52">
        <v>60.212642669677699</v>
      </c>
      <c r="AT47" s="52">
        <v>62.745838165283203</v>
      </c>
      <c r="AU47" s="52">
        <v>67.409030914306598</v>
      </c>
      <c r="AV47" s="52">
        <v>60.732601165771499</v>
      </c>
      <c r="AW47" s="52">
        <v>68.551628112792997</v>
      </c>
      <c r="AX47" s="52">
        <v>61.610038757324197</v>
      </c>
      <c r="AY47" s="52">
        <v>64.862110137939496</v>
      </c>
      <c r="AZ47" s="52">
        <v>66.802680969238295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92.800003051757798</v>
      </c>
      <c r="U48" s="65">
        <f t="shared" si="41"/>
        <v>122.399997711182</v>
      </c>
      <c r="V48" s="65">
        <f t="shared" si="41"/>
        <v>113.299999237061</v>
      </c>
      <c r="W48" s="65">
        <f t="shared" si="41"/>
        <v>105.299999237061</v>
      </c>
      <c r="X48" s="65">
        <f t="shared" si="41"/>
        <v>95.235176086425795</v>
      </c>
      <c r="Y48" s="65">
        <f t="shared" si="41"/>
        <v>96.560504913330107</v>
      </c>
      <c r="Z48" s="65">
        <f t="shared" si="41"/>
        <v>93.846618652343807</v>
      </c>
      <c r="AA48" s="65">
        <f t="shared" si="41"/>
        <v>97.832019805908203</v>
      </c>
      <c r="AB48" s="65">
        <f t="shared" si="41"/>
        <v>97.5192680358887</v>
      </c>
      <c r="AC48" s="65">
        <f t="shared" si="41"/>
        <v>101.496280670166</v>
      </c>
      <c r="AD48" s="65">
        <f t="shared" si="41"/>
        <v>103.80835723877</v>
      </c>
      <c r="AE48" s="65">
        <f t="shared" si="41"/>
        <v>103.06482315063499</v>
      </c>
      <c r="AF48" s="65">
        <f t="shared" si="41"/>
        <v>101.374298095703</v>
      </c>
      <c r="AG48" s="65">
        <f t="shared" si="41"/>
        <v>104.347122192383</v>
      </c>
      <c r="AH48" s="65">
        <f t="shared" si="41"/>
        <v>102.798236846924</v>
      </c>
      <c r="AI48" s="83">
        <f t="shared" si="42"/>
        <v>9.9982337951662004</v>
      </c>
      <c r="AJ48" s="95"/>
      <c r="AK48" s="51" t="s">
        <v>96</v>
      </c>
      <c r="AL48" s="52">
        <v>72.149997711181598</v>
      </c>
      <c r="AM48" s="52">
        <v>53.950000762939503</v>
      </c>
      <c r="AN48" s="52">
        <v>75.100000381469698</v>
      </c>
      <c r="AO48" s="52">
        <v>57.200000762939503</v>
      </c>
      <c r="AP48" s="52">
        <v>65.4352703094482</v>
      </c>
      <c r="AQ48" s="52">
        <v>64.181043624877901</v>
      </c>
      <c r="AR48" s="52">
        <v>60.139200210571303</v>
      </c>
      <c r="AS48" s="52">
        <v>61.587966918945298</v>
      </c>
      <c r="AT48" s="52">
        <v>60.966768264770501</v>
      </c>
      <c r="AU48" s="52">
        <v>63.4155082702637</v>
      </c>
      <c r="AV48" s="52">
        <v>67.553573608398395</v>
      </c>
      <c r="AW48" s="52">
        <v>61.3875541687012</v>
      </c>
      <c r="AX48" s="52">
        <v>68.930831909179702</v>
      </c>
      <c r="AY48" s="52">
        <v>62.377027511596701</v>
      </c>
      <c r="AZ48" s="52">
        <v>65.455509185791001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101.549999237061</v>
      </c>
      <c r="U49" s="61">
        <f t="shared" si="41"/>
        <v>93</v>
      </c>
      <c r="V49" s="61">
        <f t="shared" si="41"/>
        <v>120.34999847412099</v>
      </c>
      <c r="W49" s="61">
        <f t="shared" si="41"/>
        <v>98.75</v>
      </c>
      <c r="X49" s="61">
        <f t="shared" si="41"/>
        <v>103.915378570557</v>
      </c>
      <c r="Y49" s="61">
        <f t="shared" si="41"/>
        <v>98.176139831542997</v>
      </c>
      <c r="Z49" s="61">
        <f t="shared" si="41"/>
        <v>99.409343719482393</v>
      </c>
      <c r="AA49" s="61">
        <f t="shared" si="41"/>
        <v>97.6524658203125</v>
      </c>
      <c r="AB49" s="61">
        <f t="shared" si="41"/>
        <v>100.801891326904</v>
      </c>
      <c r="AC49" s="61">
        <f t="shared" si="41"/>
        <v>100.333309173584</v>
      </c>
      <c r="AD49" s="61">
        <f t="shared" si="41"/>
        <v>103.465099334717</v>
      </c>
      <c r="AE49" s="61">
        <f t="shared" si="41"/>
        <v>105.63163375854499</v>
      </c>
      <c r="AF49" s="61">
        <f t="shared" si="41"/>
        <v>105.505184173584</v>
      </c>
      <c r="AG49" s="61">
        <f t="shared" si="41"/>
        <v>104.426456451416</v>
      </c>
      <c r="AH49" s="61">
        <f t="shared" si="41"/>
        <v>106.826198577881</v>
      </c>
      <c r="AI49" s="84">
        <f t="shared" si="42"/>
        <v>5.2761993408199999</v>
      </c>
      <c r="AJ49" s="95"/>
      <c r="AK49" s="51" t="s">
        <v>97</v>
      </c>
      <c r="AL49" s="52">
        <v>65.850000381469698</v>
      </c>
      <c r="AM49" s="52">
        <v>74.149997711181598</v>
      </c>
      <c r="AN49" s="52">
        <v>55.450000762939503</v>
      </c>
      <c r="AO49" s="52">
        <v>78.299999237060504</v>
      </c>
      <c r="AP49" s="52">
        <v>59.259838104247997</v>
      </c>
      <c r="AQ49" s="52">
        <v>66.3869953155518</v>
      </c>
      <c r="AR49" s="52">
        <v>64.979259490966797</v>
      </c>
      <c r="AS49" s="52">
        <v>61.227340698242202</v>
      </c>
      <c r="AT49" s="52">
        <v>62.557622909545898</v>
      </c>
      <c r="AU49" s="52">
        <v>62.054309844970703</v>
      </c>
      <c r="AV49" s="52">
        <v>64.467359542846694</v>
      </c>
      <c r="AW49" s="52">
        <v>68.155200958251996</v>
      </c>
      <c r="AX49" s="52">
        <v>62.396549224853501</v>
      </c>
      <c r="AY49" s="52">
        <v>69.716461181640597</v>
      </c>
      <c r="AZ49" s="52">
        <v>63.497646331787102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88.349998474121094</v>
      </c>
      <c r="U50" s="65">
        <f t="shared" si="41"/>
        <v>103.750003814697</v>
      </c>
      <c r="V50" s="65">
        <f t="shared" si="41"/>
        <v>91.450000762939496</v>
      </c>
      <c r="W50" s="65">
        <f t="shared" si="41"/>
        <v>116.250003814697</v>
      </c>
      <c r="X50" s="65">
        <f t="shared" si="41"/>
        <v>97.353763580322294</v>
      </c>
      <c r="Y50" s="65">
        <f t="shared" si="41"/>
        <v>100.406482696533</v>
      </c>
      <c r="Z50" s="65">
        <f t="shared" si="41"/>
        <v>97.526145935058594</v>
      </c>
      <c r="AA50" s="65">
        <f t="shared" si="41"/>
        <v>98.595623016357393</v>
      </c>
      <c r="AB50" s="65">
        <f t="shared" si="41"/>
        <v>97.522384643554702</v>
      </c>
      <c r="AC50" s="65">
        <f t="shared" si="41"/>
        <v>100.01885986328099</v>
      </c>
      <c r="AD50" s="65">
        <f t="shared" si="41"/>
        <v>99.598743438720703</v>
      </c>
      <c r="AE50" s="65">
        <f t="shared" si="41"/>
        <v>102.081085205078</v>
      </c>
      <c r="AF50" s="65">
        <f t="shared" si="41"/>
        <v>104.003456115723</v>
      </c>
      <c r="AG50" s="65">
        <f t="shared" si="41"/>
        <v>104.272891998291</v>
      </c>
      <c r="AH50" s="65">
        <f t="shared" si="41"/>
        <v>103.661487579346</v>
      </c>
      <c r="AI50" s="83">
        <f t="shared" si="42"/>
        <v>15.311489105224908</v>
      </c>
      <c r="AJ50" s="95"/>
      <c r="AK50" s="51" t="s">
        <v>98</v>
      </c>
      <c r="AL50" s="52">
        <v>67.649997711181598</v>
      </c>
      <c r="AM50" s="52">
        <v>68.200000762939496</v>
      </c>
      <c r="AN50" s="52">
        <v>74.350000381469698</v>
      </c>
      <c r="AO50" s="52">
        <v>57.450000762939503</v>
      </c>
      <c r="AP50" s="52">
        <v>78.717258453369098</v>
      </c>
      <c r="AQ50" s="52">
        <v>61.3240356445313</v>
      </c>
      <c r="AR50" s="52">
        <v>67.508426666259794</v>
      </c>
      <c r="AS50" s="52">
        <v>66.013442993164105</v>
      </c>
      <c r="AT50" s="52">
        <v>62.516046524047901</v>
      </c>
      <c r="AU50" s="52">
        <v>63.732692718505902</v>
      </c>
      <c r="AV50" s="52">
        <v>63.340639114379897</v>
      </c>
      <c r="AW50" s="52">
        <v>65.746135711669893</v>
      </c>
      <c r="AX50" s="52">
        <v>69.019569396972699</v>
      </c>
      <c r="AY50" s="52">
        <v>63.644100189208999</v>
      </c>
      <c r="AZ50" s="52">
        <v>70.752082824707003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92.5</v>
      </c>
      <c r="U51" s="61">
        <f t="shared" si="41"/>
        <v>89.899997711181598</v>
      </c>
      <c r="V51" s="61">
        <f t="shared" si="41"/>
        <v>104.25</v>
      </c>
      <c r="W51" s="61">
        <f t="shared" si="41"/>
        <v>88.200000762939496</v>
      </c>
      <c r="X51" s="61">
        <f t="shared" si="41"/>
        <v>106.766033172607</v>
      </c>
      <c r="Y51" s="61">
        <f t="shared" si="41"/>
        <v>94.66943359375</v>
      </c>
      <c r="Z51" s="61">
        <f t="shared" si="41"/>
        <v>96.707481384277301</v>
      </c>
      <c r="AA51" s="61">
        <f t="shared" si="41"/>
        <v>95.344779968261705</v>
      </c>
      <c r="AB51" s="61">
        <f t="shared" si="41"/>
        <v>96.315769195556598</v>
      </c>
      <c r="AC51" s="61">
        <f t="shared" si="41"/>
        <v>95.716182708740206</v>
      </c>
      <c r="AD51" s="61">
        <f t="shared" si="41"/>
        <v>97.755012512207003</v>
      </c>
      <c r="AE51" s="61">
        <f t="shared" si="41"/>
        <v>97.436199188232393</v>
      </c>
      <c r="AF51" s="61">
        <f t="shared" si="41"/>
        <v>99.427478790283203</v>
      </c>
      <c r="AG51" s="61">
        <f t="shared" si="41"/>
        <v>101.15374755859401</v>
      </c>
      <c r="AH51" s="61">
        <f t="shared" si="41"/>
        <v>101.665851593018</v>
      </c>
      <c r="AI51" s="84">
        <f t="shared" si="42"/>
        <v>9.1658515930180045</v>
      </c>
      <c r="AJ51" s="95"/>
      <c r="AK51" s="51" t="s">
        <v>99</v>
      </c>
      <c r="AL51" s="52">
        <v>63.900001525878899</v>
      </c>
      <c r="AM51" s="52">
        <v>65.25</v>
      </c>
      <c r="AN51" s="52">
        <v>69.249998092651396</v>
      </c>
      <c r="AO51" s="52">
        <v>82.799999237060504</v>
      </c>
      <c r="AP51" s="52">
        <v>58.989095687866197</v>
      </c>
      <c r="AQ51" s="52">
        <v>78.769508361816406</v>
      </c>
      <c r="AR51" s="52">
        <v>62.905643463134801</v>
      </c>
      <c r="AS51" s="52">
        <v>68.246517181396499</v>
      </c>
      <c r="AT51" s="52">
        <v>66.728336334228501</v>
      </c>
      <c r="AU51" s="52">
        <v>63.424291610717802</v>
      </c>
      <c r="AV51" s="52">
        <v>64.572980880737305</v>
      </c>
      <c r="AW51" s="52">
        <v>64.273284912109403</v>
      </c>
      <c r="AX51" s="52">
        <v>66.6616020202637</v>
      </c>
      <c r="AY51" s="52">
        <v>69.5752143859863</v>
      </c>
      <c r="AZ51" s="52">
        <v>64.571195602417006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66.999998092651396</v>
      </c>
      <c r="U52" s="65">
        <f t="shared" si="41"/>
        <v>95</v>
      </c>
      <c r="V52" s="65">
        <f t="shared" si="41"/>
        <v>87.600002288818402</v>
      </c>
      <c r="W52" s="65">
        <f t="shared" si="41"/>
        <v>102.700000762939</v>
      </c>
      <c r="X52" s="65">
        <f t="shared" si="41"/>
        <v>86.393680572509794</v>
      </c>
      <c r="Y52" s="65">
        <f t="shared" si="41"/>
        <v>98.880741119384794</v>
      </c>
      <c r="Z52" s="65">
        <f t="shared" si="41"/>
        <v>91.181453704833999</v>
      </c>
      <c r="AA52" s="65">
        <f t="shared" si="41"/>
        <v>92.572971343994098</v>
      </c>
      <c r="AB52" s="65">
        <f t="shared" si="41"/>
        <v>92.06396484375</v>
      </c>
      <c r="AC52" s="65">
        <f t="shared" si="41"/>
        <v>92.940055847167997</v>
      </c>
      <c r="AD52" s="65">
        <f t="shared" si="41"/>
        <v>92.710060119628906</v>
      </c>
      <c r="AE52" s="65">
        <f t="shared" si="41"/>
        <v>94.391609191894503</v>
      </c>
      <c r="AF52" s="65">
        <f t="shared" si="41"/>
        <v>94.148815155029297</v>
      </c>
      <c r="AG52" s="65">
        <f t="shared" si="41"/>
        <v>95.790878295898395</v>
      </c>
      <c r="AH52" s="65">
        <f t="shared" si="41"/>
        <v>97.364036560058594</v>
      </c>
      <c r="AI52" s="83">
        <f t="shared" si="42"/>
        <v>30.364038467407198</v>
      </c>
      <c r="AJ52" s="95"/>
      <c r="AK52" s="51" t="s">
        <v>100</v>
      </c>
      <c r="AL52" s="52">
        <v>69.599998474121094</v>
      </c>
      <c r="AM52" s="52">
        <v>62.799999237060497</v>
      </c>
      <c r="AN52" s="52">
        <v>66.299999237060504</v>
      </c>
      <c r="AO52" s="52">
        <v>72.400001525878906</v>
      </c>
      <c r="AP52" s="52">
        <v>81.648468017578097</v>
      </c>
      <c r="AQ52" s="52">
        <v>60.000446319580099</v>
      </c>
      <c r="AR52" s="52">
        <v>78.430404663085895</v>
      </c>
      <c r="AS52" s="52">
        <v>63.998720169067397</v>
      </c>
      <c r="AT52" s="52">
        <v>68.589870452880902</v>
      </c>
      <c r="AU52" s="52">
        <v>67.051364898681598</v>
      </c>
      <c r="AV52" s="52">
        <v>63.955337524414098</v>
      </c>
      <c r="AW52" s="52">
        <v>65.036199569702106</v>
      </c>
      <c r="AX52" s="52">
        <v>64.8105983734131</v>
      </c>
      <c r="AY52" s="52">
        <v>67.180091857910199</v>
      </c>
      <c r="AZ52" s="52">
        <v>69.776027679443402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69.350000381469698</v>
      </c>
      <c r="U53" s="61">
        <f t="shared" si="41"/>
        <v>59.950000762939503</v>
      </c>
      <c r="V53" s="61">
        <f t="shared" si="41"/>
        <v>78.799999237060504</v>
      </c>
      <c r="W53" s="61">
        <f t="shared" si="41"/>
        <v>89</v>
      </c>
      <c r="X53" s="61">
        <f t="shared" si="41"/>
        <v>93.475738525390597</v>
      </c>
      <c r="Y53" s="61">
        <f t="shared" si="41"/>
        <v>83.395336151123004</v>
      </c>
      <c r="Z53" s="61">
        <f t="shared" si="41"/>
        <v>92.141712188720703</v>
      </c>
      <c r="AA53" s="61">
        <f t="shared" si="41"/>
        <v>87.174045562744098</v>
      </c>
      <c r="AB53" s="61">
        <f t="shared" si="41"/>
        <v>88.186725616455107</v>
      </c>
      <c r="AC53" s="61">
        <f t="shared" si="41"/>
        <v>88.133785247802706</v>
      </c>
      <c r="AD53" s="61">
        <f t="shared" si="41"/>
        <v>88.988811492919893</v>
      </c>
      <c r="AE53" s="61">
        <f t="shared" si="41"/>
        <v>89.005893707275405</v>
      </c>
      <c r="AF53" s="61">
        <f t="shared" si="41"/>
        <v>90.369461059570298</v>
      </c>
      <c r="AG53" s="61">
        <f t="shared" si="41"/>
        <v>90.220184326171903</v>
      </c>
      <c r="AH53" s="61">
        <f t="shared" si="41"/>
        <v>91.619293212890597</v>
      </c>
      <c r="AI53" s="84">
        <f t="shared" si="42"/>
        <v>22.269292831420898</v>
      </c>
      <c r="AJ53" s="95"/>
      <c r="AK53" s="51" t="s">
        <v>101</v>
      </c>
      <c r="AL53" s="52">
        <v>59.099998474121101</v>
      </c>
      <c r="AM53" s="52">
        <v>67.199998855590806</v>
      </c>
      <c r="AN53" s="52">
        <v>63.300001144409201</v>
      </c>
      <c r="AO53" s="52">
        <v>68.700000762939496</v>
      </c>
      <c r="AP53" s="52">
        <v>72.1624050140381</v>
      </c>
      <c r="AQ53" s="52">
        <v>80.545837402343807</v>
      </c>
      <c r="AR53" s="52">
        <v>60.752559661865199</v>
      </c>
      <c r="AS53" s="52">
        <v>78.004589080810504</v>
      </c>
      <c r="AT53" s="52">
        <v>64.822996139526396</v>
      </c>
      <c r="AU53" s="52">
        <v>68.764368057251005</v>
      </c>
      <c r="AV53" s="52">
        <v>67.243621826171903</v>
      </c>
      <c r="AW53" s="52">
        <v>64.35009765625</v>
      </c>
      <c r="AX53" s="52">
        <v>65.353298187255902</v>
      </c>
      <c r="AY53" s="52">
        <v>65.202976226806598</v>
      </c>
      <c r="AZ53" s="52">
        <v>67.539585113525405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68.550003051757798</v>
      </c>
      <c r="U54" s="65">
        <f t="shared" si="41"/>
        <v>72.600000381469698</v>
      </c>
      <c r="V54" s="65">
        <f t="shared" si="41"/>
        <v>72.049999237060504</v>
      </c>
      <c r="W54" s="65">
        <f t="shared" si="41"/>
        <v>74</v>
      </c>
      <c r="X54" s="65">
        <f t="shared" si="41"/>
        <v>84.338661193847699</v>
      </c>
      <c r="Y54" s="65">
        <f t="shared" si="41"/>
        <v>86.680515289306598</v>
      </c>
      <c r="Z54" s="65">
        <f t="shared" si="41"/>
        <v>80.528182983398395</v>
      </c>
      <c r="AA54" s="65">
        <f t="shared" si="41"/>
        <v>86.802776336669893</v>
      </c>
      <c r="AB54" s="65">
        <f t="shared" si="41"/>
        <v>83.568580627441406</v>
      </c>
      <c r="AC54" s="65">
        <f t="shared" si="41"/>
        <v>84.348373413085895</v>
      </c>
      <c r="AD54" s="65">
        <f t="shared" si="41"/>
        <v>84.604778289794893</v>
      </c>
      <c r="AE54" s="65">
        <f t="shared" si="41"/>
        <v>85.430923461914105</v>
      </c>
      <c r="AF54" s="65">
        <f t="shared" si="41"/>
        <v>85.586536407470703</v>
      </c>
      <c r="AG54" s="65">
        <f t="shared" si="41"/>
        <v>86.728279113769503</v>
      </c>
      <c r="AH54" s="65">
        <f t="shared" si="41"/>
        <v>86.689628601074205</v>
      </c>
      <c r="AI54" s="83">
        <f t="shared" si="42"/>
        <v>18.139625549316406</v>
      </c>
      <c r="AJ54" s="95"/>
      <c r="AK54" s="51" t="s">
        <v>102</v>
      </c>
      <c r="AL54" s="52">
        <v>57.149999618530302</v>
      </c>
      <c r="AM54" s="52">
        <v>61.599998474121101</v>
      </c>
      <c r="AN54" s="52">
        <v>67.149997711181598</v>
      </c>
      <c r="AO54" s="52">
        <v>65.149999618530302</v>
      </c>
      <c r="AP54" s="52">
        <v>69.078063964843807</v>
      </c>
      <c r="AQ54" s="52">
        <v>71.999391555786104</v>
      </c>
      <c r="AR54" s="52">
        <v>79.688941955566406</v>
      </c>
      <c r="AS54" s="52">
        <v>61.476730346679702</v>
      </c>
      <c r="AT54" s="52">
        <v>77.707458496093807</v>
      </c>
      <c r="AU54" s="52">
        <v>65.566661834716797</v>
      </c>
      <c r="AV54" s="52">
        <v>68.980253219604506</v>
      </c>
      <c r="AW54" s="52">
        <v>67.492076873779297</v>
      </c>
      <c r="AX54" s="52">
        <v>64.773267745971694</v>
      </c>
      <c r="AY54" s="52">
        <v>65.724647521972699</v>
      </c>
      <c r="AZ54" s="52">
        <v>65.632579803466797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71.649999618530302</v>
      </c>
      <c r="U55" s="63">
        <f t="shared" si="41"/>
        <v>66.5</v>
      </c>
      <c r="V55" s="63">
        <f t="shared" si="41"/>
        <v>72.449998855590806</v>
      </c>
      <c r="W55" s="63">
        <f t="shared" si="41"/>
        <v>72.400001525878906</v>
      </c>
      <c r="X55" s="63">
        <f t="shared" si="41"/>
        <v>73.273612976074205</v>
      </c>
      <c r="Y55" s="63">
        <f t="shared" si="41"/>
        <v>80.307086944580107</v>
      </c>
      <c r="Z55" s="63">
        <f t="shared" si="41"/>
        <v>81.486473083496094</v>
      </c>
      <c r="AA55" s="63">
        <f t="shared" si="41"/>
        <v>77.726760864257798</v>
      </c>
      <c r="AB55" s="63">
        <f t="shared" si="41"/>
        <v>82.376434326171903</v>
      </c>
      <c r="AC55" s="63">
        <f t="shared" si="41"/>
        <v>80.229648590087905</v>
      </c>
      <c r="AD55" s="63">
        <f t="shared" si="41"/>
        <v>80.919429779052706</v>
      </c>
      <c r="AE55" s="63">
        <f t="shared" si="41"/>
        <v>81.347511291503906</v>
      </c>
      <c r="AF55" s="63">
        <f t="shared" si="41"/>
        <v>82.1093559265137</v>
      </c>
      <c r="AG55" s="63">
        <f t="shared" si="41"/>
        <v>82.369091033935504</v>
      </c>
      <c r="AH55" s="63">
        <f t="shared" si="41"/>
        <v>83.362545013427706</v>
      </c>
      <c r="AI55" s="85">
        <f t="shared" si="42"/>
        <v>11.712545394897404</v>
      </c>
      <c r="AJ55" s="95"/>
      <c r="AK55" s="51" t="s">
        <v>103</v>
      </c>
      <c r="AL55" s="52">
        <v>73.449996948242202</v>
      </c>
      <c r="AM55" s="52">
        <v>54</v>
      </c>
      <c r="AN55" s="52">
        <v>66.249998092651396</v>
      </c>
      <c r="AO55" s="52">
        <v>69</v>
      </c>
      <c r="AP55" s="52">
        <v>65.847784042358398</v>
      </c>
      <c r="AQ55" s="52">
        <v>69.461555480957003</v>
      </c>
      <c r="AR55" s="52">
        <v>71.933845520019503</v>
      </c>
      <c r="AS55" s="52">
        <v>79.028469085693402</v>
      </c>
      <c r="AT55" s="52">
        <v>62.1949367523193</v>
      </c>
      <c r="AU55" s="52">
        <v>77.514823913574205</v>
      </c>
      <c r="AV55" s="52">
        <v>66.278358459472699</v>
      </c>
      <c r="AW55" s="52">
        <v>69.255920410156307</v>
      </c>
      <c r="AX55" s="52">
        <v>67.795345306396499</v>
      </c>
      <c r="AY55" s="52">
        <v>65.233055114746094</v>
      </c>
      <c r="AZ55" s="52">
        <v>66.140705108642607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1105.2500000000005</v>
      </c>
      <c r="U56" s="103">
        <f t="shared" ref="U56:AI56" si="44">SUM(U42:U55)</f>
        <v>1111.2500057220457</v>
      </c>
      <c r="V56" s="103">
        <f t="shared" si="44"/>
        <v>1162.0999927520759</v>
      </c>
      <c r="W56" s="103">
        <f t="shared" si="44"/>
        <v>1158.3000030517576</v>
      </c>
      <c r="X56" s="103">
        <f t="shared" si="44"/>
        <v>1173.3791236877441</v>
      </c>
      <c r="Y56" s="103">
        <f t="shared" si="44"/>
        <v>1177.4294013977049</v>
      </c>
      <c r="Z56" s="103">
        <f t="shared" si="44"/>
        <v>1171.4025993347168</v>
      </c>
      <c r="AA56" s="103">
        <f t="shared" si="44"/>
        <v>1177.6114387512207</v>
      </c>
      <c r="AB56" s="103">
        <f t="shared" si="44"/>
        <v>1181.0654563903804</v>
      </c>
      <c r="AC56" s="103">
        <f t="shared" si="44"/>
        <v>1186.2026519775388</v>
      </c>
      <c r="AD56" s="103">
        <f t="shared" si="44"/>
        <v>1200.1522712707526</v>
      </c>
      <c r="AE56" s="103">
        <f t="shared" si="44"/>
        <v>1214.1049232482912</v>
      </c>
      <c r="AF56" s="103">
        <f t="shared" si="44"/>
        <v>1220.1572723388674</v>
      </c>
      <c r="AG56" s="103">
        <f t="shared" si="44"/>
        <v>1236.73790550232</v>
      </c>
      <c r="AH56" s="103">
        <f t="shared" si="44"/>
        <v>1240.3511562347423</v>
      </c>
      <c r="AI56" s="61">
        <f t="shared" si="44"/>
        <v>135.10115623474172</v>
      </c>
      <c r="AJ56" s="100"/>
      <c r="AK56" s="51" t="s">
        <v>104</v>
      </c>
      <c r="AL56" s="52">
        <v>62.25</v>
      </c>
      <c r="AM56" s="52">
        <v>70.649997711181598</v>
      </c>
      <c r="AN56" s="52">
        <v>55.850000381469698</v>
      </c>
      <c r="AO56" s="52">
        <v>68.000001907348604</v>
      </c>
      <c r="AP56" s="52">
        <v>68.878215789794893</v>
      </c>
      <c r="AQ56" s="52">
        <v>66.542190551757798</v>
      </c>
      <c r="AR56" s="52">
        <v>69.922889709472699</v>
      </c>
      <c r="AS56" s="52">
        <v>71.979454040527301</v>
      </c>
      <c r="AT56" s="52">
        <v>78.558292388916001</v>
      </c>
      <c r="AU56" s="52">
        <v>62.936882019042997</v>
      </c>
      <c r="AV56" s="52">
        <v>77.454708099365206</v>
      </c>
      <c r="AW56" s="52">
        <v>67.031324386596694</v>
      </c>
      <c r="AX56" s="52">
        <v>69.617736816406307</v>
      </c>
      <c r="AY56" s="52">
        <v>68.181289672851605</v>
      </c>
      <c r="AZ56" s="52">
        <v>65.758636474609403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62.250001907348597</v>
      </c>
      <c r="U57" s="65">
        <f t="shared" ref="U57:AH66" si="45">AM34</f>
        <v>69.099998474121094</v>
      </c>
      <c r="V57" s="65">
        <f t="shared" si="45"/>
        <v>60.200000762939503</v>
      </c>
      <c r="W57" s="65">
        <f t="shared" si="45"/>
        <v>73.700000762939496</v>
      </c>
      <c r="X57" s="65">
        <f t="shared" si="45"/>
        <v>70.494087219238295</v>
      </c>
      <c r="Y57" s="65">
        <f t="shared" si="45"/>
        <v>72.085540771484403</v>
      </c>
      <c r="Z57" s="65">
        <f t="shared" si="45"/>
        <v>77.077945709228501</v>
      </c>
      <c r="AA57" s="65">
        <f t="shared" si="45"/>
        <v>77.484825134277301</v>
      </c>
      <c r="AB57" s="65">
        <f t="shared" si="45"/>
        <v>75.243064880371094</v>
      </c>
      <c r="AC57" s="65">
        <f t="shared" si="45"/>
        <v>78.772903442382798</v>
      </c>
      <c r="AD57" s="65">
        <f t="shared" si="45"/>
        <v>77.377159118652301</v>
      </c>
      <c r="AE57" s="65">
        <f t="shared" si="45"/>
        <v>78.010200500488295</v>
      </c>
      <c r="AF57" s="65">
        <f t="shared" si="45"/>
        <v>78.496482849121094</v>
      </c>
      <c r="AG57" s="65">
        <f t="shared" si="45"/>
        <v>79.218070983886705</v>
      </c>
      <c r="AH57" s="65">
        <f t="shared" si="45"/>
        <v>79.560577392578097</v>
      </c>
      <c r="AI57" s="87">
        <f t="shared" ref="AI57:AI66" si="46">AH57-T57</f>
        <v>17.310575485229499</v>
      </c>
      <c r="AJ57" s="95"/>
      <c r="AK57" s="51" t="s">
        <v>105</v>
      </c>
      <c r="AL57" s="52">
        <v>51.949998855590799</v>
      </c>
      <c r="AM57" s="52">
        <v>65.849998474121094</v>
      </c>
      <c r="AN57" s="52">
        <v>74.099998474121094</v>
      </c>
      <c r="AO57" s="52">
        <v>57.050001144409201</v>
      </c>
      <c r="AP57" s="52">
        <v>68.444793701171903</v>
      </c>
      <c r="AQ57" s="52">
        <v>68.8828315734863</v>
      </c>
      <c r="AR57" s="52">
        <v>67.3226127624512</v>
      </c>
      <c r="AS57" s="52">
        <v>70.476734161376996</v>
      </c>
      <c r="AT57" s="52">
        <v>72.172691345214801</v>
      </c>
      <c r="AU57" s="52">
        <v>78.284858703613295</v>
      </c>
      <c r="AV57" s="52">
        <v>63.732330322265597</v>
      </c>
      <c r="AW57" s="52">
        <v>77.533126831054702</v>
      </c>
      <c r="AX57" s="52">
        <v>67.870914459228501</v>
      </c>
      <c r="AY57" s="52">
        <v>70.117210388183594</v>
      </c>
      <c r="AZ57" s="52">
        <v>68.701427459716797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50.75</v>
      </c>
      <c r="U58" s="61">
        <f t="shared" si="45"/>
        <v>56.549999237060497</v>
      </c>
      <c r="V58" s="61">
        <f t="shared" si="45"/>
        <v>62.449998855590799</v>
      </c>
      <c r="W58" s="61">
        <f t="shared" si="45"/>
        <v>59.649999618530302</v>
      </c>
      <c r="X58" s="61">
        <f t="shared" si="45"/>
        <v>70.116724014282198</v>
      </c>
      <c r="Y58" s="61">
        <f t="shared" si="45"/>
        <v>68.676261901855497</v>
      </c>
      <c r="Z58" s="61">
        <f t="shared" si="45"/>
        <v>70.796566009521499</v>
      </c>
      <c r="AA58" s="61">
        <f t="shared" si="45"/>
        <v>74.449794769287095</v>
      </c>
      <c r="AB58" s="61">
        <f t="shared" si="45"/>
        <v>74.3891792297363</v>
      </c>
      <c r="AC58" s="61">
        <f t="shared" si="45"/>
        <v>73.0623970031738</v>
      </c>
      <c r="AD58" s="61">
        <f t="shared" si="45"/>
        <v>75.888763427734403</v>
      </c>
      <c r="AE58" s="61">
        <f t="shared" si="45"/>
        <v>74.980476379394503</v>
      </c>
      <c r="AF58" s="61">
        <f t="shared" si="45"/>
        <v>75.5306587219238</v>
      </c>
      <c r="AG58" s="61">
        <f t="shared" si="45"/>
        <v>76.053066253662095</v>
      </c>
      <c r="AH58" s="61">
        <f t="shared" si="45"/>
        <v>76.751159667968807</v>
      </c>
      <c r="AI58" s="84">
        <f t="shared" si="46"/>
        <v>26.001159667968807</v>
      </c>
      <c r="AJ58" s="95"/>
      <c r="AK58" s="51" t="s">
        <v>106</v>
      </c>
      <c r="AL58" s="52">
        <v>63.850000381469698</v>
      </c>
      <c r="AM58" s="52">
        <v>49.5</v>
      </c>
      <c r="AN58" s="52">
        <v>70.700000762939496</v>
      </c>
      <c r="AO58" s="52">
        <v>75.950000762939496</v>
      </c>
      <c r="AP58" s="52">
        <v>58.235143661499002</v>
      </c>
      <c r="AQ58" s="52">
        <v>68.937316894531307</v>
      </c>
      <c r="AR58" s="52">
        <v>69.006343841552706</v>
      </c>
      <c r="AS58" s="52">
        <v>68.145423889160199</v>
      </c>
      <c r="AT58" s="52">
        <v>71.054653167724595</v>
      </c>
      <c r="AU58" s="52">
        <v>72.461994171142607</v>
      </c>
      <c r="AV58" s="52">
        <v>78.161979675292997</v>
      </c>
      <c r="AW58" s="52">
        <v>64.575422286987305</v>
      </c>
      <c r="AX58" s="52">
        <v>77.7250785827637</v>
      </c>
      <c r="AY58" s="52">
        <v>68.758728027343807</v>
      </c>
      <c r="AZ58" s="52">
        <v>70.706478118896499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70.749998092651396</v>
      </c>
      <c r="U59" s="65">
        <f t="shared" si="45"/>
        <v>46.449999809265101</v>
      </c>
      <c r="V59" s="65">
        <f t="shared" si="45"/>
        <v>66.25</v>
      </c>
      <c r="W59" s="65">
        <f t="shared" si="45"/>
        <v>58.75</v>
      </c>
      <c r="X59" s="65">
        <f t="shared" si="45"/>
        <v>60.6780109405518</v>
      </c>
      <c r="Y59" s="65">
        <f t="shared" si="45"/>
        <v>67.741518020629897</v>
      </c>
      <c r="Z59" s="65">
        <f t="shared" si="45"/>
        <v>67.349922180175795</v>
      </c>
      <c r="AA59" s="65">
        <f t="shared" si="45"/>
        <v>69.765403747558594</v>
      </c>
      <c r="AB59" s="65">
        <f t="shared" si="45"/>
        <v>72.556640625</v>
      </c>
      <c r="AC59" s="65">
        <f t="shared" si="45"/>
        <v>72.183319091796903</v>
      </c>
      <c r="AD59" s="65">
        <f t="shared" si="45"/>
        <v>71.493526458740206</v>
      </c>
      <c r="AE59" s="65">
        <f t="shared" si="45"/>
        <v>73.840251922607393</v>
      </c>
      <c r="AF59" s="65">
        <f t="shared" si="45"/>
        <v>73.219329833984403</v>
      </c>
      <c r="AG59" s="65">
        <f t="shared" si="45"/>
        <v>73.7230415344238</v>
      </c>
      <c r="AH59" s="65">
        <f t="shared" si="45"/>
        <v>74.275810241699205</v>
      </c>
      <c r="AI59" s="83">
        <f t="shared" si="46"/>
        <v>3.5258121490478089</v>
      </c>
      <c r="AJ59" s="95"/>
      <c r="AK59" s="51" t="s">
        <v>107</v>
      </c>
      <c r="AL59" s="52">
        <v>53.399999618530302</v>
      </c>
      <c r="AM59" s="52">
        <v>68.75</v>
      </c>
      <c r="AN59" s="52">
        <v>50.550001144409201</v>
      </c>
      <c r="AO59" s="52">
        <v>70.549999237060504</v>
      </c>
      <c r="AP59" s="52">
        <v>75.582344055175795</v>
      </c>
      <c r="AQ59" s="52">
        <v>59.111053466796903</v>
      </c>
      <c r="AR59" s="52">
        <v>69.230951309204102</v>
      </c>
      <c r="AS59" s="52">
        <v>68.950618743896499</v>
      </c>
      <c r="AT59" s="52">
        <v>68.728382110595703</v>
      </c>
      <c r="AU59" s="52">
        <v>71.371288299560504</v>
      </c>
      <c r="AV59" s="52">
        <v>72.558364868164105</v>
      </c>
      <c r="AW59" s="52">
        <v>77.863243103027301</v>
      </c>
      <c r="AX59" s="52">
        <v>65.162532806396499</v>
      </c>
      <c r="AY59" s="52">
        <v>77.690761566162095</v>
      </c>
      <c r="AZ59" s="52">
        <v>69.400943756103501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50.200000762939503</v>
      </c>
      <c r="U60" s="61">
        <f t="shared" si="45"/>
        <v>65.25</v>
      </c>
      <c r="V60" s="61">
        <f t="shared" si="45"/>
        <v>52.5</v>
      </c>
      <c r="W60" s="61">
        <f t="shared" si="45"/>
        <v>59.200000762939503</v>
      </c>
      <c r="X60" s="61">
        <f t="shared" si="45"/>
        <v>59.356031417846701</v>
      </c>
      <c r="Y60" s="61">
        <f t="shared" si="45"/>
        <v>61.328155517578097</v>
      </c>
      <c r="Z60" s="61">
        <f t="shared" si="45"/>
        <v>66.249309539794893</v>
      </c>
      <c r="AA60" s="61">
        <f t="shared" si="45"/>
        <v>66.445640563964801</v>
      </c>
      <c r="AB60" s="61">
        <f t="shared" si="45"/>
        <v>69.029163360595703</v>
      </c>
      <c r="AC60" s="61">
        <f t="shared" si="45"/>
        <v>71.201034545898395</v>
      </c>
      <c r="AD60" s="61">
        <f t="shared" si="45"/>
        <v>70.689430236816406</v>
      </c>
      <c r="AE60" s="61">
        <f t="shared" si="45"/>
        <v>70.415561676025405</v>
      </c>
      <c r="AF60" s="61">
        <f t="shared" si="45"/>
        <v>72.394275665283203</v>
      </c>
      <c r="AG60" s="61">
        <f t="shared" si="45"/>
        <v>71.979736328125</v>
      </c>
      <c r="AH60" s="61">
        <f t="shared" si="45"/>
        <v>72.464225769042997</v>
      </c>
      <c r="AI60" s="84">
        <f t="shared" si="46"/>
        <v>22.264225006103494</v>
      </c>
      <c r="AJ60" s="95"/>
      <c r="AK60" s="51" t="s">
        <v>108</v>
      </c>
      <c r="AL60" s="52">
        <v>62.249998092651403</v>
      </c>
      <c r="AM60" s="52">
        <v>56.449998855590799</v>
      </c>
      <c r="AN60" s="52">
        <v>69</v>
      </c>
      <c r="AO60" s="52">
        <v>54.050001144409201</v>
      </c>
      <c r="AP60" s="52">
        <v>70.476264953613295</v>
      </c>
      <c r="AQ60" s="52">
        <v>75.063774108886705</v>
      </c>
      <c r="AR60" s="52">
        <v>59.710746765136697</v>
      </c>
      <c r="AS60" s="52">
        <v>69.280462265014606</v>
      </c>
      <c r="AT60" s="52">
        <v>68.759456634521499</v>
      </c>
      <c r="AU60" s="52">
        <v>69.038402557373004</v>
      </c>
      <c r="AV60" s="52">
        <v>71.474884033203097</v>
      </c>
      <c r="AW60" s="52">
        <v>72.454196929931598</v>
      </c>
      <c r="AX60" s="52">
        <v>77.395866394042997</v>
      </c>
      <c r="AY60" s="52">
        <v>65.530782699585004</v>
      </c>
      <c r="AZ60" s="52">
        <v>77.487178802490206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64.699996948242202</v>
      </c>
      <c r="U61" s="65">
        <f t="shared" si="45"/>
        <v>49.399999618530302</v>
      </c>
      <c r="V61" s="65">
        <f t="shared" si="45"/>
        <v>69.949998855590806</v>
      </c>
      <c r="W61" s="65">
        <f t="shared" si="45"/>
        <v>50.150001525878899</v>
      </c>
      <c r="X61" s="65">
        <f t="shared" si="45"/>
        <v>58.712120056152301</v>
      </c>
      <c r="Y61" s="65">
        <f t="shared" si="45"/>
        <v>59.656120300292997</v>
      </c>
      <c r="Z61" s="65">
        <f t="shared" si="45"/>
        <v>61.678121566772496</v>
      </c>
      <c r="AA61" s="65">
        <f t="shared" si="45"/>
        <v>65.107057571411104</v>
      </c>
      <c r="AB61" s="65">
        <f t="shared" si="45"/>
        <v>65.705207824707003</v>
      </c>
      <c r="AC61" s="65">
        <f t="shared" si="45"/>
        <v>68.327873229980497</v>
      </c>
      <c r="AD61" s="65">
        <f t="shared" si="45"/>
        <v>70.092864990234403</v>
      </c>
      <c r="AE61" s="65">
        <f t="shared" si="45"/>
        <v>69.50146484375</v>
      </c>
      <c r="AF61" s="65">
        <f t="shared" si="45"/>
        <v>69.490032196044893</v>
      </c>
      <c r="AG61" s="65">
        <f t="shared" si="45"/>
        <v>71.216987609863295</v>
      </c>
      <c r="AH61" s="65">
        <f t="shared" si="45"/>
        <v>70.95849609375</v>
      </c>
      <c r="AI61" s="83">
        <f t="shared" si="46"/>
        <v>6.2584991455077983</v>
      </c>
      <c r="AJ61" s="95"/>
      <c r="AK61" s="51" t="s">
        <v>109</v>
      </c>
      <c r="AL61" s="52">
        <v>78.150001525878906</v>
      </c>
      <c r="AM61" s="52">
        <v>59.399999618530302</v>
      </c>
      <c r="AN61" s="52">
        <v>59.350000381469698</v>
      </c>
      <c r="AO61" s="52">
        <v>68.350002288818402</v>
      </c>
      <c r="AP61" s="52">
        <v>53.9277019500732</v>
      </c>
      <c r="AQ61" s="52">
        <v>70.096523284912095</v>
      </c>
      <c r="AR61" s="52">
        <v>74.335750579833999</v>
      </c>
      <c r="AS61" s="52">
        <v>59.945997238159201</v>
      </c>
      <c r="AT61" s="52">
        <v>69.018880844116197</v>
      </c>
      <c r="AU61" s="52">
        <v>68.307243347167997</v>
      </c>
      <c r="AV61" s="52">
        <v>68.9944877624512</v>
      </c>
      <c r="AW61" s="52">
        <v>71.273384094238295</v>
      </c>
      <c r="AX61" s="52">
        <v>72.045082092285199</v>
      </c>
      <c r="AY61" s="52">
        <v>76.6771240234375</v>
      </c>
      <c r="AZ61" s="52">
        <v>65.5447483062744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60.75</v>
      </c>
      <c r="U62" s="61">
        <f t="shared" si="45"/>
        <v>57.899999618530302</v>
      </c>
      <c r="V62" s="61">
        <f t="shared" si="45"/>
        <v>50.799999237060497</v>
      </c>
      <c r="W62" s="61">
        <f t="shared" si="45"/>
        <v>66.149999618530302</v>
      </c>
      <c r="X62" s="61">
        <f t="shared" si="45"/>
        <v>51.393285751342802</v>
      </c>
      <c r="Y62" s="61">
        <f t="shared" si="45"/>
        <v>58.632545471191399</v>
      </c>
      <c r="Z62" s="61">
        <f t="shared" si="45"/>
        <v>60.162639617919901</v>
      </c>
      <c r="AA62" s="61">
        <f t="shared" si="45"/>
        <v>62.213598251342802</v>
      </c>
      <c r="AB62" s="61">
        <f t="shared" si="45"/>
        <v>64.567955017089801</v>
      </c>
      <c r="AC62" s="61">
        <f t="shared" si="45"/>
        <v>65.450307846069293</v>
      </c>
      <c r="AD62" s="61">
        <f t="shared" si="45"/>
        <v>68.116424560546903</v>
      </c>
      <c r="AE62" s="61">
        <f t="shared" si="45"/>
        <v>69.577651977539105</v>
      </c>
      <c r="AF62" s="61">
        <f t="shared" si="45"/>
        <v>68.91015625</v>
      </c>
      <c r="AG62" s="61">
        <f t="shared" si="45"/>
        <v>69.102668762207003</v>
      </c>
      <c r="AH62" s="61">
        <f t="shared" si="45"/>
        <v>70.660846710205107</v>
      </c>
      <c r="AI62" s="84">
        <f t="shared" si="46"/>
        <v>9.9108467102051065</v>
      </c>
      <c r="AJ62" s="95"/>
      <c r="AK62" s="51" t="s">
        <v>110</v>
      </c>
      <c r="AL62" s="52">
        <v>76.849998474121094</v>
      </c>
      <c r="AM62" s="52">
        <v>75.350002288818402</v>
      </c>
      <c r="AN62" s="52">
        <v>61.600000381469698</v>
      </c>
      <c r="AO62" s="52">
        <v>56.399999618530302</v>
      </c>
      <c r="AP62" s="52">
        <v>67.712818145751996</v>
      </c>
      <c r="AQ62" s="52">
        <v>53.920957565307603</v>
      </c>
      <c r="AR62" s="52">
        <v>69.897026062011705</v>
      </c>
      <c r="AS62" s="52">
        <v>73.8466796875</v>
      </c>
      <c r="AT62" s="52">
        <v>60.272920608520501</v>
      </c>
      <c r="AU62" s="52">
        <v>68.903682708740206</v>
      </c>
      <c r="AV62" s="52">
        <v>68.044906616210895</v>
      </c>
      <c r="AW62" s="52">
        <v>69.071277618408203</v>
      </c>
      <c r="AX62" s="52">
        <v>71.233123779296903</v>
      </c>
      <c r="AY62" s="52">
        <v>71.820133209228501</v>
      </c>
      <c r="AZ62" s="52">
        <v>76.207462310791001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57.099998474121101</v>
      </c>
      <c r="U63" s="65">
        <f t="shared" si="45"/>
        <v>54.299999237060497</v>
      </c>
      <c r="V63" s="65">
        <f t="shared" si="45"/>
        <v>65.399997711181598</v>
      </c>
      <c r="W63" s="65">
        <f t="shared" si="45"/>
        <v>53.799999237060497</v>
      </c>
      <c r="X63" s="65">
        <f t="shared" si="45"/>
        <v>65.674003601074205</v>
      </c>
      <c r="Y63" s="65">
        <f t="shared" si="45"/>
        <v>52.594404220581097</v>
      </c>
      <c r="Z63" s="65">
        <f t="shared" si="45"/>
        <v>58.912614822387702</v>
      </c>
      <c r="AA63" s="65">
        <f t="shared" si="45"/>
        <v>60.7575874328613</v>
      </c>
      <c r="AB63" s="65">
        <f t="shared" si="45"/>
        <v>62.839582443237298</v>
      </c>
      <c r="AC63" s="65">
        <f t="shared" si="45"/>
        <v>64.370786666870103</v>
      </c>
      <c r="AD63" s="65">
        <f t="shared" si="45"/>
        <v>65.510435104370103</v>
      </c>
      <c r="AE63" s="65">
        <f t="shared" si="45"/>
        <v>68.201202392578097</v>
      </c>
      <c r="AF63" s="65">
        <f t="shared" si="45"/>
        <v>69.3994331359863</v>
      </c>
      <c r="AG63" s="65">
        <f t="shared" si="45"/>
        <v>68.695816040039105</v>
      </c>
      <c r="AH63" s="65">
        <f t="shared" si="45"/>
        <v>69.0506401062012</v>
      </c>
      <c r="AI63" s="83">
        <f t="shared" si="46"/>
        <v>11.950641632080099</v>
      </c>
      <c r="AJ63" s="95"/>
      <c r="AK63" s="51" t="s">
        <v>111</v>
      </c>
      <c r="AL63" s="52">
        <v>60.100000381469698</v>
      </c>
      <c r="AM63" s="52">
        <v>75.650001525878906</v>
      </c>
      <c r="AN63" s="52">
        <v>77.900001525878906</v>
      </c>
      <c r="AO63" s="52">
        <v>60.300001144409201</v>
      </c>
      <c r="AP63" s="52">
        <v>56.732944488525398</v>
      </c>
      <c r="AQ63" s="52">
        <v>67.237989425659194</v>
      </c>
      <c r="AR63" s="52">
        <v>53.993202209472699</v>
      </c>
      <c r="AS63" s="52">
        <v>69.778923034667997</v>
      </c>
      <c r="AT63" s="52">
        <v>73.4908638000488</v>
      </c>
      <c r="AU63" s="52">
        <v>60.612115859985401</v>
      </c>
      <c r="AV63" s="52">
        <v>68.884723663330107</v>
      </c>
      <c r="AW63" s="52">
        <v>67.866569519042997</v>
      </c>
      <c r="AX63" s="52">
        <v>69.203327178955107</v>
      </c>
      <c r="AY63" s="52">
        <v>71.260997772216797</v>
      </c>
      <c r="AZ63" s="52">
        <v>71.707004547119098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55.299999237060497</v>
      </c>
      <c r="U64" s="61">
        <f t="shared" si="45"/>
        <v>52.5</v>
      </c>
      <c r="V64" s="61">
        <f t="shared" si="45"/>
        <v>51.649999618530302</v>
      </c>
      <c r="W64" s="61">
        <f t="shared" si="45"/>
        <v>67.700000762939496</v>
      </c>
      <c r="X64" s="61">
        <f t="shared" si="45"/>
        <v>54.436780929565401</v>
      </c>
      <c r="Y64" s="61">
        <f t="shared" si="45"/>
        <v>65.335983276367202</v>
      </c>
      <c r="Z64" s="61">
        <f t="shared" si="45"/>
        <v>53.633804321289098</v>
      </c>
      <c r="AA64" s="61">
        <f t="shared" si="45"/>
        <v>59.232618331909201</v>
      </c>
      <c r="AB64" s="61">
        <f t="shared" si="45"/>
        <v>61.217790603637702</v>
      </c>
      <c r="AC64" s="61">
        <f t="shared" si="45"/>
        <v>63.291584014892599</v>
      </c>
      <c r="AD64" s="61">
        <f t="shared" si="45"/>
        <v>64.218835830688505</v>
      </c>
      <c r="AE64" s="61">
        <f t="shared" si="45"/>
        <v>65.576719284057603</v>
      </c>
      <c r="AF64" s="61">
        <f t="shared" si="45"/>
        <v>68.253372192382798</v>
      </c>
      <c r="AG64" s="61">
        <f t="shared" si="45"/>
        <v>69.240791320800795</v>
      </c>
      <c r="AH64" s="61">
        <f t="shared" si="45"/>
        <v>68.527252197265597</v>
      </c>
      <c r="AI64" s="84">
        <f t="shared" si="46"/>
        <v>13.227252960205099</v>
      </c>
      <c r="AJ64" s="95"/>
      <c r="AK64" s="51" t="s">
        <v>112</v>
      </c>
      <c r="AL64" s="52">
        <v>52.75</v>
      </c>
      <c r="AM64" s="52">
        <v>60.950000762939503</v>
      </c>
      <c r="AN64" s="52">
        <v>78.400001525878906</v>
      </c>
      <c r="AO64" s="52">
        <v>78.700000762939496</v>
      </c>
      <c r="AP64" s="52">
        <v>60.394514083862298</v>
      </c>
      <c r="AQ64" s="52">
        <v>56.999988555908203</v>
      </c>
      <c r="AR64" s="52">
        <v>66.811153411865206</v>
      </c>
      <c r="AS64" s="52">
        <v>54.029832839965799</v>
      </c>
      <c r="AT64" s="52">
        <v>69.657943725585895</v>
      </c>
      <c r="AU64" s="52">
        <v>73.136138916015597</v>
      </c>
      <c r="AV64" s="52">
        <v>60.905420303344698</v>
      </c>
      <c r="AW64" s="52">
        <v>68.8390216827393</v>
      </c>
      <c r="AX64" s="52">
        <v>67.671016693115206</v>
      </c>
      <c r="AY64" s="52">
        <v>69.307262420654297</v>
      </c>
      <c r="AZ64" s="52">
        <v>71.283206939697294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54.5</v>
      </c>
      <c r="U65" s="65">
        <f t="shared" si="45"/>
        <v>55.649999618530302</v>
      </c>
      <c r="V65" s="65">
        <f t="shared" si="45"/>
        <v>56</v>
      </c>
      <c r="W65" s="65">
        <f t="shared" si="45"/>
        <v>56.799999237060497</v>
      </c>
      <c r="X65" s="65">
        <f t="shared" si="45"/>
        <v>66.457492828369098</v>
      </c>
      <c r="Y65" s="65">
        <f t="shared" si="45"/>
        <v>54.903253555297901</v>
      </c>
      <c r="Z65" s="65">
        <f t="shared" si="45"/>
        <v>65.060493469238295</v>
      </c>
      <c r="AA65" s="65">
        <f t="shared" si="45"/>
        <v>54.512779235839801</v>
      </c>
      <c r="AB65" s="65">
        <f t="shared" si="45"/>
        <v>59.5309352874756</v>
      </c>
      <c r="AC65" s="65">
        <f t="shared" si="45"/>
        <v>61.506429672241197</v>
      </c>
      <c r="AD65" s="65">
        <f t="shared" si="45"/>
        <v>63.595211029052699</v>
      </c>
      <c r="AE65" s="65">
        <f t="shared" si="45"/>
        <v>64.069906234741197</v>
      </c>
      <c r="AF65" s="65">
        <f t="shared" si="45"/>
        <v>65.573326110839801</v>
      </c>
      <c r="AG65" s="65">
        <f t="shared" si="45"/>
        <v>68.230010986328097</v>
      </c>
      <c r="AH65" s="65">
        <f t="shared" si="45"/>
        <v>69.049350738525405</v>
      </c>
      <c r="AI65" s="83">
        <f t="shared" si="46"/>
        <v>14.549350738525405</v>
      </c>
      <c r="AJ65" s="95"/>
      <c r="AK65" s="51" t="s">
        <v>113</v>
      </c>
      <c r="AL65" s="52">
        <v>67.299999237060504</v>
      </c>
      <c r="AM65" s="52">
        <v>50.850000381469698</v>
      </c>
      <c r="AN65" s="52">
        <v>63.25</v>
      </c>
      <c r="AO65" s="52">
        <v>74.050003051757798</v>
      </c>
      <c r="AP65" s="52">
        <v>77.778991699218807</v>
      </c>
      <c r="AQ65" s="52">
        <v>60.387275695800803</v>
      </c>
      <c r="AR65" s="52">
        <v>57.142530441284201</v>
      </c>
      <c r="AS65" s="52">
        <v>66.335615158081097</v>
      </c>
      <c r="AT65" s="52">
        <v>53.988164901733398</v>
      </c>
      <c r="AU65" s="52">
        <v>69.450771331787095</v>
      </c>
      <c r="AV65" s="52">
        <v>72.709758758544893</v>
      </c>
      <c r="AW65" s="52">
        <v>61.095479965209996</v>
      </c>
      <c r="AX65" s="52">
        <v>68.683004379272504</v>
      </c>
      <c r="AY65" s="52">
        <v>67.409492492675795</v>
      </c>
      <c r="AZ65" s="52">
        <v>69.330284118652301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63.150001525878899</v>
      </c>
      <c r="U66" s="63">
        <f t="shared" si="45"/>
        <v>51.600000381469698</v>
      </c>
      <c r="V66" s="63">
        <f t="shared" si="45"/>
        <v>50.149999618530302</v>
      </c>
      <c r="W66" s="63">
        <f t="shared" si="45"/>
        <v>55</v>
      </c>
      <c r="X66" s="63">
        <f t="shared" si="45"/>
        <v>57.605371475219698</v>
      </c>
      <c r="Y66" s="63">
        <f t="shared" si="45"/>
        <v>65.637966156005902</v>
      </c>
      <c r="Z66" s="63">
        <f t="shared" si="45"/>
        <v>55.539817810058601</v>
      </c>
      <c r="AA66" s="63">
        <f t="shared" si="45"/>
        <v>65.058628082275405</v>
      </c>
      <c r="AB66" s="63">
        <f t="shared" si="45"/>
        <v>55.529115676879897</v>
      </c>
      <c r="AC66" s="63">
        <f t="shared" si="45"/>
        <v>60.012231826782198</v>
      </c>
      <c r="AD66" s="63">
        <f t="shared" si="45"/>
        <v>61.968685150146499</v>
      </c>
      <c r="AE66" s="63">
        <f t="shared" si="45"/>
        <v>64.043300628662095</v>
      </c>
      <c r="AF66" s="63">
        <f t="shared" si="45"/>
        <v>64.190662384033203</v>
      </c>
      <c r="AG66" s="63">
        <f t="shared" si="45"/>
        <v>65.778106689453097</v>
      </c>
      <c r="AH66" s="63">
        <f t="shared" si="45"/>
        <v>68.415588378906307</v>
      </c>
      <c r="AI66" s="85">
        <f t="shared" si="46"/>
        <v>5.2655868530274077</v>
      </c>
      <c r="AJ66" s="95"/>
      <c r="AK66" s="51" t="s">
        <v>114</v>
      </c>
      <c r="AL66" s="52">
        <v>52.600002288818402</v>
      </c>
      <c r="AM66" s="52">
        <v>65.899999618530302</v>
      </c>
      <c r="AN66" s="52">
        <v>53.800001144409201</v>
      </c>
      <c r="AO66" s="52">
        <v>62.399999618530302</v>
      </c>
      <c r="AP66" s="52">
        <v>73.131443023681598</v>
      </c>
      <c r="AQ66" s="52">
        <v>76.916042327880902</v>
      </c>
      <c r="AR66" s="52">
        <v>60.43115234375</v>
      </c>
      <c r="AS66" s="52">
        <v>57.343170166015597</v>
      </c>
      <c r="AT66" s="52">
        <v>65.927362442016602</v>
      </c>
      <c r="AU66" s="52">
        <v>54.0038356781006</v>
      </c>
      <c r="AV66" s="52">
        <v>69.303850173950195</v>
      </c>
      <c r="AW66" s="52">
        <v>72.346561431884794</v>
      </c>
      <c r="AX66" s="52">
        <v>61.316226959228501</v>
      </c>
      <c r="AY66" s="52">
        <v>68.572404861450195</v>
      </c>
      <c r="AZ66" s="52">
        <v>67.2361869812012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589.44999694824219</v>
      </c>
      <c r="U67" s="61">
        <f t="shared" ref="U67:AI67" si="48">SUM(U57:U66)</f>
        <v>558.69999599456787</v>
      </c>
      <c r="V67" s="61">
        <f t="shared" si="48"/>
        <v>585.34999465942371</v>
      </c>
      <c r="W67" s="61">
        <f t="shared" si="48"/>
        <v>600.90000152587902</v>
      </c>
      <c r="X67" s="61">
        <f t="shared" si="48"/>
        <v>614.92390823364258</v>
      </c>
      <c r="Y67" s="61">
        <f t="shared" si="48"/>
        <v>626.59174919128429</v>
      </c>
      <c r="Z67" s="61">
        <f t="shared" si="48"/>
        <v>636.46123504638683</v>
      </c>
      <c r="AA67" s="61">
        <f t="shared" si="48"/>
        <v>655.02793312072743</v>
      </c>
      <c r="AB67" s="61">
        <f t="shared" si="48"/>
        <v>660.60863494873047</v>
      </c>
      <c r="AC67" s="61">
        <f t="shared" si="48"/>
        <v>678.17886734008789</v>
      </c>
      <c r="AD67" s="61">
        <f t="shared" si="48"/>
        <v>688.95133590698242</v>
      </c>
      <c r="AE67" s="61">
        <f t="shared" si="48"/>
        <v>698.21673583984375</v>
      </c>
      <c r="AF67" s="61">
        <f t="shared" si="48"/>
        <v>705.45772933959961</v>
      </c>
      <c r="AG67" s="61">
        <f t="shared" si="48"/>
        <v>713.23829650878906</v>
      </c>
      <c r="AH67" s="61">
        <f t="shared" si="48"/>
        <v>719.71394729614258</v>
      </c>
      <c r="AI67" s="61">
        <f t="shared" si="48"/>
        <v>130.26395034790053</v>
      </c>
      <c r="AJ67" s="100"/>
      <c r="AK67" s="51" t="s">
        <v>115</v>
      </c>
      <c r="AL67" s="52">
        <v>61.800001144409201</v>
      </c>
      <c r="AM67" s="52">
        <v>46.699998855590799</v>
      </c>
      <c r="AN67" s="52">
        <v>69.799999237060504</v>
      </c>
      <c r="AO67" s="52">
        <v>55.899999618530302</v>
      </c>
      <c r="AP67" s="52">
        <v>62.290878295898402</v>
      </c>
      <c r="AQ67" s="52">
        <v>72.414596557617202</v>
      </c>
      <c r="AR67" s="52">
        <v>76.2381591796875</v>
      </c>
      <c r="AS67" s="52">
        <v>60.5895290374756</v>
      </c>
      <c r="AT67" s="52">
        <v>57.669252395629897</v>
      </c>
      <c r="AU67" s="52">
        <v>65.689338684082003</v>
      </c>
      <c r="AV67" s="52">
        <v>54.193397521972699</v>
      </c>
      <c r="AW67" s="52">
        <v>69.302728652954102</v>
      </c>
      <c r="AX67" s="52">
        <v>72.1454048156738</v>
      </c>
      <c r="AY67" s="52">
        <v>61.655076980590799</v>
      </c>
      <c r="AZ67" s="52">
        <v>68.615026473998995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67.349998474121094</v>
      </c>
      <c r="U68" s="77">
        <f t="shared" ref="U68:AH77" si="49">AM44</f>
        <v>64.450000762939496</v>
      </c>
      <c r="V68" s="77">
        <f t="shared" si="49"/>
        <v>54.850000381469698</v>
      </c>
      <c r="W68" s="77">
        <f t="shared" si="49"/>
        <v>57.25</v>
      </c>
      <c r="X68" s="77">
        <f t="shared" si="49"/>
        <v>56.240320205688498</v>
      </c>
      <c r="Y68" s="77">
        <f t="shared" si="49"/>
        <v>58.810857772827099</v>
      </c>
      <c r="Z68" s="77">
        <f t="shared" si="49"/>
        <v>65.622512817382798</v>
      </c>
      <c r="AA68" s="77">
        <f t="shared" si="49"/>
        <v>56.714771270752003</v>
      </c>
      <c r="AB68" s="77">
        <f t="shared" si="49"/>
        <v>65.676036834716797</v>
      </c>
      <c r="AC68" s="77">
        <f t="shared" si="49"/>
        <v>57.032350540161097</v>
      </c>
      <c r="AD68" s="77">
        <f t="shared" si="49"/>
        <v>61.075920104980497</v>
      </c>
      <c r="AE68" s="77">
        <f t="shared" si="49"/>
        <v>62.994438171386697</v>
      </c>
      <c r="AF68" s="77">
        <f t="shared" si="49"/>
        <v>65.004592895507798</v>
      </c>
      <c r="AG68" s="77">
        <f t="shared" si="49"/>
        <v>64.9843044281006</v>
      </c>
      <c r="AH68" s="78">
        <f t="shared" si="49"/>
        <v>66.576145172119098</v>
      </c>
      <c r="AI68" s="92">
        <f t="shared" ref="AI68:AI77" si="50">AH68-T68</f>
        <v>-0.77385330200199576</v>
      </c>
      <c r="AJ68" s="95"/>
      <c r="AK68" s="51" t="s">
        <v>116</v>
      </c>
      <c r="AL68" s="52">
        <v>40.600000381469698</v>
      </c>
      <c r="AM68" s="52">
        <v>58.849998474121101</v>
      </c>
      <c r="AN68" s="52">
        <v>51.200000762939503</v>
      </c>
      <c r="AO68" s="52">
        <v>70.450000762939496</v>
      </c>
      <c r="AP68" s="52">
        <v>55.800941467285199</v>
      </c>
      <c r="AQ68" s="52">
        <v>62.0838432312012</v>
      </c>
      <c r="AR68" s="52">
        <v>71.670860290527301</v>
      </c>
      <c r="AS68" s="52">
        <v>75.517021179199205</v>
      </c>
      <c r="AT68" s="52">
        <v>60.6350193023682</v>
      </c>
      <c r="AU68" s="52">
        <v>57.878875732421903</v>
      </c>
      <c r="AV68" s="52">
        <v>65.370777130126996</v>
      </c>
      <c r="AW68" s="52">
        <v>54.284461975097699</v>
      </c>
      <c r="AX68" s="52">
        <v>69.186532974243207</v>
      </c>
      <c r="AY68" s="52">
        <v>71.862697601318402</v>
      </c>
      <c r="AZ68" s="52">
        <v>61.865785598754897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58.450000762939503</v>
      </c>
      <c r="U69" s="61">
        <f t="shared" si="49"/>
        <v>68.649997711181598</v>
      </c>
      <c r="V69" s="61">
        <f t="shared" si="49"/>
        <v>62.350002288818402</v>
      </c>
      <c r="W69" s="61">
        <f t="shared" si="49"/>
        <v>57.049999237060497</v>
      </c>
      <c r="X69" s="61">
        <f t="shared" si="49"/>
        <v>58.875545501708999</v>
      </c>
      <c r="Y69" s="61">
        <f t="shared" si="49"/>
        <v>57.869861602783203</v>
      </c>
      <c r="Z69" s="61">
        <f t="shared" si="49"/>
        <v>60.459447860717802</v>
      </c>
      <c r="AA69" s="61">
        <f t="shared" si="49"/>
        <v>66.389488220214801</v>
      </c>
      <c r="AB69" s="61">
        <f t="shared" si="49"/>
        <v>58.398582458496101</v>
      </c>
      <c r="AC69" s="61">
        <f t="shared" si="49"/>
        <v>66.883956909179702</v>
      </c>
      <c r="AD69" s="61">
        <f t="shared" si="49"/>
        <v>58.9480686187744</v>
      </c>
      <c r="AE69" s="61">
        <f t="shared" si="49"/>
        <v>62.6667156219482</v>
      </c>
      <c r="AF69" s="61">
        <f t="shared" si="49"/>
        <v>64.572967529296903</v>
      </c>
      <c r="AG69" s="61">
        <f t="shared" si="49"/>
        <v>66.536373138427706</v>
      </c>
      <c r="AH69" s="62">
        <f t="shared" si="49"/>
        <v>66.421566009521499</v>
      </c>
      <c r="AI69" s="71">
        <f t="shared" si="50"/>
        <v>7.9715652465819957</v>
      </c>
      <c r="AJ69" s="95"/>
      <c r="AK69" s="51" t="s">
        <v>117</v>
      </c>
      <c r="AL69" s="52">
        <v>66.200000762939496</v>
      </c>
      <c r="AM69" s="52">
        <v>40.25</v>
      </c>
      <c r="AN69" s="52">
        <v>59.649999618530302</v>
      </c>
      <c r="AO69" s="52">
        <v>50.5</v>
      </c>
      <c r="AP69" s="52">
        <v>69.742387771606403</v>
      </c>
      <c r="AQ69" s="52">
        <v>55.643861770629897</v>
      </c>
      <c r="AR69" s="52">
        <v>61.8527221679688</v>
      </c>
      <c r="AS69" s="52">
        <v>70.974533081054702</v>
      </c>
      <c r="AT69" s="52">
        <v>74.848720550537095</v>
      </c>
      <c r="AU69" s="52">
        <v>60.627235412597699</v>
      </c>
      <c r="AV69" s="52">
        <v>58.021160125732401</v>
      </c>
      <c r="AW69" s="52">
        <v>65.059143066406307</v>
      </c>
      <c r="AX69" s="52">
        <v>54.338621139526403</v>
      </c>
      <c r="AY69" s="52">
        <v>69.0338134765625</v>
      </c>
      <c r="AZ69" s="52">
        <v>71.585117340087905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84.850000381469698</v>
      </c>
      <c r="U70" s="65">
        <f t="shared" si="49"/>
        <v>58.500001907348597</v>
      </c>
      <c r="V70" s="65">
        <f t="shared" si="49"/>
        <v>68.5</v>
      </c>
      <c r="W70" s="65">
        <f t="shared" si="49"/>
        <v>63.200000762939503</v>
      </c>
      <c r="X70" s="65">
        <f t="shared" si="49"/>
        <v>58.518468856811502</v>
      </c>
      <c r="Y70" s="65">
        <f t="shared" si="49"/>
        <v>60.225049972534201</v>
      </c>
      <c r="Z70" s="65">
        <f t="shared" si="49"/>
        <v>59.303941726684599</v>
      </c>
      <c r="AA70" s="65">
        <f t="shared" si="49"/>
        <v>61.8767414093018</v>
      </c>
      <c r="AB70" s="65">
        <f t="shared" si="49"/>
        <v>67.1496391296387</v>
      </c>
      <c r="AC70" s="65">
        <f t="shared" si="49"/>
        <v>59.863035202026403</v>
      </c>
      <c r="AD70" s="65">
        <f t="shared" si="49"/>
        <v>67.975780487060504</v>
      </c>
      <c r="AE70" s="65">
        <f t="shared" si="49"/>
        <v>60.598146438598597</v>
      </c>
      <c r="AF70" s="65">
        <f t="shared" si="49"/>
        <v>64.054609298706097</v>
      </c>
      <c r="AG70" s="65">
        <f t="shared" si="49"/>
        <v>65.983264923095703</v>
      </c>
      <c r="AH70" s="68">
        <f t="shared" si="49"/>
        <v>67.915317535400405</v>
      </c>
      <c r="AI70" s="72">
        <f t="shared" si="50"/>
        <v>-16.934682846069293</v>
      </c>
      <c r="AJ70" s="95"/>
      <c r="AK70" s="51" t="s">
        <v>118</v>
      </c>
      <c r="AL70" s="52">
        <v>61.049999237060497</v>
      </c>
      <c r="AM70" s="52">
        <v>64.350002288818402</v>
      </c>
      <c r="AN70" s="52">
        <v>39.25</v>
      </c>
      <c r="AO70" s="52">
        <v>61.399999618530302</v>
      </c>
      <c r="AP70" s="52">
        <v>50.719104766845703</v>
      </c>
      <c r="AQ70" s="52">
        <v>69.102214813232393</v>
      </c>
      <c r="AR70" s="52">
        <v>55.522623062133803</v>
      </c>
      <c r="AS70" s="52">
        <v>61.652286529541001</v>
      </c>
      <c r="AT70" s="52">
        <v>70.361770629882798</v>
      </c>
      <c r="AU70" s="52">
        <v>74.263095855712905</v>
      </c>
      <c r="AV70" s="52">
        <v>60.640790939331097</v>
      </c>
      <c r="AW70" s="52">
        <v>58.1679878234863</v>
      </c>
      <c r="AX70" s="52">
        <v>64.792770385742202</v>
      </c>
      <c r="AY70" s="52">
        <v>54.413328170776403</v>
      </c>
      <c r="AZ70" s="52">
        <v>68.913780212402301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47.649999618530302</v>
      </c>
      <c r="U71" s="61">
        <f t="shared" si="49"/>
        <v>77.849998474121094</v>
      </c>
      <c r="V71" s="61">
        <f t="shared" si="49"/>
        <v>60.100000381469698</v>
      </c>
      <c r="W71" s="61">
        <f t="shared" si="49"/>
        <v>64.850000381469698</v>
      </c>
      <c r="X71" s="61">
        <f t="shared" si="49"/>
        <v>63.776176452636697</v>
      </c>
      <c r="Y71" s="61">
        <f t="shared" si="49"/>
        <v>59.402696609497099</v>
      </c>
      <c r="Z71" s="61">
        <f t="shared" si="49"/>
        <v>60.993135452270501</v>
      </c>
      <c r="AA71" s="61">
        <f t="shared" si="49"/>
        <v>60.212642669677699</v>
      </c>
      <c r="AB71" s="61">
        <f t="shared" si="49"/>
        <v>62.745838165283203</v>
      </c>
      <c r="AC71" s="61">
        <f t="shared" si="49"/>
        <v>67.409030914306598</v>
      </c>
      <c r="AD71" s="61">
        <f t="shared" si="49"/>
        <v>60.732601165771499</v>
      </c>
      <c r="AE71" s="61">
        <f t="shared" si="49"/>
        <v>68.551628112792997</v>
      </c>
      <c r="AF71" s="61">
        <f t="shared" si="49"/>
        <v>61.610038757324197</v>
      </c>
      <c r="AG71" s="61">
        <f t="shared" si="49"/>
        <v>64.862110137939496</v>
      </c>
      <c r="AH71" s="62">
        <f t="shared" si="49"/>
        <v>66.802680969238295</v>
      </c>
      <c r="AI71" s="71">
        <f t="shared" si="50"/>
        <v>19.152681350707994</v>
      </c>
      <c r="AJ71" s="95"/>
      <c r="AK71" s="51" t="s">
        <v>119</v>
      </c>
      <c r="AL71" s="52">
        <v>53.149999618530302</v>
      </c>
      <c r="AM71" s="52">
        <v>61.699998855590799</v>
      </c>
      <c r="AN71" s="52">
        <v>66.250001907348604</v>
      </c>
      <c r="AO71" s="52">
        <v>40.799999237060497</v>
      </c>
      <c r="AP71" s="52">
        <v>61.302242279052699</v>
      </c>
      <c r="AQ71" s="52">
        <v>51.094427108764599</v>
      </c>
      <c r="AR71" s="52">
        <v>68.7308540344238</v>
      </c>
      <c r="AS71" s="52">
        <v>55.6418552398682</v>
      </c>
      <c r="AT71" s="52">
        <v>61.692550659179702</v>
      </c>
      <c r="AU71" s="52">
        <v>70.054725646972699</v>
      </c>
      <c r="AV71" s="52">
        <v>73.984535217285199</v>
      </c>
      <c r="AW71" s="52">
        <v>60.901203155517599</v>
      </c>
      <c r="AX71" s="52">
        <v>58.528079986572301</v>
      </c>
      <c r="AY71" s="52">
        <v>64.806632995605497</v>
      </c>
      <c r="AZ71" s="52">
        <v>54.739953994750998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72.149997711181598</v>
      </c>
      <c r="U72" s="65">
        <f t="shared" si="49"/>
        <v>53.950000762939503</v>
      </c>
      <c r="V72" s="65">
        <f t="shared" si="49"/>
        <v>75.100000381469698</v>
      </c>
      <c r="W72" s="65">
        <f t="shared" si="49"/>
        <v>57.200000762939503</v>
      </c>
      <c r="X72" s="65">
        <f t="shared" si="49"/>
        <v>65.4352703094482</v>
      </c>
      <c r="Y72" s="65">
        <f t="shared" si="49"/>
        <v>64.181043624877901</v>
      </c>
      <c r="Z72" s="65">
        <f t="shared" si="49"/>
        <v>60.139200210571303</v>
      </c>
      <c r="AA72" s="65">
        <f t="shared" si="49"/>
        <v>61.587966918945298</v>
      </c>
      <c r="AB72" s="65">
        <f t="shared" si="49"/>
        <v>60.966768264770501</v>
      </c>
      <c r="AC72" s="65">
        <f t="shared" si="49"/>
        <v>63.4155082702637</v>
      </c>
      <c r="AD72" s="65">
        <f t="shared" si="49"/>
        <v>67.553573608398395</v>
      </c>
      <c r="AE72" s="65">
        <f t="shared" si="49"/>
        <v>61.3875541687012</v>
      </c>
      <c r="AF72" s="65">
        <f t="shared" si="49"/>
        <v>68.930831909179702</v>
      </c>
      <c r="AG72" s="65">
        <f t="shared" si="49"/>
        <v>62.377027511596701</v>
      </c>
      <c r="AH72" s="68">
        <f t="shared" si="49"/>
        <v>65.455509185791001</v>
      </c>
      <c r="AI72" s="72">
        <f t="shared" si="50"/>
        <v>-6.6944885253905966</v>
      </c>
      <c r="AJ72" s="95"/>
      <c r="AK72" s="51" t="s">
        <v>120</v>
      </c>
      <c r="AL72" s="52">
        <v>68.199996948242202</v>
      </c>
      <c r="AM72" s="52">
        <v>52.350000381469698</v>
      </c>
      <c r="AN72" s="52">
        <v>62.699998855590799</v>
      </c>
      <c r="AO72" s="52">
        <v>64.850000381469698</v>
      </c>
      <c r="AP72" s="52">
        <v>41.599456787109403</v>
      </c>
      <c r="AQ72" s="52">
        <v>61.345188140869098</v>
      </c>
      <c r="AR72" s="52">
        <v>51.572248458862298</v>
      </c>
      <c r="AS72" s="52">
        <v>68.499279022216797</v>
      </c>
      <c r="AT72" s="52">
        <v>55.894702911377003</v>
      </c>
      <c r="AU72" s="52">
        <v>61.874971389770501</v>
      </c>
      <c r="AV72" s="52">
        <v>69.912910461425795</v>
      </c>
      <c r="AW72" s="52">
        <v>73.878292083740206</v>
      </c>
      <c r="AX72" s="52">
        <v>61.302089691162102</v>
      </c>
      <c r="AY72" s="52">
        <v>59.014011383056598</v>
      </c>
      <c r="AZ72" s="52">
        <v>64.978452682495103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65.850000381469698</v>
      </c>
      <c r="U73" s="61">
        <f t="shared" si="49"/>
        <v>74.149997711181598</v>
      </c>
      <c r="V73" s="61">
        <f t="shared" si="49"/>
        <v>55.450000762939503</v>
      </c>
      <c r="W73" s="61">
        <f t="shared" si="49"/>
        <v>78.299999237060504</v>
      </c>
      <c r="X73" s="61">
        <f t="shared" si="49"/>
        <v>59.259838104247997</v>
      </c>
      <c r="Y73" s="61">
        <f t="shared" si="49"/>
        <v>66.3869953155518</v>
      </c>
      <c r="Z73" s="61">
        <f t="shared" si="49"/>
        <v>64.979259490966797</v>
      </c>
      <c r="AA73" s="61">
        <f t="shared" si="49"/>
        <v>61.227340698242202</v>
      </c>
      <c r="AB73" s="61">
        <f t="shared" si="49"/>
        <v>62.557622909545898</v>
      </c>
      <c r="AC73" s="61">
        <f t="shared" si="49"/>
        <v>62.054309844970703</v>
      </c>
      <c r="AD73" s="61">
        <f t="shared" si="49"/>
        <v>64.467359542846694</v>
      </c>
      <c r="AE73" s="61">
        <f t="shared" si="49"/>
        <v>68.155200958251996</v>
      </c>
      <c r="AF73" s="61">
        <f t="shared" si="49"/>
        <v>62.396549224853501</v>
      </c>
      <c r="AG73" s="61">
        <f t="shared" si="49"/>
        <v>69.716461181640597</v>
      </c>
      <c r="AH73" s="62">
        <f t="shared" si="49"/>
        <v>63.497646331787102</v>
      </c>
      <c r="AI73" s="71">
        <f t="shared" si="50"/>
        <v>-2.3523540496825959</v>
      </c>
      <c r="AJ73" s="95"/>
      <c r="AK73" s="51" t="s">
        <v>121</v>
      </c>
      <c r="AL73" s="52">
        <v>61.700000762939503</v>
      </c>
      <c r="AM73" s="52">
        <v>67</v>
      </c>
      <c r="AN73" s="52">
        <v>57.399997711181598</v>
      </c>
      <c r="AO73" s="52">
        <v>66.249998092651396</v>
      </c>
      <c r="AP73" s="52">
        <v>64.7200222015381</v>
      </c>
      <c r="AQ73" s="52">
        <v>42.4511394500732</v>
      </c>
      <c r="AR73" s="52">
        <v>61.516262054443402</v>
      </c>
      <c r="AS73" s="52">
        <v>52.154773712158203</v>
      </c>
      <c r="AT73" s="52">
        <v>68.410770416259794</v>
      </c>
      <c r="AU73" s="52">
        <v>56.276708602905302</v>
      </c>
      <c r="AV73" s="52">
        <v>62.193727493286097</v>
      </c>
      <c r="AW73" s="52">
        <v>69.951051712036104</v>
      </c>
      <c r="AX73" s="52">
        <v>73.936981201171903</v>
      </c>
      <c r="AY73" s="52">
        <v>61.846174240112298</v>
      </c>
      <c r="AZ73" s="52">
        <v>59.628677368164098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67.649997711181598</v>
      </c>
      <c r="U74" s="65">
        <f t="shared" si="49"/>
        <v>68.200000762939496</v>
      </c>
      <c r="V74" s="65">
        <f t="shared" si="49"/>
        <v>74.350000381469698</v>
      </c>
      <c r="W74" s="65">
        <f t="shared" si="49"/>
        <v>57.450000762939503</v>
      </c>
      <c r="X74" s="65">
        <f t="shared" si="49"/>
        <v>78.717258453369098</v>
      </c>
      <c r="Y74" s="65">
        <f t="shared" si="49"/>
        <v>61.3240356445313</v>
      </c>
      <c r="Z74" s="65">
        <f t="shared" si="49"/>
        <v>67.508426666259794</v>
      </c>
      <c r="AA74" s="65">
        <f t="shared" si="49"/>
        <v>66.013442993164105</v>
      </c>
      <c r="AB74" s="65">
        <f t="shared" si="49"/>
        <v>62.516046524047901</v>
      </c>
      <c r="AC74" s="65">
        <f t="shared" si="49"/>
        <v>63.732692718505902</v>
      </c>
      <c r="AD74" s="65">
        <f t="shared" si="49"/>
        <v>63.340639114379897</v>
      </c>
      <c r="AE74" s="65">
        <f t="shared" si="49"/>
        <v>65.746135711669893</v>
      </c>
      <c r="AF74" s="65">
        <f t="shared" si="49"/>
        <v>69.019569396972699</v>
      </c>
      <c r="AG74" s="65">
        <f t="shared" si="49"/>
        <v>63.644100189208999</v>
      </c>
      <c r="AH74" s="68">
        <f t="shared" si="49"/>
        <v>70.752082824707003</v>
      </c>
      <c r="AI74" s="72">
        <f t="shared" si="50"/>
        <v>3.1020851135254048</v>
      </c>
      <c r="AJ74" s="95"/>
      <c r="AK74" s="51" t="s">
        <v>122</v>
      </c>
      <c r="AL74" s="52">
        <v>72.049999237060504</v>
      </c>
      <c r="AM74" s="52">
        <v>60.700000762939503</v>
      </c>
      <c r="AN74" s="52">
        <v>75.149997711181598</v>
      </c>
      <c r="AO74" s="52">
        <v>57.249998092651403</v>
      </c>
      <c r="AP74" s="52">
        <v>66.276739120483398</v>
      </c>
      <c r="AQ74" s="52">
        <v>64.568548202514606</v>
      </c>
      <c r="AR74" s="52">
        <v>43.185459136962898</v>
      </c>
      <c r="AS74" s="52">
        <v>61.634279251098597</v>
      </c>
      <c r="AT74" s="52">
        <v>52.637815475463903</v>
      </c>
      <c r="AU74" s="52">
        <v>68.301145553588896</v>
      </c>
      <c r="AV74" s="52">
        <v>56.600019454956097</v>
      </c>
      <c r="AW74" s="52">
        <v>62.449682235717802</v>
      </c>
      <c r="AX74" s="52">
        <v>69.944366455078097</v>
      </c>
      <c r="AY74" s="52">
        <v>73.9610080718994</v>
      </c>
      <c r="AZ74" s="52">
        <v>62.305345535278299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63.900001525878899</v>
      </c>
      <c r="U75" s="61">
        <f t="shared" si="49"/>
        <v>65.25</v>
      </c>
      <c r="V75" s="61">
        <f t="shared" si="49"/>
        <v>69.249998092651396</v>
      </c>
      <c r="W75" s="61">
        <f t="shared" si="49"/>
        <v>82.799999237060504</v>
      </c>
      <c r="X75" s="61">
        <f t="shared" si="49"/>
        <v>58.989095687866197</v>
      </c>
      <c r="Y75" s="61">
        <f t="shared" si="49"/>
        <v>78.769508361816406</v>
      </c>
      <c r="Z75" s="61">
        <f t="shared" si="49"/>
        <v>62.905643463134801</v>
      </c>
      <c r="AA75" s="61">
        <f t="shared" si="49"/>
        <v>68.246517181396499</v>
      </c>
      <c r="AB75" s="61">
        <f t="shared" si="49"/>
        <v>66.728336334228501</v>
      </c>
      <c r="AC75" s="61">
        <f t="shared" si="49"/>
        <v>63.424291610717802</v>
      </c>
      <c r="AD75" s="61">
        <f t="shared" si="49"/>
        <v>64.572980880737305</v>
      </c>
      <c r="AE75" s="61">
        <f t="shared" si="49"/>
        <v>64.273284912109403</v>
      </c>
      <c r="AF75" s="61">
        <f t="shared" si="49"/>
        <v>66.6616020202637</v>
      </c>
      <c r="AG75" s="61">
        <f t="shared" si="49"/>
        <v>69.5752143859863</v>
      </c>
      <c r="AH75" s="62">
        <f t="shared" si="49"/>
        <v>64.571195602417006</v>
      </c>
      <c r="AI75" s="71">
        <f t="shared" si="50"/>
        <v>0.67119407653810725</v>
      </c>
      <c r="AJ75" s="95"/>
      <c r="AK75" s="51" t="s">
        <v>123</v>
      </c>
      <c r="AL75" s="52">
        <v>49.200000762939503</v>
      </c>
      <c r="AM75" s="52">
        <v>69.350002288818402</v>
      </c>
      <c r="AN75" s="52">
        <v>62.549999237060497</v>
      </c>
      <c r="AO75" s="52">
        <v>76.949996948242202</v>
      </c>
      <c r="AP75" s="52">
        <v>57.331090927124002</v>
      </c>
      <c r="AQ75" s="52">
        <v>66.126348495483398</v>
      </c>
      <c r="AR75" s="52">
        <v>64.297496795654297</v>
      </c>
      <c r="AS75" s="52">
        <v>43.736413955688498</v>
      </c>
      <c r="AT75" s="52">
        <v>61.600910186767599</v>
      </c>
      <c r="AU75" s="52">
        <v>52.940736770629897</v>
      </c>
      <c r="AV75" s="52">
        <v>68.063087463378906</v>
      </c>
      <c r="AW75" s="52">
        <v>56.778495788574197</v>
      </c>
      <c r="AX75" s="52">
        <v>62.544509887695298</v>
      </c>
      <c r="AY75" s="52">
        <v>69.807300567626996</v>
      </c>
      <c r="AZ75" s="52">
        <v>73.839656829833999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69.599998474121094</v>
      </c>
      <c r="U76" s="65">
        <f t="shared" si="49"/>
        <v>62.799999237060497</v>
      </c>
      <c r="V76" s="65">
        <f t="shared" si="49"/>
        <v>66.299999237060504</v>
      </c>
      <c r="W76" s="65">
        <f t="shared" si="49"/>
        <v>72.400001525878906</v>
      </c>
      <c r="X76" s="65">
        <f t="shared" si="49"/>
        <v>81.648468017578097</v>
      </c>
      <c r="Y76" s="65">
        <f t="shared" si="49"/>
        <v>60.000446319580099</v>
      </c>
      <c r="Z76" s="65">
        <f t="shared" si="49"/>
        <v>78.430404663085895</v>
      </c>
      <c r="AA76" s="65">
        <f t="shared" si="49"/>
        <v>63.998720169067397</v>
      </c>
      <c r="AB76" s="65">
        <f t="shared" si="49"/>
        <v>68.589870452880902</v>
      </c>
      <c r="AC76" s="65">
        <f t="shared" si="49"/>
        <v>67.051364898681598</v>
      </c>
      <c r="AD76" s="65">
        <f t="shared" si="49"/>
        <v>63.955337524414098</v>
      </c>
      <c r="AE76" s="65">
        <f t="shared" si="49"/>
        <v>65.036199569702106</v>
      </c>
      <c r="AF76" s="65">
        <f t="shared" si="49"/>
        <v>64.8105983734131</v>
      </c>
      <c r="AG76" s="65">
        <f t="shared" si="49"/>
        <v>67.180091857910199</v>
      </c>
      <c r="AH76" s="68">
        <f t="shared" si="49"/>
        <v>69.776027679443402</v>
      </c>
      <c r="AI76" s="72">
        <f t="shared" si="50"/>
        <v>0.17602920532230826</v>
      </c>
      <c r="AJ76" s="95"/>
      <c r="AK76" s="51" t="s">
        <v>124</v>
      </c>
      <c r="AL76" s="52">
        <v>55.350000381469698</v>
      </c>
      <c r="AM76" s="52">
        <v>47.399999618530302</v>
      </c>
      <c r="AN76" s="52">
        <v>69.25</v>
      </c>
      <c r="AO76" s="52">
        <v>66.450000762939496</v>
      </c>
      <c r="AP76" s="52">
        <v>75.926300048828097</v>
      </c>
      <c r="AQ76" s="52">
        <v>56.995546340942397</v>
      </c>
      <c r="AR76" s="52">
        <v>65.5347385406494</v>
      </c>
      <c r="AS76" s="52">
        <v>63.6505317687988</v>
      </c>
      <c r="AT76" s="52">
        <v>43.911087036132798</v>
      </c>
      <c r="AU76" s="52">
        <v>61.1768608093262</v>
      </c>
      <c r="AV76" s="52">
        <v>52.849023818969698</v>
      </c>
      <c r="AW76" s="52">
        <v>67.4592800140381</v>
      </c>
      <c r="AX76" s="52">
        <v>56.562685012817397</v>
      </c>
      <c r="AY76" s="52">
        <v>62.2436332702637</v>
      </c>
      <c r="AZ76" s="52">
        <v>69.2704048156738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59.099998474121101</v>
      </c>
      <c r="U77" s="63">
        <f t="shared" si="49"/>
        <v>67.199998855590806</v>
      </c>
      <c r="V77" s="63">
        <f t="shared" si="49"/>
        <v>63.300001144409201</v>
      </c>
      <c r="W77" s="63">
        <f t="shared" si="49"/>
        <v>68.700000762939496</v>
      </c>
      <c r="X77" s="63">
        <f t="shared" si="49"/>
        <v>72.1624050140381</v>
      </c>
      <c r="Y77" s="63">
        <f t="shared" si="49"/>
        <v>80.545837402343807</v>
      </c>
      <c r="Z77" s="63">
        <f t="shared" si="49"/>
        <v>60.752559661865199</v>
      </c>
      <c r="AA77" s="63">
        <f t="shared" si="49"/>
        <v>78.004589080810504</v>
      </c>
      <c r="AB77" s="63">
        <f t="shared" si="49"/>
        <v>64.822996139526396</v>
      </c>
      <c r="AC77" s="63">
        <f t="shared" si="49"/>
        <v>68.764368057251005</v>
      </c>
      <c r="AD77" s="63">
        <f t="shared" si="49"/>
        <v>67.243621826171903</v>
      </c>
      <c r="AE77" s="63">
        <f t="shared" si="49"/>
        <v>64.35009765625</v>
      </c>
      <c r="AF77" s="63">
        <f t="shared" si="49"/>
        <v>65.353298187255902</v>
      </c>
      <c r="AG77" s="63">
        <f t="shared" si="49"/>
        <v>65.202976226806598</v>
      </c>
      <c r="AH77" s="64">
        <f t="shared" si="49"/>
        <v>67.539585113525405</v>
      </c>
      <c r="AI77" s="93">
        <f t="shared" si="50"/>
        <v>8.439586639404304</v>
      </c>
      <c r="AJ77" s="95"/>
      <c r="AK77" s="51" t="s">
        <v>125</v>
      </c>
      <c r="AL77" s="52">
        <v>44.549999237060497</v>
      </c>
      <c r="AM77" s="52">
        <v>55.149999618530302</v>
      </c>
      <c r="AN77" s="52">
        <v>49.25</v>
      </c>
      <c r="AO77" s="52">
        <v>69.200000762939496</v>
      </c>
      <c r="AP77" s="52">
        <v>65.356628417968807</v>
      </c>
      <c r="AQ77" s="52">
        <v>74.5624809265137</v>
      </c>
      <c r="AR77" s="52">
        <v>56.354436874389599</v>
      </c>
      <c r="AS77" s="52">
        <v>64.629480361938505</v>
      </c>
      <c r="AT77" s="52">
        <v>62.7112712860107</v>
      </c>
      <c r="AU77" s="52">
        <v>43.8079929351807</v>
      </c>
      <c r="AV77" s="52">
        <v>60.443277359008803</v>
      </c>
      <c r="AW77" s="52">
        <v>52.477567672729499</v>
      </c>
      <c r="AX77" s="52">
        <v>66.540647506713896</v>
      </c>
      <c r="AY77" s="52">
        <v>56.050117492675803</v>
      </c>
      <c r="AZ77" s="52">
        <v>61.637916564941399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656.54999351501453</v>
      </c>
      <c r="U78" s="61">
        <f t="shared" ref="U78:AI78" si="52">SUM(U68:U77)</f>
        <v>660.99999618530273</v>
      </c>
      <c r="V78" s="61">
        <f t="shared" si="52"/>
        <v>649.55000305175781</v>
      </c>
      <c r="W78" s="61">
        <f t="shared" si="52"/>
        <v>659.20000267028809</v>
      </c>
      <c r="X78" s="61">
        <f t="shared" si="52"/>
        <v>653.62284660339333</v>
      </c>
      <c r="Y78" s="61">
        <f t="shared" si="52"/>
        <v>647.516332626343</v>
      </c>
      <c r="Z78" s="61">
        <f t="shared" si="52"/>
        <v>641.09453201293957</v>
      </c>
      <c r="AA78" s="61">
        <f t="shared" si="52"/>
        <v>644.27222061157238</v>
      </c>
      <c r="AB78" s="61">
        <f t="shared" si="52"/>
        <v>640.15173721313488</v>
      </c>
      <c r="AC78" s="61">
        <f t="shared" si="52"/>
        <v>639.63090896606457</v>
      </c>
      <c r="AD78" s="61">
        <f t="shared" si="52"/>
        <v>639.86588287353516</v>
      </c>
      <c r="AE78" s="61">
        <f t="shared" si="52"/>
        <v>643.75940132141113</v>
      </c>
      <c r="AF78" s="61">
        <f t="shared" si="52"/>
        <v>652.41465759277355</v>
      </c>
      <c r="AG78" s="61">
        <f t="shared" si="52"/>
        <v>660.06192398071289</v>
      </c>
      <c r="AH78" s="61">
        <f t="shared" si="52"/>
        <v>669.3077564239502</v>
      </c>
      <c r="AI78" s="61">
        <f t="shared" si="52"/>
        <v>12.757762908935632</v>
      </c>
      <c r="AJ78" s="100"/>
      <c r="AK78" s="51" t="s">
        <v>126</v>
      </c>
      <c r="AL78" s="52">
        <v>31.5</v>
      </c>
      <c r="AM78" s="52">
        <v>43.700000762939503</v>
      </c>
      <c r="AN78" s="52">
        <v>53.350000381469698</v>
      </c>
      <c r="AO78" s="52">
        <v>52.25</v>
      </c>
      <c r="AP78" s="52">
        <v>67.741199493408203</v>
      </c>
      <c r="AQ78" s="52">
        <v>64.094936370849595</v>
      </c>
      <c r="AR78" s="52">
        <v>73.006351470947294</v>
      </c>
      <c r="AS78" s="52">
        <v>55.524793624877901</v>
      </c>
      <c r="AT78" s="52">
        <v>63.551103591918903</v>
      </c>
      <c r="AU78" s="52">
        <v>61.6106472015381</v>
      </c>
      <c r="AV78" s="52">
        <v>43.516603469848597</v>
      </c>
      <c r="AW78" s="52">
        <v>59.533760070800803</v>
      </c>
      <c r="AX78" s="52">
        <v>51.938047409057603</v>
      </c>
      <c r="AY78" s="52">
        <v>65.455692291259794</v>
      </c>
      <c r="AZ78" s="52">
        <v>55.354070663452099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57.149999618530302</v>
      </c>
      <c r="U79" s="77">
        <f t="shared" ref="U79:AH88" si="53">AM54</f>
        <v>61.599998474121101</v>
      </c>
      <c r="V79" s="77">
        <f t="shared" si="53"/>
        <v>67.149997711181598</v>
      </c>
      <c r="W79" s="77">
        <f t="shared" si="53"/>
        <v>65.149999618530302</v>
      </c>
      <c r="X79" s="77">
        <f t="shared" si="53"/>
        <v>69.078063964843807</v>
      </c>
      <c r="Y79" s="77">
        <f t="shared" si="53"/>
        <v>71.999391555786104</v>
      </c>
      <c r="Z79" s="77">
        <f t="shared" si="53"/>
        <v>79.688941955566406</v>
      </c>
      <c r="AA79" s="77">
        <f t="shared" si="53"/>
        <v>61.476730346679702</v>
      </c>
      <c r="AB79" s="77">
        <f t="shared" si="53"/>
        <v>77.707458496093807</v>
      </c>
      <c r="AC79" s="77">
        <f t="shared" si="53"/>
        <v>65.566661834716797</v>
      </c>
      <c r="AD79" s="77">
        <f t="shared" si="53"/>
        <v>68.980253219604506</v>
      </c>
      <c r="AE79" s="77">
        <f t="shared" si="53"/>
        <v>67.492076873779297</v>
      </c>
      <c r="AF79" s="77">
        <f t="shared" si="53"/>
        <v>64.773267745971694</v>
      </c>
      <c r="AG79" s="77">
        <f t="shared" si="53"/>
        <v>65.724647521972699</v>
      </c>
      <c r="AH79" s="78">
        <f t="shared" si="53"/>
        <v>65.632579803466797</v>
      </c>
      <c r="AI79" s="92">
        <f t="shared" ref="AI79:AI88" si="54">AH79-T79</f>
        <v>8.482580184936495</v>
      </c>
      <c r="AJ79" s="95"/>
      <c r="AK79" s="51" t="s">
        <v>127</v>
      </c>
      <c r="AL79" s="52">
        <v>35.75</v>
      </c>
      <c r="AM79" s="52">
        <v>31.299999237060501</v>
      </c>
      <c r="AN79" s="52">
        <v>44.549999237060497</v>
      </c>
      <c r="AO79" s="52">
        <v>52.950000762939503</v>
      </c>
      <c r="AP79" s="52">
        <v>51.313951492309599</v>
      </c>
      <c r="AQ79" s="52">
        <v>66.1966552734375</v>
      </c>
      <c r="AR79" s="52">
        <v>62.741336822509801</v>
      </c>
      <c r="AS79" s="52">
        <v>71.378387451171903</v>
      </c>
      <c r="AT79" s="52">
        <v>54.6125812530518</v>
      </c>
      <c r="AU79" s="52">
        <v>62.3873291015625</v>
      </c>
      <c r="AV79" s="52">
        <v>60.450191497802699</v>
      </c>
      <c r="AW79" s="52">
        <v>43.114683151245103</v>
      </c>
      <c r="AX79" s="52">
        <v>58.541597366333001</v>
      </c>
      <c r="AY79" s="52">
        <v>51.307847976684599</v>
      </c>
      <c r="AZ79" s="52">
        <v>64.312475204467802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73.449996948242202</v>
      </c>
      <c r="U80" s="61">
        <f t="shared" si="53"/>
        <v>54</v>
      </c>
      <c r="V80" s="61">
        <f t="shared" si="53"/>
        <v>66.249998092651396</v>
      </c>
      <c r="W80" s="61">
        <f t="shared" si="53"/>
        <v>69</v>
      </c>
      <c r="X80" s="61">
        <f t="shared" si="53"/>
        <v>65.847784042358398</v>
      </c>
      <c r="Y80" s="61">
        <f t="shared" si="53"/>
        <v>69.461555480957003</v>
      </c>
      <c r="Z80" s="61">
        <f t="shared" si="53"/>
        <v>71.933845520019503</v>
      </c>
      <c r="AA80" s="61">
        <f t="shared" si="53"/>
        <v>79.028469085693402</v>
      </c>
      <c r="AB80" s="61">
        <f t="shared" si="53"/>
        <v>62.1949367523193</v>
      </c>
      <c r="AC80" s="61">
        <f t="shared" si="53"/>
        <v>77.514823913574205</v>
      </c>
      <c r="AD80" s="61">
        <f t="shared" si="53"/>
        <v>66.278358459472699</v>
      </c>
      <c r="AE80" s="61">
        <f t="shared" si="53"/>
        <v>69.255920410156307</v>
      </c>
      <c r="AF80" s="61">
        <f t="shared" si="53"/>
        <v>67.795345306396499</v>
      </c>
      <c r="AG80" s="61">
        <f t="shared" si="53"/>
        <v>65.233055114746094</v>
      </c>
      <c r="AH80" s="62">
        <f t="shared" si="53"/>
        <v>66.140705108642607</v>
      </c>
      <c r="AI80" s="71">
        <f t="shared" si="54"/>
        <v>-7.3092918395995952</v>
      </c>
      <c r="AJ80" s="95"/>
      <c r="AK80" s="51" t="s">
        <v>128</v>
      </c>
      <c r="AL80" s="52">
        <v>37.599999427795403</v>
      </c>
      <c r="AM80" s="52">
        <v>33.800000190734899</v>
      </c>
      <c r="AN80" s="52">
        <v>32.149999618530302</v>
      </c>
      <c r="AO80" s="52">
        <v>45.850000381469698</v>
      </c>
      <c r="AP80" s="52">
        <v>51.919307708740199</v>
      </c>
      <c r="AQ80" s="52">
        <v>50.539249420166001</v>
      </c>
      <c r="AR80" s="52">
        <v>64.827249526977496</v>
      </c>
      <c r="AS80" s="52">
        <v>61.569318771362298</v>
      </c>
      <c r="AT80" s="52">
        <v>69.960105895996094</v>
      </c>
      <c r="AU80" s="52">
        <v>53.878561019897496</v>
      </c>
      <c r="AV80" s="52">
        <v>61.415225982666001</v>
      </c>
      <c r="AW80" s="52">
        <v>59.4773979187012</v>
      </c>
      <c r="AX80" s="52">
        <v>42.849357604980497</v>
      </c>
      <c r="AY80" s="52">
        <v>57.737068176269503</v>
      </c>
      <c r="AZ80" s="52">
        <v>50.842470169067397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62.25</v>
      </c>
      <c r="U81" s="65">
        <f t="shared" si="53"/>
        <v>70.649997711181598</v>
      </c>
      <c r="V81" s="65">
        <f t="shared" si="53"/>
        <v>55.850000381469698</v>
      </c>
      <c r="W81" s="65">
        <f t="shared" si="53"/>
        <v>68.000001907348604</v>
      </c>
      <c r="X81" s="65">
        <f t="shared" si="53"/>
        <v>68.878215789794893</v>
      </c>
      <c r="Y81" s="65">
        <f t="shared" si="53"/>
        <v>66.542190551757798</v>
      </c>
      <c r="Z81" s="65">
        <f t="shared" si="53"/>
        <v>69.922889709472699</v>
      </c>
      <c r="AA81" s="65">
        <f t="shared" si="53"/>
        <v>71.979454040527301</v>
      </c>
      <c r="AB81" s="65">
        <f t="shared" si="53"/>
        <v>78.558292388916001</v>
      </c>
      <c r="AC81" s="65">
        <f t="shared" si="53"/>
        <v>62.936882019042997</v>
      </c>
      <c r="AD81" s="65">
        <f t="shared" si="53"/>
        <v>77.454708099365206</v>
      </c>
      <c r="AE81" s="65">
        <f t="shared" si="53"/>
        <v>67.031324386596694</v>
      </c>
      <c r="AF81" s="65">
        <f t="shared" si="53"/>
        <v>69.617736816406307</v>
      </c>
      <c r="AG81" s="65">
        <f t="shared" si="53"/>
        <v>68.181289672851605</v>
      </c>
      <c r="AH81" s="68">
        <f t="shared" si="53"/>
        <v>65.758636474609403</v>
      </c>
      <c r="AI81" s="72">
        <f t="shared" si="54"/>
        <v>3.5086364746094034</v>
      </c>
      <c r="AJ81" s="95"/>
      <c r="AK81" s="51" t="s">
        <v>129</v>
      </c>
      <c r="AL81" s="52">
        <v>34.799999237060497</v>
      </c>
      <c r="AM81" s="52">
        <v>35.599999427795403</v>
      </c>
      <c r="AN81" s="52">
        <v>35.400000572204597</v>
      </c>
      <c r="AO81" s="52">
        <v>31.149999618530298</v>
      </c>
      <c r="AP81" s="52">
        <v>45.093725204467802</v>
      </c>
      <c r="AQ81" s="52">
        <v>50.843193054199197</v>
      </c>
      <c r="AR81" s="52">
        <v>49.7281589508057</v>
      </c>
      <c r="AS81" s="52">
        <v>63.372638702392599</v>
      </c>
      <c r="AT81" s="52">
        <v>60.350744247436502</v>
      </c>
      <c r="AU81" s="52">
        <v>68.486766815185504</v>
      </c>
      <c r="AV81" s="52">
        <v>53.111141204833999</v>
      </c>
      <c r="AW81" s="52">
        <v>60.3845539093018</v>
      </c>
      <c r="AX81" s="52">
        <v>58.433433532714801</v>
      </c>
      <c r="AY81" s="52">
        <v>42.546607971191399</v>
      </c>
      <c r="AZ81" s="52">
        <v>56.889551162719698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51.949998855590799</v>
      </c>
      <c r="U82" s="61">
        <f t="shared" si="53"/>
        <v>65.849998474121094</v>
      </c>
      <c r="V82" s="61">
        <f t="shared" si="53"/>
        <v>74.099998474121094</v>
      </c>
      <c r="W82" s="61">
        <f t="shared" si="53"/>
        <v>57.050001144409201</v>
      </c>
      <c r="X82" s="61">
        <f t="shared" si="53"/>
        <v>68.444793701171903</v>
      </c>
      <c r="Y82" s="61">
        <f t="shared" si="53"/>
        <v>68.8828315734863</v>
      </c>
      <c r="Z82" s="61">
        <f t="shared" si="53"/>
        <v>67.3226127624512</v>
      </c>
      <c r="AA82" s="61">
        <f t="shared" si="53"/>
        <v>70.476734161376996</v>
      </c>
      <c r="AB82" s="61">
        <f t="shared" si="53"/>
        <v>72.172691345214801</v>
      </c>
      <c r="AC82" s="61">
        <f t="shared" si="53"/>
        <v>78.284858703613295</v>
      </c>
      <c r="AD82" s="61">
        <f t="shared" si="53"/>
        <v>63.732330322265597</v>
      </c>
      <c r="AE82" s="61">
        <f t="shared" si="53"/>
        <v>77.533126831054702</v>
      </c>
      <c r="AF82" s="61">
        <f t="shared" si="53"/>
        <v>67.870914459228501</v>
      </c>
      <c r="AG82" s="61">
        <f t="shared" si="53"/>
        <v>70.117210388183594</v>
      </c>
      <c r="AH82" s="62">
        <f t="shared" si="53"/>
        <v>68.701427459716797</v>
      </c>
      <c r="AI82" s="71">
        <f t="shared" si="54"/>
        <v>16.751428604125998</v>
      </c>
      <c r="AJ82" s="95"/>
      <c r="AK82" s="51" t="s">
        <v>130</v>
      </c>
      <c r="AL82" s="52">
        <v>26.800000190734899</v>
      </c>
      <c r="AM82" s="52">
        <v>32</v>
      </c>
      <c r="AN82" s="52">
        <v>36.900000572204597</v>
      </c>
      <c r="AO82" s="52">
        <v>34.400000572204597</v>
      </c>
      <c r="AP82" s="52">
        <v>30.734463691711401</v>
      </c>
      <c r="AQ82" s="52">
        <v>44.238533020019503</v>
      </c>
      <c r="AR82" s="52">
        <v>49.667171478271499</v>
      </c>
      <c r="AS82" s="52">
        <v>48.860393524169901</v>
      </c>
      <c r="AT82" s="52">
        <v>61.818780899047901</v>
      </c>
      <c r="AU82" s="52">
        <v>59.0622367858887</v>
      </c>
      <c r="AV82" s="52">
        <v>66.907619476318402</v>
      </c>
      <c r="AW82" s="52">
        <v>52.288707733154297</v>
      </c>
      <c r="AX82" s="52">
        <v>59.252378463745103</v>
      </c>
      <c r="AY82" s="52">
        <v>57.3046684265137</v>
      </c>
      <c r="AZ82" s="52">
        <v>42.190294265747099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63.850000381469698</v>
      </c>
      <c r="U83" s="65">
        <f t="shared" si="53"/>
        <v>49.5</v>
      </c>
      <c r="V83" s="65">
        <f t="shared" si="53"/>
        <v>70.700000762939496</v>
      </c>
      <c r="W83" s="65">
        <f t="shared" si="53"/>
        <v>75.950000762939496</v>
      </c>
      <c r="X83" s="65">
        <f t="shared" si="53"/>
        <v>58.235143661499002</v>
      </c>
      <c r="Y83" s="65">
        <f t="shared" si="53"/>
        <v>68.937316894531307</v>
      </c>
      <c r="Z83" s="65">
        <f t="shared" si="53"/>
        <v>69.006343841552706</v>
      </c>
      <c r="AA83" s="65">
        <f t="shared" si="53"/>
        <v>68.145423889160199</v>
      </c>
      <c r="AB83" s="65">
        <f t="shared" si="53"/>
        <v>71.054653167724595</v>
      </c>
      <c r="AC83" s="65">
        <f t="shared" si="53"/>
        <v>72.461994171142607</v>
      </c>
      <c r="AD83" s="65">
        <f t="shared" si="53"/>
        <v>78.161979675292997</v>
      </c>
      <c r="AE83" s="65">
        <f t="shared" si="53"/>
        <v>64.575422286987305</v>
      </c>
      <c r="AF83" s="65">
        <f t="shared" si="53"/>
        <v>77.7250785827637</v>
      </c>
      <c r="AG83" s="65">
        <f t="shared" si="53"/>
        <v>68.758728027343807</v>
      </c>
      <c r="AH83" s="68">
        <f t="shared" si="53"/>
        <v>70.706478118896499</v>
      </c>
      <c r="AI83" s="72">
        <f t="shared" si="54"/>
        <v>6.8564777374268004</v>
      </c>
      <c r="AJ83" s="95"/>
      <c r="AK83" s="51" t="s">
        <v>131</v>
      </c>
      <c r="AL83" s="52">
        <v>48.099998474121101</v>
      </c>
      <c r="AM83" s="52">
        <v>28</v>
      </c>
      <c r="AN83" s="52">
        <v>34.850000381469698</v>
      </c>
      <c r="AO83" s="52">
        <v>37.599999427795403</v>
      </c>
      <c r="AP83" s="52">
        <v>33.577961921691902</v>
      </c>
      <c r="AQ83" s="52">
        <v>29.910534858703599</v>
      </c>
      <c r="AR83" s="52">
        <v>42.928951263427699</v>
      </c>
      <c r="AS83" s="52">
        <v>48.0305080413818</v>
      </c>
      <c r="AT83" s="52">
        <v>47.529954910278299</v>
      </c>
      <c r="AU83" s="52">
        <v>59.7460327148438</v>
      </c>
      <c r="AV83" s="52">
        <v>57.253158569335902</v>
      </c>
      <c r="AW83" s="52">
        <v>64.778861999511705</v>
      </c>
      <c r="AX83" s="52">
        <v>50.962127685546903</v>
      </c>
      <c r="AY83" s="52">
        <v>57.596347808837898</v>
      </c>
      <c r="AZ83" s="52">
        <v>55.663267135620103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53.399999618530302</v>
      </c>
      <c r="U84" s="61">
        <f t="shared" si="53"/>
        <v>68.75</v>
      </c>
      <c r="V84" s="61">
        <f t="shared" si="53"/>
        <v>50.550001144409201</v>
      </c>
      <c r="W84" s="61">
        <f t="shared" si="53"/>
        <v>70.549999237060504</v>
      </c>
      <c r="X84" s="61">
        <f t="shared" si="53"/>
        <v>75.582344055175795</v>
      </c>
      <c r="Y84" s="61">
        <f t="shared" si="53"/>
        <v>59.111053466796903</v>
      </c>
      <c r="Z84" s="61">
        <f t="shared" si="53"/>
        <v>69.230951309204102</v>
      </c>
      <c r="AA84" s="61">
        <f t="shared" si="53"/>
        <v>68.950618743896499</v>
      </c>
      <c r="AB84" s="61">
        <f t="shared" si="53"/>
        <v>68.728382110595703</v>
      </c>
      <c r="AC84" s="61">
        <f t="shared" si="53"/>
        <v>71.371288299560504</v>
      </c>
      <c r="AD84" s="61">
        <f t="shared" si="53"/>
        <v>72.558364868164105</v>
      </c>
      <c r="AE84" s="61">
        <f t="shared" si="53"/>
        <v>77.863243103027301</v>
      </c>
      <c r="AF84" s="61">
        <f t="shared" si="53"/>
        <v>65.162532806396499</v>
      </c>
      <c r="AG84" s="61">
        <f t="shared" si="53"/>
        <v>77.690761566162095</v>
      </c>
      <c r="AH84" s="62">
        <f t="shared" si="53"/>
        <v>69.400943756103501</v>
      </c>
      <c r="AI84" s="71">
        <f t="shared" si="54"/>
        <v>16.0009441375732</v>
      </c>
      <c r="AJ84" s="95"/>
      <c r="AK84" s="51" t="s">
        <v>132</v>
      </c>
      <c r="AL84" s="52">
        <v>30.75</v>
      </c>
      <c r="AM84" s="52">
        <v>44.75</v>
      </c>
      <c r="AN84" s="52">
        <v>26</v>
      </c>
      <c r="AO84" s="52">
        <v>34.549999237060497</v>
      </c>
      <c r="AP84" s="52">
        <v>36.140073776245103</v>
      </c>
      <c r="AQ84" s="52">
        <v>32.541990280151403</v>
      </c>
      <c r="AR84" s="52">
        <v>28.935528755187999</v>
      </c>
      <c r="AS84" s="52">
        <v>41.453285217285199</v>
      </c>
      <c r="AT84" s="52">
        <v>46.2420845031738</v>
      </c>
      <c r="AU84" s="52">
        <v>45.985660552978501</v>
      </c>
      <c r="AV84" s="52">
        <v>57.483476638793903</v>
      </c>
      <c r="AW84" s="52">
        <v>55.222620010375998</v>
      </c>
      <c r="AX84" s="52">
        <v>62.420883178710902</v>
      </c>
      <c r="AY84" s="52">
        <v>49.415691375732401</v>
      </c>
      <c r="AZ84" s="52">
        <v>55.693881988525398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62.249998092651403</v>
      </c>
      <c r="U85" s="65">
        <f t="shared" si="53"/>
        <v>56.449998855590799</v>
      </c>
      <c r="V85" s="65">
        <f t="shared" si="53"/>
        <v>69</v>
      </c>
      <c r="W85" s="65">
        <f t="shared" si="53"/>
        <v>54.050001144409201</v>
      </c>
      <c r="X85" s="65">
        <f t="shared" si="53"/>
        <v>70.476264953613295</v>
      </c>
      <c r="Y85" s="65">
        <f t="shared" si="53"/>
        <v>75.063774108886705</v>
      </c>
      <c r="Z85" s="65">
        <f t="shared" si="53"/>
        <v>59.710746765136697</v>
      </c>
      <c r="AA85" s="65">
        <f t="shared" si="53"/>
        <v>69.280462265014606</v>
      </c>
      <c r="AB85" s="65">
        <f t="shared" si="53"/>
        <v>68.759456634521499</v>
      </c>
      <c r="AC85" s="65">
        <f t="shared" si="53"/>
        <v>69.038402557373004</v>
      </c>
      <c r="AD85" s="65">
        <f t="shared" si="53"/>
        <v>71.474884033203097</v>
      </c>
      <c r="AE85" s="65">
        <f t="shared" si="53"/>
        <v>72.454196929931598</v>
      </c>
      <c r="AF85" s="65">
        <f t="shared" si="53"/>
        <v>77.395866394042997</v>
      </c>
      <c r="AG85" s="65">
        <f t="shared" si="53"/>
        <v>65.530782699585004</v>
      </c>
      <c r="AH85" s="68">
        <f t="shared" si="53"/>
        <v>77.487178802490206</v>
      </c>
      <c r="AI85" s="72">
        <f t="shared" si="54"/>
        <v>15.237180709838803</v>
      </c>
      <c r="AJ85" s="95"/>
      <c r="AK85" s="51" t="s">
        <v>133</v>
      </c>
      <c r="AL85" s="52">
        <v>25</v>
      </c>
      <c r="AM85" s="52">
        <v>29.899999618530298</v>
      </c>
      <c r="AN85" s="52">
        <v>40.850000381469698</v>
      </c>
      <c r="AO85" s="52">
        <v>25.699999809265101</v>
      </c>
      <c r="AP85" s="52">
        <v>32.967229843139599</v>
      </c>
      <c r="AQ85" s="52">
        <v>34.367815971374498</v>
      </c>
      <c r="AR85" s="52">
        <v>31.1736516952515</v>
      </c>
      <c r="AS85" s="52">
        <v>27.684376716613802</v>
      </c>
      <c r="AT85" s="52">
        <v>39.6568698883057</v>
      </c>
      <c r="AU85" s="52">
        <v>44.135160446166999</v>
      </c>
      <c r="AV85" s="52">
        <v>44.0924072265625</v>
      </c>
      <c r="AW85" s="52">
        <v>54.870634078979499</v>
      </c>
      <c r="AX85" s="52">
        <v>52.815406799316399</v>
      </c>
      <c r="AY85" s="52">
        <v>59.695785522460902</v>
      </c>
      <c r="AZ85" s="52">
        <v>47.501119613647496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78.150001525878906</v>
      </c>
      <c r="U86" s="61">
        <f t="shared" si="53"/>
        <v>59.399999618530302</v>
      </c>
      <c r="V86" s="61">
        <f t="shared" si="53"/>
        <v>59.350000381469698</v>
      </c>
      <c r="W86" s="61">
        <f t="shared" si="53"/>
        <v>68.350002288818402</v>
      </c>
      <c r="X86" s="61">
        <f t="shared" si="53"/>
        <v>53.9277019500732</v>
      </c>
      <c r="Y86" s="61">
        <f t="shared" si="53"/>
        <v>70.096523284912095</v>
      </c>
      <c r="Z86" s="61">
        <f t="shared" si="53"/>
        <v>74.335750579833999</v>
      </c>
      <c r="AA86" s="61">
        <f t="shared" si="53"/>
        <v>59.945997238159201</v>
      </c>
      <c r="AB86" s="61">
        <f t="shared" si="53"/>
        <v>69.018880844116197</v>
      </c>
      <c r="AC86" s="61">
        <f t="shared" si="53"/>
        <v>68.307243347167997</v>
      </c>
      <c r="AD86" s="61">
        <f t="shared" si="53"/>
        <v>68.9944877624512</v>
      </c>
      <c r="AE86" s="61">
        <f t="shared" si="53"/>
        <v>71.273384094238295</v>
      </c>
      <c r="AF86" s="61">
        <f t="shared" si="53"/>
        <v>72.045082092285199</v>
      </c>
      <c r="AG86" s="61">
        <f t="shared" si="53"/>
        <v>76.6771240234375</v>
      </c>
      <c r="AH86" s="62">
        <f t="shared" si="53"/>
        <v>65.5447483062744</v>
      </c>
      <c r="AI86" s="71">
        <f t="shared" si="54"/>
        <v>-12.605253219604506</v>
      </c>
      <c r="AJ86" s="95"/>
      <c r="AK86" s="51" t="s">
        <v>134</v>
      </c>
      <c r="AL86" s="52">
        <v>21.149999618530298</v>
      </c>
      <c r="AM86" s="52">
        <v>25.050000190734899</v>
      </c>
      <c r="AN86" s="52">
        <v>28</v>
      </c>
      <c r="AO86" s="52">
        <v>38.549999237060497</v>
      </c>
      <c r="AP86" s="52">
        <v>24.651830673217798</v>
      </c>
      <c r="AQ86" s="52">
        <v>31.363493919372601</v>
      </c>
      <c r="AR86" s="52">
        <v>32.627412796020501</v>
      </c>
      <c r="AS86" s="52">
        <v>29.7958984375</v>
      </c>
      <c r="AT86" s="52">
        <v>26.430622100830099</v>
      </c>
      <c r="AU86" s="52">
        <v>37.844633102416999</v>
      </c>
      <c r="AV86" s="52">
        <v>42.017564773559599</v>
      </c>
      <c r="AW86" s="52">
        <v>42.154802322387702</v>
      </c>
      <c r="AX86" s="52">
        <v>52.239641189575202</v>
      </c>
      <c r="AY86" s="52">
        <v>50.404903411865199</v>
      </c>
      <c r="AZ86" s="52">
        <v>56.953649520874002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76.849998474121094</v>
      </c>
      <c r="U87" s="65">
        <f t="shared" si="53"/>
        <v>75.350002288818402</v>
      </c>
      <c r="V87" s="65">
        <f t="shared" si="53"/>
        <v>61.600000381469698</v>
      </c>
      <c r="W87" s="65">
        <f t="shared" si="53"/>
        <v>56.399999618530302</v>
      </c>
      <c r="X87" s="65">
        <f t="shared" si="53"/>
        <v>67.712818145751996</v>
      </c>
      <c r="Y87" s="65">
        <f t="shared" si="53"/>
        <v>53.920957565307603</v>
      </c>
      <c r="Z87" s="65">
        <f t="shared" si="53"/>
        <v>69.897026062011705</v>
      </c>
      <c r="AA87" s="65">
        <f t="shared" si="53"/>
        <v>73.8466796875</v>
      </c>
      <c r="AB87" s="65">
        <f t="shared" si="53"/>
        <v>60.272920608520501</v>
      </c>
      <c r="AC87" s="65">
        <f t="shared" si="53"/>
        <v>68.903682708740206</v>
      </c>
      <c r="AD87" s="65">
        <f t="shared" si="53"/>
        <v>68.044906616210895</v>
      </c>
      <c r="AE87" s="65">
        <f t="shared" si="53"/>
        <v>69.071277618408203</v>
      </c>
      <c r="AF87" s="65">
        <f t="shared" si="53"/>
        <v>71.233123779296903</v>
      </c>
      <c r="AG87" s="65">
        <f t="shared" si="53"/>
        <v>71.820133209228501</v>
      </c>
      <c r="AH87" s="68">
        <f t="shared" si="53"/>
        <v>76.207462310791001</v>
      </c>
      <c r="AI87" s="72">
        <f t="shared" si="54"/>
        <v>-0.64253616333009234</v>
      </c>
      <c r="AJ87" s="95"/>
      <c r="AK87" s="51" t="s">
        <v>135</v>
      </c>
      <c r="AL87" s="52">
        <v>22.399999618530298</v>
      </c>
      <c r="AM87" s="52">
        <v>19.25</v>
      </c>
      <c r="AN87" s="52">
        <v>24.800000190734899</v>
      </c>
      <c r="AO87" s="52">
        <v>26.049999237060501</v>
      </c>
      <c r="AP87" s="52">
        <v>36.102903366088903</v>
      </c>
      <c r="AQ87" s="52">
        <v>23.552873611450199</v>
      </c>
      <c r="AR87" s="52">
        <v>29.756496429443398</v>
      </c>
      <c r="AS87" s="52">
        <v>30.924681663513201</v>
      </c>
      <c r="AT87" s="52">
        <v>28.438902854919402</v>
      </c>
      <c r="AU87" s="52">
        <v>25.193734169006301</v>
      </c>
      <c r="AV87" s="52">
        <v>36.023077011108398</v>
      </c>
      <c r="AW87" s="52">
        <v>39.900457382202099</v>
      </c>
      <c r="AX87" s="52">
        <v>40.184200286865199</v>
      </c>
      <c r="AY87" s="52">
        <v>49.630226135253899</v>
      </c>
      <c r="AZ87" s="52">
        <v>48.001420974731403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60.100000381469698</v>
      </c>
      <c r="U88" s="63">
        <f t="shared" si="53"/>
        <v>75.650001525878906</v>
      </c>
      <c r="V88" s="63">
        <f t="shared" si="53"/>
        <v>77.900001525878906</v>
      </c>
      <c r="W88" s="63">
        <f t="shared" si="53"/>
        <v>60.300001144409201</v>
      </c>
      <c r="X88" s="63">
        <f t="shared" si="53"/>
        <v>56.732944488525398</v>
      </c>
      <c r="Y88" s="63">
        <f t="shared" si="53"/>
        <v>67.237989425659194</v>
      </c>
      <c r="Z88" s="63">
        <f t="shared" si="53"/>
        <v>53.993202209472699</v>
      </c>
      <c r="AA88" s="63">
        <f t="shared" si="53"/>
        <v>69.778923034667997</v>
      </c>
      <c r="AB88" s="63">
        <f t="shared" si="53"/>
        <v>73.4908638000488</v>
      </c>
      <c r="AC88" s="63">
        <f t="shared" si="53"/>
        <v>60.612115859985401</v>
      </c>
      <c r="AD88" s="63">
        <f t="shared" si="53"/>
        <v>68.884723663330107</v>
      </c>
      <c r="AE88" s="63">
        <f t="shared" si="53"/>
        <v>67.866569519042997</v>
      </c>
      <c r="AF88" s="63">
        <f t="shared" si="53"/>
        <v>69.203327178955107</v>
      </c>
      <c r="AG88" s="63">
        <f t="shared" si="53"/>
        <v>71.260997772216797</v>
      </c>
      <c r="AH88" s="64">
        <f t="shared" si="53"/>
        <v>71.707004547119098</v>
      </c>
      <c r="AI88" s="93">
        <f t="shared" si="54"/>
        <v>11.6070041656494</v>
      </c>
      <c r="AJ88" s="95"/>
      <c r="AK88" s="51" t="s">
        <v>136</v>
      </c>
      <c r="AL88" s="52">
        <v>30.299999237060501</v>
      </c>
      <c r="AM88" s="52">
        <v>23.25</v>
      </c>
      <c r="AN88" s="52">
        <v>15.8499999046326</v>
      </c>
      <c r="AO88" s="52">
        <v>30.399999618530298</v>
      </c>
      <c r="AP88" s="52">
        <v>24.473590850830099</v>
      </c>
      <c r="AQ88" s="52">
        <v>33.639270782470703</v>
      </c>
      <c r="AR88" s="52">
        <v>22.319272041320801</v>
      </c>
      <c r="AS88" s="52">
        <v>28.076862335205099</v>
      </c>
      <c r="AT88" s="52">
        <v>29.218919754028299</v>
      </c>
      <c r="AU88" s="52">
        <v>27.0174961090088</v>
      </c>
      <c r="AV88" s="52">
        <v>23.894825935363802</v>
      </c>
      <c r="AW88" s="52">
        <v>34.081850051879897</v>
      </c>
      <c r="AX88" s="52">
        <v>37.6625461578369</v>
      </c>
      <c r="AY88" s="52">
        <v>38.0877075195313</v>
      </c>
      <c r="AZ88" s="52">
        <v>46.927070617675803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639.39999389648438</v>
      </c>
      <c r="U89" s="61">
        <f t="shared" ref="U89:AI89" si="56">SUM(U79:U88)</f>
        <v>637.19999694824219</v>
      </c>
      <c r="V89" s="61">
        <f t="shared" si="56"/>
        <v>652.44999885559082</v>
      </c>
      <c r="W89" s="61">
        <f t="shared" si="56"/>
        <v>644.80000686645508</v>
      </c>
      <c r="X89" s="61">
        <f t="shared" si="56"/>
        <v>654.91607475280762</v>
      </c>
      <c r="Y89" s="61">
        <f t="shared" si="56"/>
        <v>671.25358390808105</v>
      </c>
      <c r="Z89" s="61">
        <f t="shared" si="56"/>
        <v>685.04231071472168</v>
      </c>
      <c r="AA89" s="61">
        <f t="shared" si="56"/>
        <v>692.90949249267589</v>
      </c>
      <c r="AB89" s="61">
        <f t="shared" si="56"/>
        <v>701.95853614807118</v>
      </c>
      <c r="AC89" s="61">
        <f t="shared" si="56"/>
        <v>694.99795341491699</v>
      </c>
      <c r="AD89" s="61">
        <f t="shared" si="56"/>
        <v>704.56499671936035</v>
      </c>
      <c r="AE89" s="61">
        <f t="shared" si="56"/>
        <v>704.41654205322266</v>
      </c>
      <c r="AF89" s="61">
        <f t="shared" si="56"/>
        <v>702.82227516174328</v>
      </c>
      <c r="AG89" s="61">
        <f t="shared" si="56"/>
        <v>700.99472999572777</v>
      </c>
      <c r="AH89" s="61">
        <f t="shared" si="56"/>
        <v>697.28716468811035</v>
      </c>
      <c r="AI89" s="61">
        <f t="shared" si="56"/>
        <v>57.887170791625906</v>
      </c>
      <c r="AJ89" s="100"/>
      <c r="AK89" s="51" t="s">
        <v>137</v>
      </c>
      <c r="AL89" s="52">
        <v>23.849999427795399</v>
      </c>
      <c r="AM89" s="52">
        <v>29.049999237060501</v>
      </c>
      <c r="AN89" s="52">
        <v>22.100000381469702</v>
      </c>
      <c r="AO89" s="52">
        <v>16.999999523162799</v>
      </c>
      <c r="AP89" s="52">
        <v>28.733359336852999</v>
      </c>
      <c r="AQ89" s="52">
        <v>23.2703552246094</v>
      </c>
      <c r="AR89" s="52">
        <v>31.73193359375</v>
      </c>
      <c r="AS89" s="52">
        <v>21.3642530441284</v>
      </c>
      <c r="AT89" s="52">
        <v>26.785252571106</v>
      </c>
      <c r="AU89" s="52">
        <v>27.881626129150401</v>
      </c>
      <c r="AV89" s="52">
        <v>25.899806976318398</v>
      </c>
      <c r="AW89" s="52">
        <v>22.865036010742202</v>
      </c>
      <c r="AX89" s="52">
        <v>32.575766563415499</v>
      </c>
      <c r="AY89" s="52">
        <v>35.953342437744098</v>
      </c>
      <c r="AZ89" s="52">
        <v>36.454363822936998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52.75</v>
      </c>
      <c r="U90" s="77">
        <f t="shared" ref="U90:AH99" si="57">AM64</f>
        <v>60.950000762939503</v>
      </c>
      <c r="V90" s="77">
        <f t="shared" si="57"/>
        <v>78.400001525878906</v>
      </c>
      <c r="W90" s="77">
        <f t="shared" si="57"/>
        <v>78.700000762939496</v>
      </c>
      <c r="X90" s="77">
        <f t="shared" si="57"/>
        <v>60.394514083862298</v>
      </c>
      <c r="Y90" s="77">
        <f t="shared" si="57"/>
        <v>56.999988555908203</v>
      </c>
      <c r="Z90" s="77">
        <f t="shared" si="57"/>
        <v>66.811153411865206</v>
      </c>
      <c r="AA90" s="77">
        <f t="shared" si="57"/>
        <v>54.029832839965799</v>
      </c>
      <c r="AB90" s="77">
        <f t="shared" si="57"/>
        <v>69.657943725585895</v>
      </c>
      <c r="AC90" s="77">
        <f t="shared" si="57"/>
        <v>73.136138916015597</v>
      </c>
      <c r="AD90" s="77">
        <f t="shared" si="57"/>
        <v>60.905420303344698</v>
      </c>
      <c r="AE90" s="77">
        <f t="shared" si="57"/>
        <v>68.8390216827393</v>
      </c>
      <c r="AF90" s="77">
        <f t="shared" si="57"/>
        <v>67.671016693115206</v>
      </c>
      <c r="AG90" s="77">
        <f t="shared" si="57"/>
        <v>69.307262420654297</v>
      </c>
      <c r="AH90" s="78">
        <f t="shared" si="57"/>
        <v>71.283206939697294</v>
      </c>
      <c r="AI90" s="92">
        <f t="shared" ref="AI90:AI99" si="58">AH90-T90</f>
        <v>18.533206939697294</v>
      </c>
      <c r="AJ90" s="95"/>
      <c r="AK90" s="51" t="s">
        <v>138</v>
      </c>
      <c r="AL90" s="52">
        <v>25.650000572204601</v>
      </c>
      <c r="AM90" s="52">
        <v>18.8499999046326</v>
      </c>
      <c r="AN90" s="52">
        <v>29.049999237060501</v>
      </c>
      <c r="AO90" s="52">
        <v>19.050000190734899</v>
      </c>
      <c r="AP90" s="52">
        <v>16.0859730243683</v>
      </c>
      <c r="AQ90" s="52">
        <v>26.789248466491699</v>
      </c>
      <c r="AR90" s="52">
        <v>21.806268692016602</v>
      </c>
      <c r="AS90" s="52">
        <v>29.5811252593994</v>
      </c>
      <c r="AT90" s="52">
        <v>20.143988609314</v>
      </c>
      <c r="AU90" s="52">
        <v>25.241209983825701</v>
      </c>
      <c r="AV90" s="52">
        <v>26.272565841674801</v>
      </c>
      <c r="AW90" s="52">
        <v>24.482665061950701</v>
      </c>
      <c r="AX90" s="52">
        <v>21.549838066101099</v>
      </c>
      <c r="AY90" s="52">
        <v>30.778971672058098</v>
      </c>
      <c r="AZ90" s="52">
        <v>33.959663391113303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67.299999237060504</v>
      </c>
      <c r="U91" s="61">
        <f t="shared" si="57"/>
        <v>50.850000381469698</v>
      </c>
      <c r="V91" s="61">
        <f t="shared" si="57"/>
        <v>63.25</v>
      </c>
      <c r="W91" s="61">
        <f t="shared" si="57"/>
        <v>74.050003051757798</v>
      </c>
      <c r="X91" s="61">
        <f t="shared" si="57"/>
        <v>77.778991699218807</v>
      </c>
      <c r="Y91" s="61">
        <f t="shared" si="57"/>
        <v>60.387275695800803</v>
      </c>
      <c r="Z91" s="61">
        <f t="shared" si="57"/>
        <v>57.142530441284201</v>
      </c>
      <c r="AA91" s="61">
        <f t="shared" si="57"/>
        <v>66.335615158081097</v>
      </c>
      <c r="AB91" s="61">
        <f t="shared" si="57"/>
        <v>53.988164901733398</v>
      </c>
      <c r="AC91" s="61">
        <f t="shared" si="57"/>
        <v>69.450771331787095</v>
      </c>
      <c r="AD91" s="61">
        <f t="shared" si="57"/>
        <v>72.709758758544893</v>
      </c>
      <c r="AE91" s="61">
        <f t="shared" si="57"/>
        <v>61.095479965209996</v>
      </c>
      <c r="AF91" s="61">
        <f t="shared" si="57"/>
        <v>68.683004379272504</v>
      </c>
      <c r="AG91" s="61">
        <f t="shared" si="57"/>
        <v>67.409492492675795</v>
      </c>
      <c r="AH91" s="62">
        <f t="shared" si="57"/>
        <v>69.330284118652301</v>
      </c>
      <c r="AI91" s="71">
        <f t="shared" si="58"/>
        <v>2.0302848815917969</v>
      </c>
      <c r="AJ91" s="95"/>
      <c r="AK91" s="51" t="s">
        <v>139</v>
      </c>
      <c r="AL91" s="52">
        <v>12.3499999046326</v>
      </c>
      <c r="AM91" s="52">
        <v>23.399999618530298</v>
      </c>
      <c r="AN91" s="52">
        <v>17.549999713897702</v>
      </c>
      <c r="AO91" s="52">
        <v>26.199998855590799</v>
      </c>
      <c r="AP91" s="52">
        <v>17.5178771018982</v>
      </c>
      <c r="AQ91" s="52">
        <v>14.918585062027001</v>
      </c>
      <c r="AR91" s="52">
        <v>24.5843954086304</v>
      </c>
      <c r="AS91" s="52">
        <v>20.082359790801998</v>
      </c>
      <c r="AT91" s="52">
        <v>27.165279388427699</v>
      </c>
      <c r="AU91" s="52">
        <v>18.667778968811</v>
      </c>
      <c r="AV91" s="52">
        <v>23.443309783935501</v>
      </c>
      <c r="AW91" s="52">
        <v>24.3644762039185</v>
      </c>
      <c r="AX91" s="52">
        <v>22.772198200225802</v>
      </c>
      <c r="AY91" s="52">
        <v>19.978794097900401</v>
      </c>
      <c r="AZ91" s="52">
        <v>28.707427024841301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52.600002288818402</v>
      </c>
      <c r="U92" s="65">
        <f t="shared" si="57"/>
        <v>65.899999618530302</v>
      </c>
      <c r="V92" s="65">
        <f t="shared" si="57"/>
        <v>53.800001144409201</v>
      </c>
      <c r="W92" s="65">
        <f t="shared" si="57"/>
        <v>62.399999618530302</v>
      </c>
      <c r="X92" s="65">
        <f t="shared" si="57"/>
        <v>73.131443023681598</v>
      </c>
      <c r="Y92" s="65">
        <f t="shared" si="57"/>
        <v>76.916042327880902</v>
      </c>
      <c r="Z92" s="65">
        <f t="shared" si="57"/>
        <v>60.43115234375</v>
      </c>
      <c r="AA92" s="65">
        <f t="shared" si="57"/>
        <v>57.343170166015597</v>
      </c>
      <c r="AB92" s="65">
        <f t="shared" si="57"/>
        <v>65.927362442016602</v>
      </c>
      <c r="AC92" s="65">
        <f t="shared" si="57"/>
        <v>54.0038356781006</v>
      </c>
      <c r="AD92" s="65">
        <f t="shared" si="57"/>
        <v>69.303850173950195</v>
      </c>
      <c r="AE92" s="65">
        <f t="shared" si="57"/>
        <v>72.346561431884794</v>
      </c>
      <c r="AF92" s="65">
        <f t="shared" si="57"/>
        <v>61.316226959228501</v>
      </c>
      <c r="AG92" s="65">
        <f t="shared" si="57"/>
        <v>68.572404861450195</v>
      </c>
      <c r="AH92" s="68">
        <f t="shared" si="57"/>
        <v>67.2361869812012</v>
      </c>
      <c r="AI92" s="72">
        <f t="shared" si="58"/>
        <v>14.636184692382798</v>
      </c>
      <c r="AJ92" s="95"/>
      <c r="AK92" s="51" t="s">
        <v>140</v>
      </c>
      <c r="AL92" s="52">
        <v>13.300000190734901</v>
      </c>
      <c r="AM92" s="52">
        <v>12.0999999046326</v>
      </c>
      <c r="AN92" s="52">
        <v>22.399999618530298</v>
      </c>
      <c r="AO92" s="52">
        <v>15.550000190734901</v>
      </c>
      <c r="AP92" s="52">
        <v>23.5045309066772</v>
      </c>
      <c r="AQ92" s="52">
        <v>15.855095863342299</v>
      </c>
      <c r="AR92" s="52">
        <v>13.6071374416351</v>
      </c>
      <c r="AS92" s="52">
        <v>22.233722686767599</v>
      </c>
      <c r="AT92" s="52">
        <v>18.2153062820435</v>
      </c>
      <c r="AU92" s="52">
        <v>24.5994968414307</v>
      </c>
      <c r="AV92" s="52">
        <v>17.034444332122799</v>
      </c>
      <c r="AW92" s="52">
        <v>21.458461761474599</v>
      </c>
      <c r="AX92" s="52">
        <v>22.273724555969199</v>
      </c>
      <c r="AY92" s="52">
        <v>20.874194622039798</v>
      </c>
      <c r="AZ92" s="52">
        <v>18.2373704910278</v>
      </c>
    </row>
    <row r="93" spans="14:52" x14ac:dyDescent="0.25">
      <c r="S93" s="30" t="s">
        <v>115</v>
      </c>
      <c r="T93" s="61">
        <f t="shared" si="59"/>
        <v>61.800001144409201</v>
      </c>
      <c r="U93" s="61">
        <f t="shared" si="57"/>
        <v>46.699998855590799</v>
      </c>
      <c r="V93" s="61">
        <f t="shared" si="57"/>
        <v>69.799999237060504</v>
      </c>
      <c r="W93" s="61">
        <f t="shared" si="57"/>
        <v>55.899999618530302</v>
      </c>
      <c r="X93" s="61">
        <f t="shared" si="57"/>
        <v>62.290878295898402</v>
      </c>
      <c r="Y93" s="61">
        <f t="shared" si="57"/>
        <v>72.414596557617202</v>
      </c>
      <c r="Z93" s="61">
        <f t="shared" si="57"/>
        <v>76.2381591796875</v>
      </c>
      <c r="AA93" s="61">
        <f t="shared" si="57"/>
        <v>60.5895290374756</v>
      </c>
      <c r="AB93" s="61">
        <f t="shared" si="57"/>
        <v>57.669252395629897</v>
      </c>
      <c r="AC93" s="61">
        <f t="shared" si="57"/>
        <v>65.689338684082003</v>
      </c>
      <c r="AD93" s="61">
        <f t="shared" si="57"/>
        <v>54.193397521972699</v>
      </c>
      <c r="AE93" s="61">
        <f t="shared" si="57"/>
        <v>69.302728652954102</v>
      </c>
      <c r="AF93" s="61">
        <f t="shared" si="57"/>
        <v>72.1454048156738</v>
      </c>
      <c r="AG93" s="61">
        <f t="shared" si="57"/>
        <v>61.655076980590799</v>
      </c>
      <c r="AH93" s="62">
        <f t="shared" si="57"/>
        <v>68.615026473998995</v>
      </c>
      <c r="AI93" s="71">
        <f t="shared" si="58"/>
        <v>6.815025329589794</v>
      </c>
      <c r="AJ93" s="95"/>
      <c r="AK93" s="51" t="s">
        <v>141</v>
      </c>
      <c r="AL93" s="52">
        <v>20.5</v>
      </c>
      <c r="AM93" s="52">
        <v>13.1499996185303</v>
      </c>
      <c r="AN93" s="52">
        <v>9.1000001430511492</v>
      </c>
      <c r="AO93" s="52">
        <v>21.399999618530298</v>
      </c>
      <c r="AP93" s="52">
        <v>13.8978614807129</v>
      </c>
      <c r="AQ93" s="52">
        <v>20.818459987640399</v>
      </c>
      <c r="AR93" s="52">
        <v>14.149106025695801</v>
      </c>
      <c r="AS93" s="52">
        <v>12.2304906845093</v>
      </c>
      <c r="AT93" s="52">
        <v>19.862143516540499</v>
      </c>
      <c r="AU93" s="52">
        <v>16.325275421142599</v>
      </c>
      <c r="AV93" s="52">
        <v>21.995852470397899</v>
      </c>
      <c r="AW93" s="52">
        <v>15.3391361236572</v>
      </c>
      <c r="AX93" s="52">
        <v>19.3849067687988</v>
      </c>
      <c r="AY93" s="52">
        <v>20.127099037170399</v>
      </c>
      <c r="AZ93" s="52">
        <v>18.911419391632101</v>
      </c>
    </row>
    <row r="94" spans="14:52" x14ac:dyDescent="0.25">
      <c r="S94" s="67" t="s">
        <v>116</v>
      </c>
      <c r="T94" s="65">
        <f t="shared" si="59"/>
        <v>40.600000381469698</v>
      </c>
      <c r="U94" s="65">
        <f t="shared" si="57"/>
        <v>58.849998474121101</v>
      </c>
      <c r="V94" s="65">
        <f t="shared" si="57"/>
        <v>51.200000762939503</v>
      </c>
      <c r="W94" s="65">
        <f t="shared" si="57"/>
        <v>70.450000762939496</v>
      </c>
      <c r="X94" s="65">
        <f t="shared" si="57"/>
        <v>55.800941467285199</v>
      </c>
      <c r="Y94" s="65">
        <f t="shared" si="57"/>
        <v>62.0838432312012</v>
      </c>
      <c r="Z94" s="65">
        <f t="shared" si="57"/>
        <v>71.670860290527301</v>
      </c>
      <c r="AA94" s="65">
        <f t="shared" si="57"/>
        <v>75.517021179199205</v>
      </c>
      <c r="AB94" s="65">
        <f t="shared" si="57"/>
        <v>60.6350193023682</v>
      </c>
      <c r="AC94" s="65">
        <f t="shared" si="57"/>
        <v>57.878875732421903</v>
      </c>
      <c r="AD94" s="65">
        <f t="shared" si="57"/>
        <v>65.370777130126996</v>
      </c>
      <c r="AE94" s="65">
        <f t="shared" si="57"/>
        <v>54.284461975097699</v>
      </c>
      <c r="AF94" s="65">
        <f t="shared" si="57"/>
        <v>69.186532974243207</v>
      </c>
      <c r="AG94" s="65">
        <f t="shared" si="57"/>
        <v>71.862697601318402</v>
      </c>
      <c r="AH94" s="68">
        <f t="shared" si="57"/>
        <v>61.865785598754897</v>
      </c>
      <c r="AI94" s="72">
        <f t="shared" si="58"/>
        <v>21.265785217285199</v>
      </c>
      <c r="AJ94" s="95"/>
      <c r="AK94" s="51" t="s">
        <v>142</v>
      </c>
      <c r="AL94" s="52">
        <v>15.300000190734901</v>
      </c>
      <c r="AM94" s="52">
        <v>16.399999618530298</v>
      </c>
      <c r="AN94" s="52">
        <v>11.0499999523163</v>
      </c>
      <c r="AO94" s="52">
        <v>6.7000000476837203</v>
      </c>
      <c r="AP94" s="52">
        <v>18.624825477600101</v>
      </c>
      <c r="AQ94" s="52">
        <v>12.2382097244263</v>
      </c>
      <c r="AR94" s="52">
        <v>18.210553169250499</v>
      </c>
      <c r="AS94" s="52">
        <v>12.4252953529358</v>
      </c>
      <c r="AT94" s="52">
        <v>10.8356862068176</v>
      </c>
      <c r="AU94" s="52">
        <v>17.498918533325199</v>
      </c>
      <c r="AV94" s="52">
        <v>14.454395771026601</v>
      </c>
      <c r="AW94" s="52">
        <v>19.410465240478501</v>
      </c>
      <c r="AX94" s="52">
        <v>13.6395087242126</v>
      </c>
      <c r="AY94" s="52">
        <v>17.285153865814198</v>
      </c>
      <c r="AZ94" s="52">
        <v>17.987552642822301</v>
      </c>
    </row>
    <row r="95" spans="14:52" x14ac:dyDescent="0.25">
      <c r="S95" s="30" t="s">
        <v>117</v>
      </c>
      <c r="T95" s="61">
        <f t="shared" si="59"/>
        <v>66.200000762939496</v>
      </c>
      <c r="U95" s="61">
        <f t="shared" si="57"/>
        <v>40.25</v>
      </c>
      <c r="V95" s="61">
        <f t="shared" si="57"/>
        <v>59.649999618530302</v>
      </c>
      <c r="W95" s="61">
        <f t="shared" si="57"/>
        <v>50.5</v>
      </c>
      <c r="X95" s="61">
        <f t="shared" si="57"/>
        <v>69.742387771606403</v>
      </c>
      <c r="Y95" s="61">
        <f t="shared" si="57"/>
        <v>55.643861770629897</v>
      </c>
      <c r="Z95" s="61">
        <f t="shared" si="57"/>
        <v>61.8527221679688</v>
      </c>
      <c r="AA95" s="61">
        <f t="shared" si="57"/>
        <v>70.974533081054702</v>
      </c>
      <c r="AB95" s="61">
        <f t="shared" si="57"/>
        <v>74.848720550537095</v>
      </c>
      <c r="AC95" s="61">
        <f t="shared" si="57"/>
        <v>60.627235412597699</v>
      </c>
      <c r="AD95" s="61">
        <f t="shared" si="57"/>
        <v>58.021160125732401</v>
      </c>
      <c r="AE95" s="61">
        <f t="shared" si="57"/>
        <v>65.059143066406307</v>
      </c>
      <c r="AF95" s="61">
        <f t="shared" si="57"/>
        <v>54.338621139526403</v>
      </c>
      <c r="AG95" s="61">
        <f t="shared" si="57"/>
        <v>69.0338134765625</v>
      </c>
      <c r="AH95" s="62">
        <f t="shared" si="57"/>
        <v>71.585117340087905</v>
      </c>
      <c r="AI95" s="71">
        <f t="shared" si="58"/>
        <v>5.3851165771484091</v>
      </c>
      <c r="AJ95" s="95"/>
      <c r="AK95" s="51" t="s">
        <v>143</v>
      </c>
      <c r="AL95" s="52">
        <v>11.25</v>
      </c>
      <c r="AM95" s="52">
        <v>13.3999996185303</v>
      </c>
      <c r="AN95" s="52">
        <v>14.3999996185303</v>
      </c>
      <c r="AO95" s="52">
        <v>8.6000001430511492</v>
      </c>
      <c r="AP95" s="52">
        <v>5.7126350402831996</v>
      </c>
      <c r="AQ95" s="52">
        <v>16.031054973602298</v>
      </c>
      <c r="AR95" s="52">
        <v>10.633781433105501</v>
      </c>
      <c r="AS95" s="52">
        <v>15.7447319030762</v>
      </c>
      <c r="AT95" s="52">
        <v>10.7706079483032</v>
      </c>
      <c r="AU95" s="52">
        <v>9.4823918342590297</v>
      </c>
      <c r="AV95" s="52">
        <v>15.218935966491699</v>
      </c>
      <c r="AW95" s="52">
        <v>12.6318912506104</v>
      </c>
      <c r="AX95" s="52">
        <v>16.924621105194099</v>
      </c>
      <c r="AY95" s="52">
        <v>11.9894137382507</v>
      </c>
      <c r="AZ95" s="52">
        <v>15.2468781471252</v>
      </c>
    </row>
    <row r="96" spans="14:52" x14ac:dyDescent="0.25">
      <c r="S96" s="67" t="s">
        <v>118</v>
      </c>
      <c r="T96" s="65">
        <f t="shared" si="59"/>
        <v>61.049999237060497</v>
      </c>
      <c r="U96" s="65">
        <f t="shared" si="57"/>
        <v>64.350002288818402</v>
      </c>
      <c r="V96" s="65">
        <f t="shared" si="57"/>
        <v>39.25</v>
      </c>
      <c r="W96" s="65">
        <f t="shared" si="57"/>
        <v>61.399999618530302</v>
      </c>
      <c r="X96" s="65">
        <f t="shared" si="57"/>
        <v>50.719104766845703</v>
      </c>
      <c r="Y96" s="65">
        <f t="shared" si="57"/>
        <v>69.102214813232393</v>
      </c>
      <c r="Z96" s="65">
        <f t="shared" si="57"/>
        <v>55.522623062133803</v>
      </c>
      <c r="AA96" s="65">
        <f t="shared" si="57"/>
        <v>61.652286529541001</v>
      </c>
      <c r="AB96" s="65">
        <f t="shared" si="57"/>
        <v>70.361770629882798</v>
      </c>
      <c r="AC96" s="65">
        <f t="shared" si="57"/>
        <v>74.263095855712905</v>
      </c>
      <c r="AD96" s="65">
        <f t="shared" si="57"/>
        <v>60.640790939331097</v>
      </c>
      <c r="AE96" s="65">
        <f t="shared" si="57"/>
        <v>58.1679878234863</v>
      </c>
      <c r="AF96" s="65">
        <f t="shared" si="57"/>
        <v>64.792770385742202</v>
      </c>
      <c r="AG96" s="65">
        <f t="shared" si="57"/>
        <v>54.413328170776403</v>
      </c>
      <c r="AH96" s="68">
        <f t="shared" si="57"/>
        <v>68.913780212402301</v>
      </c>
      <c r="AI96" s="72">
        <f t="shared" si="58"/>
        <v>7.863780975341804</v>
      </c>
      <c r="AJ96" s="95"/>
      <c r="AK96" s="51" t="s">
        <v>144</v>
      </c>
      <c r="AL96" s="52">
        <v>7.4500002861022896</v>
      </c>
      <c r="AM96" s="52">
        <v>10.699999809265099</v>
      </c>
      <c r="AN96" s="52">
        <v>9</v>
      </c>
      <c r="AO96" s="52">
        <v>12.8999996185303</v>
      </c>
      <c r="AP96" s="52">
        <v>7.4565458297729501</v>
      </c>
      <c r="AQ96" s="52">
        <v>4.6749571561813399</v>
      </c>
      <c r="AR96" s="52">
        <v>13.4104452133179</v>
      </c>
      <c r="AS96" s="52">
        <v>8.9307308197021502</v>
      </c>
      <c r="AT96" s="52">
        <v>13.1998538970947</v>
      </c>
      <c r="AU96" s="52">
        <v>9.0016934871673602</v>
      </c>
      <c r="AV96" s="52">
        <v>8.0012373924255407</v>
      </c>
      <c r="AW96" s="52">
        <v>12.842305660247799</v>
      </c>
      <c r="AX96" s="52">
        <v>10.676392078399701</v>
      </c>
      <c r="AY96" s="52">
        <v>14.342547416686999</v>
      </c>
      <c r="AZ96" s="52">
        <v>10.191409111022899</v>
      </c>
    </row>
    <row r="97" spans="19:52" x14ac:dyDescent="0.25">
      <c r="S97" s="30" t="s">
        <v>119</v>
      </c>
      <c r="T97" s="61">
        <f t="shared" si="59"/>
        <v>53.149999618530302</v>
      </c>
      <c r="U97" s="61">
        <f t="shared" si="57"/>
        <v>61.699998855590799</v>
      </c>
      <c r="V97" s="61">
        <f t="shared" si="57"/>
        <v>66.250001907348604</v>
      </c>
      <c r="W97" s="61">
        <f t="shared" si="57"/>
        <v>40.799999237060497</v>
      </c>
      <c r="X97" s="61">
        <f t="shared" si="57"/>
        <v>61.302242279052699</v>
      </c>
      <c r="Y97" s="61">
        <f t="shared" si="57"/>
        <v>51.094427108764599</v>
      </c>
      <c r="Z97" s="61">
        <f t="shared" si="57"/>
        <v>68.7308540344238</v>
      </c>
      <c r="AA97" s="61">
        <f t="shared" si="57"/>
        <v>55.6418552398682</v>
      </c>
      <c r="AB97" s="61">
        <f t="shared" si="57"/>
        <v>61.692550659179702</v>
      </c>
      <c r="AC97" s="61">
        <f t="shared" si="57"/>
        <v>70.054725646972699</v>
      </c>
      <c r="AD97" s="61">
        <f t="shared" si="57"/>
        <v>73.984535217285199</v>
      </c>
      <c r="AE97" s="61">
        <f t="shared" si="57"/>
        <v>60.901203155517599</v>
      </c>
      <c r="AF97" s="61">
        <f t="shared" si="57"/>
        <v>58.528079986572301</v>
      </c>
      <c r="AG97" s="61">
        <f t="shared" si="57"/>
        <v>64.806632995605497</v>
      </c>
      <c r="AH97" s="62">
        <f t="shared" si="57"/>
        <v>54.739953994750998</v>
      </c>
      <c r="AI97" s="71">
        <f t="shared" si="58"/>
        <v>1.589954376220696</v>
      </c>
      <c r="AJ97" s="95"/>
      <c r="AK97" s="51" t="s">
        <v>145</v>
      </c>
      <c r="AL97" s="52">
        <v>6.7999999523162797</v>
      </c>
      <c r="AM97" s="52">
        <v>3.0500001013279001</v>
      </c>
      <c r="AN97" s="52">
        <v>8.5500001907348597</v>
      </c>
      <c r="AO97" s="52">
        <v>7.5</v>
      </c>
      <c r="AP97" s="52">
        <v>10.3773601055145</v>
      </c>
      <c r="AQ97" s="52">
        <v>6.2081481218338004</v>
      </c>
      <c r="AR97" s="52">
        <v>3.63501060009003</v>
      </c>
      <c r="AS97" s="52">
        <v>10.9178357124329</v>
      </c>
      <c r="AT97" s="52">
        <v>7.2403935194015503</v>
      </c>
      <c r="AU97" s="52">
        <v>10.7521290779114</v>
      </c>
      <c r="AV97" s="52">
        <v>7.2765882015228298</v>
      </c>
      <c r="AW97" s="52">
        <v>6.5078661441802996</v>
      </c>
      <c r="AX97" s="52">
        <v>10.5340356826782</v>
      </c>
      <c r="AY97" s="52">
        <v>8.7404527664184606</v>
      </c>
      <c r="AZ97" s="52">
        <v>11.839837074279799</v>
      </c>
    </row>
    <row r="98" spans="19:52" x14ac:dyDescent="0.25">
      <c r="S98" s="67" t="s">
        <v>120</v>
      </c>
      <c r="T98" s="65">
        <f t="shared" si="59"/>
        <v>68.199996948242202</v>
      </c>
      <c r="U98" s="65">
        <f t="shared" si="57"/>
        <v>52.350000381469698</v>
      </c>
      <c r="V98" s="65">
        <f t="shared" si="57"/>
        <v>62.699998855590799</v>
      </c>
      <c r="W98" s="65">
        <f t="shared" si="57"/>
        <v>64.850000381469698</v>
      </c>
      <c r="X98" s="65">
        <f t="shared" si="57"/>
        <v>41.599456787109403</v>
      </c>
      <c r="Y98" s="65">
        <f t="shared" si="57"/>
        <v>61.345188140869098</v>
      </c>
      <c r="Z98" s="65">
        <f t="shared" si="57"/>
        <v>51.572248458862298</v>
      </c>
      <c r="AA98" s="65">
        <f t="shared" si="57"/>
        <v>68.499279022216797</v>
      </c>
      <c r="AB98" s="65">
        <f t="shared" si="57"/>
        <v>55.894702911377003</v>
      </c>
      <c r="AC98" s="65">
        <f t="shared" si="57"/>
        <v>61.874971389770501</v>
      </c>
      <c r="AD98" s="65">
        <f t="shared" si="57"/>
        <v>69.912910461425795</v>
      </c>
      <c r="AE98" s="65">
        <f t="shared" si="57"/>
        <v>73.878292083740206</v>
      </c>
      <c r="AF98" s="65">
        <f t="shared" si="57"/>
        <v>61.302089691162102</v>
      </c>
      <c r="AG98" s="65">
        <f t="shared" si="57"/>
        <v>59.014011383056598</v>
      </c>
      <c r="AH98" s="68">
        <f t="shared" si="57"/>
        <v>64.978452682495103</v>
      </c>
      <c r="AI98" s="72">
        <f t="shared" si="58"/>
        <v>-3.2215442657470987</v>
      </c>
      <c r="AJ98" s="95"/>
      <c r="AK98" s="51" t="s">
        <v>146</v>
      </c>
      <c r="AL98" s="52">
        <v>3</v>
      </c>
      <c r="AM98" s="52">
        <v>4.6499998122453698</v>
      </c>
      <c r="AN98" s="52">
        <v>1.5</v>
      </c>
      <c r="AO98" s="52">
        <v>5.7000000476837203</v>
      </c>
      <c r="AP98" s="52">
        <v>6.0890598148107502</v>
      </c>
      <c r="AQ98" s="52">
        <v>8.1645586490631104</v>
      </c>
      <c r="AR98" s="52">
        <v>4.9967621564865103</v>
      </c>
      <c r="AS98" s="52">
        <v>2.6934478878974901</v>
      </c>
      <c r="AT98" s="52">
        <v>8.6947557926177996</v>
      </c>
      <c r="AU98" s="52">
        <v>5.6948904991149902</v>
      </c>
      <c r="AV98" s="52">
        <v>8.5593676567077601</v>
      </c>
      <c r="AW98" s="52">
        <v>5.7083929777145404</v>
      </c>
      <c r="AX98" s="52">
        <v>5.1241987943649301</v>
      </c>
      <c r="AY98" s="52">
        <v>8.4446668624877894</v>
      </c>
      <c r="AZ98" s="52">
        <v>6.9646728038787797</v>
      </c>
    </row>
    <row r="99" spans="19:52" x14ac:dyDescent="0.25">
      <c r="S99" s="69" t="s">
        <v>121</v>
      </c>
      <c r="T99" s="63">
        <f t="shared" si="59"/>
        <v>61.700000762939503</v>
      </c>
      <c r="U99" s="63">
        <f t="shared" si="57"/>
        <v>67</v>
      </c>
      <c r="V99" s="63">
        <f t="shared" si="57"/>
        <v>57.399997711181598</v>
      </c>
      <c r="W99" s="63">
        <f t="shared" si="57"/>
        <v>66.249998092651396</v>
      </c>
      <c r="X99" s="63">
        <f t="shared" si="57"/>
        <v>64.7200222015381</v>
      </c>
      <c r="Y99" s="63">
        <f t="shared" si="57"/>
        <v>42.4511394500732</v>
      </c>
      <c r="Z99" s="63">
        <f t="shared" si="57"/>
        <v>61.516262054443402</v>
      </c>
      <c r="AA99" s="63">
        <f t="shared" si="57"/>
        <v>52.154773712158203</v>
      </c>
      <c r="AB99" s="63">
        <f t="shared" si="57"/>
        <v>68.410770416259794</v>
      </c>
      <c r="AC99" s="63">
        <f t="shared" si="57"/>
        <v>56.276708602905302</v>
      </c>
      <c r="AD99" s="63">
        <f t="shared" si="57"/>
        <v>62.193727493286097</v>
      </c>
      <c r="AE99" s="63">
        <f t="shared" si="57"/>
        <v>69.951051712036104</v>
      </c>
      <c r="AF99" s="63">
        <f t="shared" si="57"/>
        <v>73.936981201171903</v>
      </c>
      <c r="AG99" s="63">
        <f t="shared" si="57"/>
        <v>61.846174240112298</v>
      </c>
      <c r="AH99" s="64">
        <f t="shared" si="57"/>
        <v>59.628677368164098</v>
      </c>
      <c r="AI99" s="93">
        <f t="shared" si="58"/>
        <v>-2.0713233947754048</v>
      </c>
      <c r="AJ99" s="95"/>
      <c r="AK99" s="51" t="s">
        <v>147</v>
      </c>
      <c r="AL99" s="52">
        <v>4</v>
      </c>
      <c r="AM99" s="52">
        <v>4</v>
      </c>
      <c r="AN99" s="52">
        <v>2.49999995529652</v>
      </c>
      <c r="AO99" s="52">
        <v>1.3500000238418599</v>
      </c>
      <c r="AP99" s="52">
        <v>4.5101072788238499</v>
      </c>
      <c r="AQ99" s="52">
        <v>4.8378530517220497</v>
      </c>
      <c r="AR99" s="52">
        <v>6.4826121330261204</v>
      </c>
      <c r="AS99" s="52">
        <v>3.9853551387786901</v>
      </c>
      <c r="AT99" s="52">
        <v>1.98884785175323</v>
      </c>
      <c r="AU99" s="52">
        <v>6.9560912847518903</v>
      </c>
      <c r="AV99" s="52">
        <v>4.4787997007370004</v>
      </c>
      <c r="AW99" s="52">
        <v>6.8436028957366899</v>
      </c>
      <c r="AX99" s="52">
        <v>4.5025762319564802</v>
      </c>
      <c r="AY99" s="52">
        <v>4.0388168692588797</v>
      </c>
      <c r="AZ99" s="52">
        <v>6.79370069503784</v>
      </c>
    </row>
    <row r="100" spans="19:52" x14ac:dyDescent="0.25">
      <c r="S100" s="3" t="s">
        <v>9</v>
      </c>
      <c r="T100" s="61">
        <f>SUM(T90:T99)</f>
        <v>585.35000038146973</v>
      </c>
      <c r="U100" s="61">
        <f t="shared" ref="U100:AI100" si="60">SUM(U90:U99)</f>
        <v>568.89999961853039</v>
      </c>
      <c r="V100" s="61">
        <f t="shared" si="60"/>
        <v>601.70000076293957</v>
      </c>
      <c r="W100" s="61">
        <f t="shared" si="60"/>
        <v>625.30000114440929</v>
      </c>
      <c r="X100" s="61">
        <f t="shared" si="60"/>
        <v>617.47998237609852</v>
      </c>
      <c r="Y100" s="61">
        <f t="shared" si="60"/>
        <v>608.43857765197754</v>
      </c>
      <c r="Z100" s="61">
        <f t="shared" si="60"/>
        <v>631.48856544494629</v>
      </c>
      <c r="AA100" s="61">
        <f t="shared" si="60"/>
        <v>622.73789596557617</v>
      </c>
      <c r="AB100" s="61">
        <f t="shared" si="60"/>
        <v>639.08625793457031</v>
      </c>
      <c r="AC100" s="61">
        <f t="shared" si="60"/>
        <v>643.25569725036621</v>
      </c>
      <c r="AD100" s="61">
        <f t="shared" si="60"/>
        <v>647.23632812500011</v>
      </c>
      <c r="AE100" s="61">
        <f t="shared" si="60"/>
        <v>653.82593154907249</v>
      </c>
      <c r="AF100" s="61">
        <f t="shared" si="60"/>
        <v>651.90072822570812</v>
      </c>
      <c r="AG100" s="61">
        <f t="shared" si="60"/>
        <v>647.92089462280285</v>
      </c>
      <c r="AH100" s="61">
        <f t="shared" si="60"/>
        <v>658.17647171020508</v>
      </c>
      <c r="AI100" s="61">
        <f t="shared" si="60"/>
        <v>72.826471328735281</v>
      </c>
      <c r="AJ100" s="100"/>
      <c r="AK100" s="51" t="s">
        <v>148</v>
      </c>
      <c r="AL100" s="52">
        <v>1.25</v>
      </c>
      <c r="AM100" s="52">
        <v>2</v>
      </c>
      <c r="AN100" s="52">
        <v>2</v>
      </c>
      <c r="AO100" s="52">
        <v>1.29999995231628</v>
      </c>
      <c r="AP100" s="52">
        <v>1.0403264928609099</v>
      </c>
      <c r="AQ100" s="52">
        <v>3.5549533367157</v>
      </c>
      <c r="AR100" s="52">
        <v>3.8369725346565202</v>
      </c>
      <c r="AS100" s="52">
        <v>5.1464499235153198</v>
      </c>
      <c r="AT100" s="52">
        <v>3.1789849400520298</v>
      </c>
      <c r="AU100" s="52">
        <v>1.52077224850655</v>
      </c>
      <c r="AV100" s="52">
        <v>5.5575820207595799</v>
      </c>
      <c r="AW100" s="52">
        <v>3.54635429382324</v>
      </c>
      <c r="AX100" s="52">
        <v>5.4720641374588004</v>
      </c>
      <c r="AY100" s="52">
        <v>3.5742113590240501</v>
      </c>
      <c r="AZ100" s="52">
        <v>3.2055189609527601</v>
      </c>
    </row>
    <row r="101" spans="19:52" x14ac:dyDescent="0.25">
      <c r="S101" s="76" t="s">
        <v>122</v>
      </c>
      <c r="T101" s="77">
        <f>AL74</f>
        <v>72.049999237060504</v>
      </c>
      <c r="U101" s="77">
        <f t="shared" ref="U101:AH110" si="61">AM74</f>
        <v>60.700000762939503</v>
      </c>
      <c r="V101" s="77">
        <f t="shared" si="61"/>
        <v>75.149997711181598</v>
      </c>
      <c r="W101" s="77">
        <f t="shared" si="61"/>
        <v>57.249998092651403</v>
      </c>
      <c r="X101" s="77">
        <f t="shared" si="61"/>
        <v>66.276739120483398</v>
      </c>
      <c r="Y101" s="77">
        <f t="shared" si="61"/>
        <v>64.568548202514606</v>
      </c>
      <c r="Z101" s="77">
        <f t="shared" si="61"/>
        <v>43.185459136962898</v>
      </c>
      <c r="AA101" s="77">
        <f t="shared" si="61"/>
        <v>61.634279251098597</v>
      </c>
      <c r="AB101" s="77">
        <f t="shared" si="61"/>
        <v>52.637815475463903</v>
      </c>
      <c r="AC101" s="77">
        <f t="shared" si="61"/>
        <v>68.301145553588896</v>
      </c>
      <c r="AD101" s="77">
        <f t="shared" si="61"/>
        <v>56.600019454956097</v>
      </c>
      <c r="AE101" s="77">
        <f t="shared" si="61"/>
        <v>62.449682235717802</v>
      </c>
      <c r="AF101" s="77">
        <f t="shared" si="61"/>
        <v>69.944366455078097</v>
      </c>
      <c r="AG101" s="77">
        <f t="shared" si="61"/>
        <v>73.9610080718994</v>
      </c>
      <c r="AH101" s="78">
        <f t="shared" si="61"/>
        <v>62.305345535278299</v>
      </c>
      <c r="AI101" s="92">
        <f t="shared" ref="AI101:AI110" si="62">AH101-T101</f>
        <v>-9.7446537017822052</v>
      </c>
      <c r="AJ101" s="95"/>
      <c r="AK101" s="51" t="s">
        <v>149</v>
      </c>
      <c r="AL101" s="52">
        <v>0.15000000596046401</v>
      </c>
      <c r="AM101" s="52">
        <v>1.04999995231628</v>
      </c>
      <c r="AN101" s="52">
        <v>2</v>
      </c>
      <c r="AO101" s="52">
        <v>2</v>
      </c>
      <c r="AP101" s="52">
        <v>1.0463037369772801</v>
      </c>
      <c r="AQ101" s="52">
        <v>0.82945884950459003</v>
      </c>
      <c r="AR101" s="52">
        <v>2.7950500249862702</v>
      </c>
      <c r="AS101" s="52">
        <v>3.0644030943512899</v>
      </c>
      <c r="AT101" s="52">
        <v>4.0807960033416704</v>
      </c>
      <c r="AU101" s="52">
        <v>2.5394238531589499</v>
      </c>
      <c r="AV101" s="52">
        <v>1.1990820169448899</v>
      </c>
      <c r="AW101" s="52">
        <v>4.4183443784713701</v>
      </c>
      <c r="AX101" s="52">
        <v>2.82105225324631</v>
      </c>
      <c r="AY101" s="52">
        <v>4.3548187017440796</v>
      </c>
      <c r="AZ101" s="52">
        <v>2.8534010052681</v>
      </c>
    </row>
    <row r="102" spans="19:52" x14ac:dyDescent="0.25">
      <c r="S102" s="30" t="s">
        <v>123</v>
      </c>
      <c r="T102" s="61">
        <f>AL75</f>
        <v>49.200000762939503</v>
      </c>
      <c r="U102" s="61">
        <f t="shared" si="61"/>
        <v>69.350002288818402</v>
      </c>
      <c r="V102" s="61">
        <f t="shared" si="61"/>
        <v>62.549999237060497</v>
      </c>
      <c r="W102" s="61">
        <f t="shared" si="61"/>
        <v>76.949996948242202</v>
      </c>
      <c r="X102" s="61">
        <f t="shared" si="61"/>
        <v>57.331090927124002</v>
      </c>
      <c r="Y102" s="61">
        <f t="shared" si="61"/>
        <v>66.126348495483398</v>
      </c>
      <c r="Z102" s="61">
        <f t="shared" si="61"/>
        <v>64.297496795654297</v>
      </c>
      <c r="AA102" s="61">
        <f t="shared" si="61"/>
        <v>43.736413955688498</v>
      </c>
      <c r="AB102" s="61">
        <f t="shared" si="61"/>
        <v>61.600910186767599</v>
      </c>
      <c r="AC102" s="61">
        <f t="shared" si="61"/>
        <v>52.940736770629897</v>
      </c>
      <c r="AD102" s="61">
        <f t="shared" si="61"/>
        <v>68.063087463378906</v>
      </c>
      <c r="AE102" s="61">
        <f t="shared" si="61"/>
        <v>56.778495788574197</v>
      </c>
      <c r="AF102" s="61">
        <f t="shared" si="61"/>
        <v>62.544509887695298</v>
      </c>
      <c r="AG102" s="61">
        <f t="shared" si="61"/>
        <v>69.807300567626996</v>
      </c>
      <c r="AH102" s="62">
        <f t="shared" si="61"/>
        <v>73.839656829833999</v>
      </c>
      <c r="AI102" s="71">
        <f t="shared" si="62"/>
        <v>24.639656066894496</v>
      </c>
      <c r="AJ102" s="95"/>
      <c r="AK102" s="51" t="s">
        <v>150</v>
      </c>
      <c r="AL102" s="52">
        <v>2.8999999761581399</v>
      </c>
      <c r="AM102" s="52">
        <v>0</v>
      </c>
      <c r="AN102" s="52">
        <v>1.04999995231628</v>
      </c>
      <c r="AO102" s="52">
        <v>1</v>
      </c>
      <c r="AP102" s="52">
        <v>1.52725893259048</v>
      </c>
      <c r="AQ102" s="52">
        <v>0.75569798611104499</v>
      </c>
      <c r="AR102" s="52">
        <v>0.51958728209137905</v>
      </c>
      <c r="AS102" s="52">
        <v>2.06553679704666</v>
      </c>
      <c r="AT102" s="52">
        <v>2.3303585350513498</v>
      </c>
      <c r="AU102" s="52">
        <v>3.0930533409118701</v>
      </c>
      <c r="AV102" s="52">
        <v>1.9004775285720801</v>
      </c>
      <c r="AW102" s="52">
        <v>0.83032211661338795</v>
      </c>
      <c r="AX102" s="52">
        <v>3.3282552957534799</v>
      </c>
      <c r="AY102" s="52">
        <v>2.0938155651092498</v>
      </c>
      <c r="AZ102" s="52">
        <v>3.28444111347198</v>
      </c>
    </row>
    <row r="103" spans="19:52" x14ac:dyDescent="0.25">
      <c r="S103" s="67" t="s">
        <v>124</v>
      </c>
      <c r="T103" s="65">
        <f t="shared" ref="T103:T110" si="63">AL76</f>
        <v>55.350000381469698</v>
      </c>
      <c r="U103" s="65">
        <f t="shared" si="61"/>
        <v>47.399999618530302</v>
      </c>
      <c r="V103" s="65">
        <f t="shared" si="61"/>
        <v>69.25</v>
      </c>
      <c r="W103" s="65">
        <f t="shared" si="61"/>
        <v>66.450000762939496</v>
      </c>
      <c r="X103" s="65">
        <f t="shared" si="61"/>
        <v>75.926300048828097</v>
      </c>
      <c r="Y103" s="65">
        <f t="shared" si="61"/>
        <v>56.995546340942397</v>
      </c>
      <c r="Z103" s="65">
        <f t="shared" si="61"/>
        <v>65.5347385406494</v>
      </c>
      <c r="AA103" s="65">
        <f t="shared" si="61"/>
        <v>63.6505317687988</v>
      </c>
      <c r="AB103" s="65">
        <f t="shared" si="61"/>
        <v>43.911087036132798</v>
      </c>
      <c r="AC103" s="65">
        <f t="shared" si="61"/>
        <v>61.1768608093262</v>
      </c>
      <c r="AD103" s="65">
        <f t="shared" si="61"/>
        <v>52.849023818969698</v>
      </c>
      <c r="AE103" s="65">
        <f t="shared" si="61"/>
        <v>67.4592800140381</v>
      </c>
      <c r="AF103" s="65">
        <f t="shared" si="61"/>
        <v>56.562685012817397</v>
      </c>
      <c r="AG103" s="65">
        <f t="shared" si="61"/>
        <v>62.2436332702637</v>
      </c>
      <c r="AH103" s="68">
        <f t="shared" si="61"/>
        <v>69.2704048156738</v>
      </c>
      <c r="AI103" s="72">
        <f t="shared" si="62"/>
        <v>13.920404434204102</v>
      </c>
      <c r="AJ103" s="95"/>
      <c r="AK103" s="51" t="s">
        <v>151</v>
      </c>
      <c r="AL103" s="52">
        <v>0.59999999403953597</v>
      </c>
      <c r="AM103" s="52">
        <v>2.3500000238418601</v>
      </c>
      <c r="AN103" s="52">
        <v>1.0499999821186099</v>
      </c>
      <c r="AO103" s="52">
        <v>1.79999995231628</v>
      </c>
      <c r="AP103" s="52">
        <v>0.69447915907949198</v>
      </c>
      <c r="AQ103" s="52">
        <v>1.1165504530072199</v>
      </c>
      <c r="AR103" s="52">
        <v>0.49130937643349198</v>
      </c>
      <c r="AS103" s="52">
        <v>0.22126024216413501</v>
      </c>
      <c r="AT103" s="52">
        <v>1.47242212295532</v>
      </c>
      <c r="AU103" s="52">
        <v>1.7103979177773001</v>
      </c>
      <c r="AV103" s="52">
        <v>2.27413302659988</v>
      </c>
      <c r="AW103" s="52">
        <v>1.3530495315790201</v>
      </c>
      <c r="AX103" s="52">
        <v>0.49831347167491902</v>
      </c>
      <c r="AY103" s="52">
        <v>2.40629959106445</v>
      </c>
      <c r="AZ103" s="52">
        <v>1.4683438539505</v>
      </c>
    </row>
    <row r="104" spans="19:52" x14ac:dyDescent="0.25">
      <c r="S104" s="30" t="s">
        <v>125</v>
      </c>
      <c r="T104" s="61">
        <f t="shared" si="63"/>
        <v>44.549999237060497</v>
      </c>
      <c r="U104" s="61">
        <f t="shared" si="61"/>
        <v>55.149999618530302</v>
      </c>
      <c r="V104" s="61">
        <f t="shared" si="61"/>
        <v>49.25</v>
      </c>
      <c r="W104" s="61">
        <f t="shared" si="61"/>
        <v>69.200000762939496</v>
      </c>
      <c r="X104" s="61">
        <f t="shared" si="61"/>
        <v>65.356628417968807</v>
      </c>
      <c r="Y104" s="61">
        <f t="shared" si="61"/>
        <v>74.5624809265137</v>
      </c>
      <c r="Z104" s="61">
        <f t="shared" si="61"/>
        <v>56.354436874389599</v>
      </c>
      <c r="AA104" s="61">
        <f t="shared" si="61"/>
        <v>64.629480361938505</v>
      </c>
      <c r="AB104" s="61">
        <f t="shared" si="61"/>
        <v>62.7112712860107</v>
      </c>
      <c r="AC104" s="61">
        <f t="shared" si="61"/>
        <v>43.8079929351807</v>
      </c>
      <c r="AD104" s="61">
        <f t="shared" si="61"/>
        <v>60.443277359008803</v>
      </c>
      <c r="AE104" s="61">
        <f t="shared" si="61"/>
        <v>52.477567672729499</v>
      </c>
      <c r="AF104" s="61">
        <f t="shared" si="61"/>
        <v>66.540647506713896</v>
      </c>
      <c r="AG104" s="61">
        <f t="shared" si="61"/>
        <v>56.050117492675803</v>
      </c>
      <c r="AH104" s="62">
        <f t="shared" si="61"/>
        <v>61.637916564941399</v>
      </c>
      <c r="AI104" s="71">
        <f t="shared" si="62"/>
        <v>17.087917327880902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31.5</v>
      </c>
      <c r="U105" s="65">
        <f t="shared" si="61"/>
        <v>43.700000762939503</v>
      </c>
      <c r="V105" s="65">
        <f t="shared" si="61"/>
        <v>53.350000381469698</v>
      </c>
      <c r="W105" s="65">
        <f t="shared" si="61"/>
        <v>52.25</v>
      </c>
      <c r="X105" s="65">
        <f t="shared" si="61"/>
        <v>67.741199493408203</v>
      </c>
      <c r="Y105" s="65">
        <f t="shared" si="61"/>
        <v>64.094936370849595</v>
      </c>
      <c r="Z105" s="65">
        <f t="shared" si="61"/>
        <v>73.006351470947294</v>
      </c>
      <c r="AA105" s="65">
        <f t="shared" si="61"/>
        <v>55.524793624877901</v>
      </c>
      <c r="AB105" s="65">
        <f t="shared" si="61"/>
        <v>63.551103591918903</v>
      </c>
      <c r="AC105" s="65">
        <f t="shared" si="61"/>
        <v>61.6106472015381</v>
      </c>
      <c r="AD105" s="65">
        <f t="shared" si="61"/>
        <v>43.516603469848597</v>
      </c>
      <c r="AE105" s="65">
        <f t="shared" si="61"/>
        <v>59.533760070800803</v>
      </c>
      <c r="AF105" s="65">
        <f t="shared" si="61"/>
        <v>51.938047409057603</v>
      </c>
      <c r="AG105" s="65">
        <f t="shared" si="61"/>
        <v>65.455692291259794</v>
      </c>
      <c r="AH105" s="68">
        <f t="shared" si="61"/>
        <v>55.354070663452099</v>
      </c>
      <c r="AI105" s="72">
        <f t="shared" si="62"/>
        <v>23.854070663452099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35.75</v>
      </c>
      <c r="U106" s="61">
        <f t="shared" si="61"/>
        <v>31.299999237060501</v>
      </c>
      <c r="V106" s="61">
        <f t="shared" si="61"/>
        <v>44.549999237060497</v>
      </c>
      <c r="W106" s="61">
        <f t="shared" si="61"/>
        <v>52.950000762939503</v>
      </c>
      <c r="X106" s="61">
        <f t="shared" si="61"/>
        <v>51.313951492309599</v>
      </c>
      <c r="Y106" s="61">
        <f t="shared" si="61"/>
        <v>66.1966552734375</v>
      </c>
      <c r="Z106" s="61">
        <f t="shared" si="61"/>
        <v>62.741336822509801</v>
      </c>
      <c r="AA106" s="61">
        <f t="shared" si="61"/>
        <v>71.378387451171903</v>
      </c>
      <c r="AB106" s="61">
        <f t="shared" si="61"/>
        <v>54.6125812530518</v>
      </c>
      <c r="AC106" s="61">
        <f t="shared" si="61"/>
        <v>62.3873291015625</v>
      </c>
      <c r="AD106" s="61">
        <f t="shared" si="61"/>
        <v>60.450191497802699</v>
      </c>
      <c r="AE106" s="61">
        <f t="shared" si="61"/>
        <v>43.114683151245103</v>
      </c>
      <c r="AF106" s="61">
        <f t="shared" si="61"/>
        <v>58.541597366333001</v>
      </c>
      <c r="AG106" s="61">
        <f t="shared" si="61"/>
        <v>51.307847976684599</v>
      </c>
      <c r="AH106" s="62">
        <f t="shared" si="61"/>
        <v>64.312475204467802</v>
      </c>
      <c r="AI106" s="71">
        <f t="shared" si="62"/>
        <v>28.562475204467802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37.599999427795403</v>
      </c>
      <c r="U107" s="65">
        <f t="shared" si="61"/>
        <v>33.800000190734899</v>
      </c>
      <c r="V107" s="65">
        <f t="shared" si="61"/>
        <v>32.149999618530302</v>
      </c>
      <c r="W107" s="65">
        <f t="shared" si="61"/>
        <v>45.850000381469698</v>
      </c>
      <c r="X107" s="65">
        <f t="shared" si="61"/>
        <v>51.919307708740199</v>
      </c>
      <c r="Y107" s="65">
        <f t="shared" si="61"/>
        <v>50.539249420166001</v>
      </c>
      <c r="Z107" s="65">
        <f t="shared" si="61"/>
        <v>64.827249526977496</v>
      </c>
      <c r="AA107" s="65">
        <f t="shared" si="61"/>
        <v>61.569318771362298</v>
      </c>
      <c r="AB107" s="65">
        <f t="shared" si="61"/>
        <v>69.960105895996094</v>
      </c>
      <c r="AC107" s="65">
        <f t="shared" si="61"/>
        <v>53.878561019897496</v>
      </c>
      <c r="AD107" s="65">
        <f t="shared" si="61"/>
        <v>61.415225982666001</v>
      </c>
      <c r="AE107" s="65">
        <f t="shared" si="61"/>
        <v>59.4773979187012</v>
      </c>
      <c r="AF107" s="65">
        <f t="shared" si="61"/>
        <v>42.849357604980497</v>
      </c>
      <c r="AG107" s="65">
        <f t="shared" si="61"/>
        <v>57.737068176269503</v>
      </c>
      <c r="AH107" s="68">
        <f t="shared" si="61"/>
        <v>50.842470169067397</v>
      </c>
      <c r="AI107" s="72">
        <f t="shared" si="62"/>
        <v>13.242470741271994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34.799999237060497</v>
      </c>
      <c r="U108" s="61">
        <f t="shared" si="61"/>
        <v>35.599999427795403</v>
      </c>
      <c r="V108" s="61">
        <f t="shared" si="61"/>
        <v>35.400000572204597</v>
      </c>
      <c r="W108" s="61">
        <f t="shared" si="61"/>
        <v>31.149999618530298</v>
      </c>
      <c r="X108" s="61">
        <f t="shared" si="61"/>
        <v>45.093725204467802</v>
      </c>
      <c r="Y108" s="61">
        <f t="shared" si="61"/>
        <v>50.843193054199197</v>
      </c>
      <c r="Z108" s="61">
        <f t="shared" si="61"/>
        <v>49.7281589508057</v>
      </c>
      <c r="AA108" s="61">
        <f t="shared" si="61"/>
        <v>63.372638702392599</v>
      </c>
      <c r="AB108" s="61">
        <f t="shared" si="61"/>
        <v>60.350744247436502</v>
      </c>
      <c r="AC108" s="61">
        <f t="shared" si="61"/>
        <v>68.486766815185504</v>
      </c>
      <c r="AD108" s="61">
        <f t="shared" si="61"/>
        <v>53.111141204833999</v>
      </c>
      <c r="AE108" s="61">
        <f t="shared" si="61"/>
        <v>60.3845539093018</v>
      </c>
      <c r="AF108" s="61">
        <f t="shared" si="61"/>
        <v>58.433433532714801</v>
      </c>
      <c r="AG108" s="61">
        <f t="shared" si="61"/>
        <v>42.546607971191399</v>
      </c>
      <c r="AH108" s="62">
        <f t="shared" si="61"/>
        <v>56.889551162719698</v>
      </c>
      <c r="AI108" s="71">
        <f t="shared" si="62"/>
        <v>22.089551925659201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26.800000190734899</v>
      </c>
      <c r="U109" s="65">
        <f t="shared" si="61"/>
        <v>32</v>
      </c>
      <c r="V109" s="65">
        <f t="shared" si="61"/>
        <v>36.900000572204597</v>
      </c>
      <c r="W109" s="65">
        <f t="shared" si="61"/>
        <v>34.400000572204597</v>
      </c>
      <c r="X109" s="65">
        <f t="shared" si="61"/>
        <v>30.734463691711401</v>
      </c>
      <c r="Y109" s="65">
        <f t="shared" si="61"/>
        <v>44.238533020019503</v>
      </c>
      <c r="Z109" s="65">
        <f t="shared" si="61"/>
        <v>49.667171478271499</v>
      </c>
      <c r="AA109" s="65">
        <f t="shared" si="61"/>
        <v>48.860393524169901</v>
      </c>
      <c r="AB109" s="65">
        <f t="shared" si="61"/>
        <v>61.818780899047901</v>
      </c>
      <c r="AC109" s="65">
        <f t="shared" si="61"/>
        <v>59.0622367858887</v>
      </c>
      <c r="AD109" s="65">
        <f t="shared" si="61"/>
        <v>66.907619476318402</v>
      </c>
      <c r="AE109" s="65">
        <f t="shared" si="61"/>
        <v>52.288707733154297</v>
      </c>
      <c r="AF109" s="65">
        <f t="shared" si="61"/>
        <v>59.252378463745103</v>
      </c>
      <c r="AG109" s="65">
        <f t="shared" si="61"/>
        <v>57.3046684265137</v>
      </c>
      <c r="AH109" s="68">
        <f t="shared" si="61"/>
        <v>42.190294265747099</v>
      </c>
      <c r="AI109" s="72">
        <f t="shared" si="62"/>
        <v>15.3902940750122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48.099998474121101</v>
      </c>
      <c r="U110" s="63">
        <f t="shared" si="61"/>
        <v>28</v>
      </c>
      <c r="V110" s="63">
        <f t="shared" si="61"/>
        <v>34.850000381469698</v>
      </c>
      <c r="W110" s="63">
        <f t="shared" si="61"/>
        <v>37.599999427795403</v>
      </c>
      <c r="X110" s="63">
        <f t="shared" si="61"/>
        <v>33.577961921691902</v>
      </c>
      <c r="Y110" s="63">
        <f t="shared" si="61"/>
        <v>29.910534858703599</v>
      </c>
      <c r="Z110" s="63">
        <f t="shared" si="61"/>
        <v>42.928951263427699</v>
      </c>
      <c r="AA110" s="63">
        <f t="shared" si="61"/>
        <v>48.0305080413818</v>
      </c>
      <c r="AB110" s="63">
        <f t="shared" si="61"/>
        <v>47.529954910278299</v>
      </c>
      <c r="AC110" s="63">
        <f t="shared" si="61"/>
        <v>59.7460327148438</v>
      </c>
      <c r="AD110" s="63">
        <f t="shared" si="61"/>
        <v>57.253158569335902</v>
      </c>
      <c r="AE110" s="63">
        <f t="shared" si="61"/>
        <v>64.778861999511705</v>
      </c>
      <c r="AF110" s="63">
        <f t="shared" si="61"/>
        <v>50.962127685546903</v>
      </c>
      <c r="AG110" s="63">
        <f t="shared" si="61"/>
        <v>57.596347808837898</v>
      </c>
      <c r="AH110" s="64">
        <f t="shared" si="61"/>
        <v>55.663267135620103</v>
      </c>
      <c r="AI110" s="93">
        <f t="shared" si="62"/>
        <v>7.5632686614990021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435.69999694824207</v>
      </c>
      <c r="U111" s="61">
        <f t="shared" ref="U111:AI111" si="64">SUM(U101:U110)</f>
        <v>437.0000019073488</v>
      </c>
      <c r="V111" s="61">
        <f t="shared" si="64"/>
        <v>493.39999771118153</v>
      </c>
      <c r="W111" s="61">
        <f t="shared" si="64"/>
        <v>524.04999732971214</v>
      </c>
      <c r="X111" s="61">
        <f t="shared" si="64"/>
        <v>545.2713680267334</v>
      </c>
      <c r="Y111" s="61">
        <f t="shared" si="64"/>
        <v>568.07602596282959</v>
      </c>
      <c r="Z111" s="61">
        <f t="shared" si="64"/>
        <v>572.27135086059582</v>
      </c>
      <c r="AA111" s="61">
        <f t="shared" si="64"/>
        <v>582.38674545288086</v>
      </c>
      <c r="AB111" s="61">
        <f t="shared" si="64"/>
        <v>578.68435478210449</v>
      </c>
      <c r="AC111" s="61">
        <f t="shared" si="64"/>
        <v>591.39830970764172</v>
      </c>
      <c r="AD111" s="61">
        <f t="shared" si="64"/>
        <v>580.60934829711903</v>
      </c>
      <c r="AE111" s="61">
        <f t="shared" si="64"/>
        <v>578.74299049377441</v>
      </c>
      <c r="AF111" s="61">
        <f t="shared" si="64"/>
        <v>577.5691509246825</v>
      </c>
      <c r="AG111" s="61">
        <f t="shared" si="64"/>
        <v>594.01029205322277</v>
      </c>
      <c r="AH111" s="61">
        <f t="shared" si="64"/>
        <v>592.30545234680164</v>
      </c>
      <c r="AI111" s="61">
        <f t="shared" si="64"/>
        <v>156.6054553985596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30.75</v>
      </c>
      <c r="U112" s="77">
        <f t="shared" ref="U112:AH121" si="65">AM84</f>
        <v>44.75</v>
      </c>
      <c r="V112" s="77">
        <f t="shared" si="65"/>
        <v>26</v>
      </c>
      <c r="W112" s="77">
        <f t="shared" si="65"/>
        <v>34.549999237060497</v>
      </c>
      <c r="X112" s="77">
        <f t="shared" si="65"/>
        <v>36.140073776245103</v>
      </c>
      <c r="Y112" s="77">
        <f t="shared" si="65"/>
        <v>32.541990280151403</v>
      </c>
      <c r="Z112" s="77">
        <f t="shared" si="65"/>
        <v>28.935528755187999</v>
      </c>
      <c r="AA112" s="77">
        <f t="shared" si="65"/>
        <v>41.453285217285199</v>
      </c>
      <c r="AB112" s="77">
        <f t="shared" si="65"/>
        <v>46.2420845031738</v>
      </c>
      <c r="AC112" s="77">
        <f t="shared" si="65"/>
        <v>45.985660552978501</v>
      </c>
      <c r="AD112" s="77">
        <f t="shared" si="65"/>
        <v>57.483476638793903</v>
      </c>
      <c r="AE112" s="77">
        <f t="shared" si="65"/>
        <v>55.222620010375998</v>
      </c>
      <c r="AF112" s="77">
        <f t="shared" si="65"/>
        <v>62.420883178710902</v>
      </c>
      <c r="AG112" s="77">
        <f t="shared" si="65"/>
        <v>49.415691375732401</v>
      </c>
      <c r="AH112" s="78">
        <f t="shared" si="65"/>
        <v>55.693881988525398</v>
      </c>
      <c r="AI112" s="82">
        <f t="shared" ref="AI112:AI121" si="66">AH112-T112</f>
        <v>24.943881988525398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25</v>
      </c>
      <c r="U113" s="61">
        <f t="shared" si="65"/>
        <v>29.899999618530298</v>
      </c>
      <c r="V113" s="61">
        <f t="shared" si="65"/>
        <v>40.850000381469698</v>
      </c>
      <c r="W113" s="61">
        <f t="shared" si="65"/>
        <v>25.699999809265101</v>
      </c>
      <c r="X113" s="61">
        <f t="shared" si="65"/>
        <v>32.967229843139599</v>
      </c>
      <c r="Y113" s="61">
        <f t="shared" si="65"/>
        <v>34.367815971374498</v>
      </c>
      <c r="Z113" s="61">
        <f t="shared" si="65"/>
        <v>31.1736516952515</v>
      </c>
      <c r="AA113" s="61">
        <f t="shared" si="65"/>
        <v>27.684376716613802</v>
      </c>
      <c r="AB113" s="61">
        <f t="shared" si="65"/>
        <v>39.6568698883057</v>
      </c>
      <c r="AC113" s="61">
        <f t="shared" si="65"/>
        <v>44.135160446166999</v>
      </c>
      <c r="AD113" s="61">
        <f t="shared" si="65"/>
        <v>44.0924072265625</v>
      </c>
      <c r="AE113" s="61">
        <f t="shared" si="65"/>
        <v>54.870634078979499</v>
      </c>
      <c r="AF113" s="61">
        <f t="shared" si="65"/>
        <v>52.815406799316399</v>
      </c>
      <c r="AG113" s="61">
        <f t="shared" si="65"/>
        <v>59.695785522460902</v>
      </c>
      <c r="AH113" s="62">
        <f t="shared" si="65"/>
        <v>47.501119613647496</v>
      </c>
      <c r="AI113" s="71">
        <f t="shared" si="66"/>
        <v>22.501119613647496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21.149999618530298</v>
      </c>
      <c r="U114" s="65">
        <f t="shared" si="65"/>
        <v>25.050000190734899</v>
      </c>
      <c r="V114" s="65">
        <f t="shared" si="65"/>
        <v>28</v>
      </c>
      <c r="W114" s="65">
        <f t="shared" si="65"/>
        <v>38.549999237060497</v>
      </c>
      <c r="X114" s="65">
        <f t="shared" si="65"/>
        <v>24.651830673217798</v>
      </c>
      <c r="Y114" s="65">
        <f t="shared" si="65"/>
        <v>31.363493919372601</v>
      </c>
      <c r="Z114" s="65">
        <f t="shared" si="65"/>
        <v>32.627412796020501</v>
      </c>
      <c r="AA114" s="65">
        <f t="shared" si="65"/>
        <v>29.7958984375</v>
      </c>
      <c r="AB114" s="65">
        <f t="shared" si="65"/>
        <v>26.430622100830099</v>
      </c>
      <c r="AC114" s="65">
        <f t="shared" si="65"/>
        <v>37.844633102416999</v>
      </c>
      <c r="AD114" s="65">
        <f t="shared" si="65"/>
        <v>42.017564773559599</v>
      </c>
      <c r="AE114" s="65">
        <f t="shared" si="65"/>
        <v>42.154802322387702</v>
      </c>
      <c r="AF114" s="65">
        <f t="shared" si="65"/>
        <v>52.239641189575202</v>
      </c>
      <c r="AG114" s="65">
        <f t="shared" si="65"/>
        <v>50.404903411865199</v>
      </c>
      <c r="AH114" s="68">
        <f t="shared" si="65"/>
        <v>56.953649520874002</v>
      </c>
      <c r="AI114" s="72">
        <f t="shared" si="66"/>
        <v>35.803649902343707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22.399999618530298</v>
      </c>
      <c r="U115" s="61">
        <f t="shared" si="65"/>
        <v>19.25</v>
      </c>
      <c r="V115" s="61">
        <f t="shared" si="65"/>
        <v>24.800000190734899</v>
      </c>
      <c r="W115" s="61">
        <f t="shared" si="65"/>
        <v>26.049999237060501</v>
      </c>
      <c r="X115" s="61">
        <f t="shared" si="65"/>
        <v>36.102903366088903</v>
      </c>
      <c r="Y115" s="61">
        <f t="shared" si="65"/>
        <v>23.552873611450199</v>
      </c>
      <c r="Z115" s="61">
        <f t="shared" si="65"/>
        <v>29.756496429443398</v>
      </c>
      <c r="AA115" s="61">
        <f t="shared" si="65"/>
        <v>30.924681663513201</v>
      </c>
      <c r="AB115" s="61">
        <f t="shared" si="65"/>
        <v>28.438902854919402</v>
      </c>
      <c r="AC115" s="61">
        <f t="shared" si="65"/>
        <v>25.193734169006301</v>
      </c>
      <c r="AD115" s="61">
        <f t="shared" si="65"/>
        <v>36.023077011108398</v>
      </c>
      <c r="AE115" s="61">
        <f t="shared" si="65"/>
        <v>39.900457382202099</v>
      </c>
      <c r="AF115" s="61">
        <f t="shared" si="65"/>
        <v>40.184200286865199</v>
      </c>
      <c r="AG115" s="61">
        <f t="shared" si="65"/>
        <v>49.630226135253899</v>
      </c>
      <c r="AH115" s="62">
        <f t="shared" si="65"/>
        <v>48.001420974731403</v>
      </c>
      <c r="AI115" s="71">
        <f t="shared" si="66"/>
        <v>25.601421356201104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30.299999237060501</v>
      </c>
      <c r="U116" s="65">
        <f t="shared" si="65"/>
        <v>23.25</v>
      </c>
      <c r="V116" s="65">
        <f t="shared" si="65"/>
        <v>15.8499999046326</v>
      </c>
      <c r="W116" s="65">
        <f t="shared" si="65"/>
        <v>30.399999618530298</v>
      </c>
      <c r="X116" s="65">
        <f t="shared" si="65"/>
        <v>24.473590850830099</v>
      </c>
      <c r="Y116" s="65">
        <f t="shared" si="65"/>
        <v>33.639270782470703</v>
      </c>
      <c r="Z116" s="65">
        <f t="shared" si="65"/>
        <v>22.319272041320801</v>
      </c>
      <c r="AA116" s="65">
        <f t="shared" si="65"/>
        <v>28.076862335205099</v>
      </c>
      <c r="AB116" s="65">
        <f t="shared" si="65"/>
        <v>29.218919754028299</v>
      </c>
      <c r="AC116" s="65">
        <f t="shared" si="65"/>
        <v>27.0174961090088</v>
      </c>
      <c r="AD116" s="65">
        <f t="shared" si="65"/>
        <v>23.894825935363802</v>
      </c>
      <c r="AE116" s="65">
        <f t="shared" si="65"/>
        <v>34.081850051879897</v>
      </c>
      <c r="AF116" s="65">
        <f t="shared" si="65"/>
        <v>37.6625461578369</v>
      </c>
      <c r="AG116" s="65">
        <f t="shared" si="65"/>
        <v>38.0877075195313</v>
      </c>
      <c r="AH116" s="68">
        <f t="shared" si="65"/>
        <v>46.927070617675803</v>
      </c>
      <c r="AI116" s="72">
        <f t="shared" si="66"/>
        <v>16.627071380615302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23.849999427795399</v>
      </c>
      <c r="U117" s="61">
        <f t="shared" si="65"/>
        <v>29.049999237060501</v>
      </c>
      <c r="V117" s="61">
        <f t="shared" si="65"/>
        <v>22.100000381469702</v>
      </c>
      <c r="W117" s="61">
        <f t="shared" si="65"/>
        <v>16.999999523162799</v>
      </c>
      <c r="X117" s="61">
        <f t="shared" si="65"/>
        <v>28.733359336852999</v>
      </c>
      <c r="Y117" s="61">
        <f t="shared" si="65"/>
        <v>23.2703552246094</v>
      </c>
      <c r="Z117" s="61">
        <f t="shared" si="65"/>
        <v>31.73193359375</v>
      </c>
      <c r="AA117" s="61">
        <f t="shared" si="65"/>
        <v>21.3642530441284</v>
      </c>
      <c r="AB117" s="61">
        <f t="shared" si="65"/>
        <v>26.785252571106</v>
      </c>
      <c r="AC117" s="61">
        <f t="shared" si="65"/>
        <v>27.881626129150401</v>
      </c>
      <c r="AD117" s="61">
        <f t="shared" si="65"/>
        <v>25.899806976318398</v>
      </c>
      <c r="AE117" s="61">
        <f t="shared" si="65"/>
        <v>22.865036010742202</v>
      </c>
      <c r="AF117" s="61">
        <f t="shared" si="65"/>
        <v>32.575766563415499</v>
      </c>
      <c r="AG117" s="61">
        <f t="shared" si="65"/>
        <v>35.953342437744098</v>
      </c>
      <c r="AH117" s="62">
        <f t="shared" si="65"/>
        <v>36.454363822936998</v>
      </c>
      <c r="AI117" s="71">
        <f t="shared" si="66"/>
        <v>12.604364395141598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25.650000572204601</v>
      </c>
      <c r="U118" s="65">
        <f t="shared" si="65"/>
        <v>18.8499999046326</v>
      </c>
      <c r="V118" s="65">
        <f t="shared" si="65"/>
        <v>29.049999237060501</v>
      </c>
      <c r="W118" s="65">
        <f t="shared" si="65"/>
        <v>19.050000190734899</v>
      </c>
      <c r="X118" s="65">
        <f t="shared" si="65"/>
        <v>16.0859730243683</v>
      </c>
      <c r="Y118" s="65">
        <f t="shared" si="65"/>
        <v>26.789248466491699</v>
      </c>
      <c r="Z118" s="65">
        <f t="shared" si="65"/>
        <v>21.806268692016602</v>
      </c>
      <c r="AA118" s="65">
        <f t="shared" si="65"/>
        <v>29.5811252593994</v>
      </c>
      <c r="AB118" s="65">
        <f t="shared" si="65"/>
        <v>20.143988609314</v>
      </c>
      <c r="AC118" s="65">
        <f t="shared" si="65"/>
        <v>25.241209983825701</v>
      </c>
      <c r="AD118" s="65">
        <f t="shared" si="65"/>
        <v>26.272565841674801</v>
      </c>
      <c r="AE118" s="65">
        <f t="shared" si="65"/>
        <v>24.482665061950701</v>
      </c>
      <c r="AF118" s="65">
        <f t="shared" si="65"/>
        <v>21.549838066101099</v>
      </c>
      <c r="AG118" s="65">
        <f t="shared" si="65"/>
        <v>30.778971672058098</v>
      </c>
      <c r="AH118" s="68">
        <f t="shared" si="65"/>
        <v>33.959663391113303</v>
      </c>
      <c r="AI118" s="72">
        <f t="shared" si="66"/>
        <v>8.3096628189087021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12.3499999046326</v>
      </c>
      <c r="U119" s="61">
        <f t="shared" si="65"/>
        <v>23.399999618530298</v>
      </c>
      <c r="V119" s="61">
        <f t="shared" si="65"/>
        <v>17.549999713897702</v>
      </c>
      <c r="W119" s="61">
        <f t="shared" si="65"/>
        <v>26.199998855590799</v>
      </c>
      <c r="X119" s="61">
        <f t="shared" si="65"/>
        <v>17.5178771018982</v>
      </c>
      <c r="Y119" s="61">
        <f t="shared" si="65"/>
        <v>14.918585062027001</v>
      </c>
      <c r="Z119" s="61">
        <f t="shared" si="65"/>
        <v>24.5843954086304</v>
      </c>
      <c r="AA119" s="61">
        <f t="shared" si="65"/>
        <v>20.082359790801998</v>
      </c>
      <c r="AB119" s="61">
        <f t="shared" si="65"/>
        <v>27.165279388427699</v>
      </c>
      <c r="AC119" s="61">
        <f t="shared" si="65"/>
        <v>18.667778968811</v>
      </c>
      <c r="AD119" s="61">
        <f t="shared" si="65"/>
        <v>23.443309783935501</v>
      </c>
      <c r="AE119" s="61">
        <f t="shared" si="65"/>
        <v>24.3644762039185</v>
      </c>
      <c r="AF119" s="61">
        <f t="shared" si="65"/>
        <v>22.772198200225802</v>
      </c>
      <c r="AG119" s="61">
        <f t="shared" si="65"/>
        <v>19.978794097900401</v>
      </c>
      <c r="AH119" s="62">
        <f t="shared" si="65"/>
        <v>28.707427024841301</v>
      </c>
      <c r="AI119" s="71">
        <f t="shared" si="66"/>
        <v>16.357427120208701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13.300000190734901</v>
      </c>
      <c r="U120" s="65">
        <f t="shared" si="65"/>
        <v>12.0999999046326</v>
      </c>
      <c r="V120" s="65">
        <f t="shared" si="65"/>
        <v>22.399999618530298</v>
      </c>
      <c r="W120" s="65">
        <f t="shared" si="65"/>
        <v>15.550000190734901</v>
      </c>
      <c r="X120" s="65">
        <f t="shared" si="65"/>
        <v>23.5045309066772</v>
      </c>
      <c r="Y120" s="65">
        <f t="shared" si="65"/>
        <v>15.855095863342299</v>
      </c>
      <c r="Z120" s="65">
        <f t="shared" si="65"/>
        <v>13.6071374416351</v>
      </c>
      <c r="AA120" s="65">
        <f t="shared" si="65"/>
        <v>22.233722686767599</v>
      </c>
      <c r="AB120" s="65">
        <f t="shared" si="65"/>
        <v>18.2153062820435</v>
      </c>
      <c r="AC120" s="65">
        <f t="shared" si="65"/>
        <v>24.5994968414307</v>
      </c>
      <c r="AD120" s="65">
        <f t="shared" si="65"/>
        <v>17.034444332122799</v>
      </c>
      <c r="AE120" s="65">
        <f t="shared" si="65"/>
        <v>21.458461761474599</v>
      </c>
      <c r="AF120" s="65">
        <f t="shared" si="65"/>
        <v>22.273724555969199</v>
      </c>
      <c r="AG120" s="65">
        <f t="shared" si="65"/>
        <v>20.874194622039798</v>
      </c>
      <c r="AH120" s="68">
        <f t="shared" si="65"/>
        <v>18.2373704910278</v>
      </c>
      <c r="AI120" s="72">
        <f t="shared" si="66"/>
        <v>4.9373703002928995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20.5</v>
      </c>
      <c r="U121" s="63">
        <f t="shared" si="65"/>
        <v>13.1499996185303</v>
      </c>
      <c r="V121" s="63">
        <f t="shared" si="65"/>
        <v>9.1000001430511492</v>
      </c>
      <c r="W121" s="63">
        <f t="shared" si="65"/>
        <v>21.399999618530298</v>
      </c>
      <c r="X121" s="63">
        <f t="shared" si="65"/>
        <v>13.8978614807129</v>
      </c>
      <c r="Y121" s="63">
        <f t="shared" si="65"/>
        <v>20.818459987640399</v>
      </c>
      <c r="Z121" s="63">
        <f t="shared" si="65"/>
        <v>14.149106025695801</v>
      </c>
      <c r="AA121" s="63">
        <f t="shared" si="65"/>
        <v>12.2304906845093</v>
      </c>
      <c r="AB121" s="63">
        <f t="shared" si="65"/>
        <v>19.862143516540499</v>
      </c>
      <c r="AC121" s="63">
        <f t="shared" si="65"/>
        <v>16.325275421142599</v>
      </c>
      <c r="AD121" s="63">
        <f t="shared" si="65"/>
        <v>21.995852470397899</v>
      </c>
      <c r="AE121" s="63">
        <f t="shared" si="65"/>
        <v>15.3391361236572</v>
      </c>
      <c r="AF121" s="63">
        <f t="shared" si="65"/>
        <v>19.3849067687988</v>
      </c>
      <c r="AG121" s="63">
        <f t="shared" si="65"/>
        <v>20.127099037170399</v>
      </c>
      <c r="AH121" s="64">
        <f t="shared" si="65"/>
        <v>18.911419391632101</v>
      </c>
      <c r="AI121" s="81">
        <f t="shared" si="66"/>
        <v>-1.5885806083678986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225.24999856948858</v>
      </c>
      <c r="U122" s="9">
        <f t="shared" ref="U122:AI122" si="68">SUM(U112:U121)</f>
        <v>238.74999809265148</v>
      </c>
      <c r="V122" s="9">
        <f t="shared" si="68"/>
        <v>235.69999957084653</v>
      </c>
      <c r="W122" s="9">
        <f t="shared" si="68"/>
        <v>254.44999551773054</v>
      </c>
      <c r="X122" s="9">
        <f t="shared" si="68"/>
        <v>254.07523036003107</v>
      </c>
      <c r="Y122" s="9">
        <f t="shared" si="68"/>
        <v>257.11718916893017</v>
      </c>
      <c r="Z122" s="9">
        <f t="shared" si="68"/>
        <v>250.69120287895208</v>
      </c>
      <c r="AA122" s="9">
        <f t="shared" si="68"/>
        <v>263.42705583572399</v>
      </c>
      <c r="AB122" s="9">
        <f t="shared" si="68"/>
        <v>282.15936946868896</v>
      </c>
      <c r="AC122" s="9">
        <f t="shared" si="68"/>
        <v>292.89207172393799</v>
      </c>
      <c r="AD122" s="9">
        <f t="shared" si="68"/>
        <v>318.15733098983759</v>
      </c>
      <c r="AE122" s="9">
        <f t="shared" si="68"/>
        <v>334.74013900756842</v>
      </c>
      <c r="AF122" s="9">
        <f t="shared" si="68"/>
        <v>363.87911176681496</v>
      </c>
      <c r="AG122" s="9">
        <f t="shared" si="68"/>
        <v>374.94671583175653</v>
      </c>
      <c r="AH122" s="9">
        <f t="shared" si="68"/>
        <v>391.34738683700556</v>
      </c>
      <c r="AI122" s="9">
        <f t="shared" si="68"/>
        <v>166.09738826751703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15.300000190734901</v>
      </c>
      <c r="U123" s="77">
        <f t="shared" ref="U123:AH132" si="69">AM94</f>
        <v>16.399999618530298</v>
      </c>
      <c r="V123" s="77">
        <f t="shared" si="69"/>
        <v>11.0499999523163</v>
      </c>
      <c r="W123" s="77">
        <f t="shared" si="69"/>
        <v>6.7000000476837203</v>
      </c>
      <c r="X123" s="77">
        <f t="shared" si="69"/>
        <v>18.624825477600101</v>
      </c>
      <c r="Y123" s="77">
        <f t="shared" si="69"/>
        <v>12.2382097244263</v>
      </c>
      <c r="Z123" s="77">
        <f t="shared" si="69"/>
        <v>18.210553169250499</v>
      </c>
      <c r="AA123" s="77">
        <f t="shared" si="69"/>
        <v>12.4252953529358</v>
      </c>
      <c r="AB123" s="77">
        <f t="shared" si="69"/>
        <v>10.8356862068176</v>
      </c>
      <c r="AC123" s="77">
        <f t="shared" si="69"/>
        <v>17.498918533325199</v>
      </c>
      <c r="AD123" s="77">
        <f t="shared" si="69"/>
        <v>14.454395771026601</v>
      </c>
      <c r="AE123" s="77">
        <f t="shared" si="69"/>
        <v>19.410465240478501</v>
      </c>
      <c r="AF123" s="77">
        <f t="shared" si="69"/>
        <v>13.6395087242126</v>
      </c>
      <c r="AG123" s="77">
        <f t="shared" si="69"/>
        <v>17.285153865814198</v>
      </c>
      <c r="AH123" s="78">
        <f t="shared" si="69"/>
        <v>17.987552642822301</v>
      </c>
      <c r="AI123" s="92">
        <f t="shared" ref="AI123:AI132" si="70">AH123-T123</f>
        <v>2.6875524520874006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11.25</v>
      </c>
      <c r="U124" s="61">
        <f t="shared" si="69"/>
        <v>13.3999996185303</v>
      </c>
      <c r="V124" s="61">
        <f t="shared" si="69"/>
        <v>14.3999996185303</v>
      </c>
      <c r="W124" s="61">
        <f t="shared" si="69"/>
        <v>8.6000001430511492</v>
      </c>
      <c r="X124" s="61">
        <f t="shared" si="69"/>
        <v>5.7126350402831996</v>
      </c>
      <c r="Y124" s="61">
        <f t="shared" si="69"/>
        <v>16.031054973602298</v>
      </c>
      <c r="Z124" s="61">
        <f t="shared" si="69"/>
        <v>10.633781433105501</v>
      </c>
      <c r="AA124" s="61">
        <f t="shared" si="69"/>
        <v>15.7447319030762</v>
      </c>
      <c r="AB124" s="61">
        <f t="shared" si="69"/>
        <v>10.7706079483032</v>
      </c>
      <c r="AC124" s="61">
        <f t="shared" si="69"/>
        <v>9.4823918342590297</v>
      </c>
      <c r="AD124" s="61">
        <f t="shared" si="69"/>
        <v>15.218935966491699</v>
      </c>
      <c r="AE124" s="61">
        <f t="shared" si="69"/>
        <v>12.6318912506104</v>
      </c>
      <c r="AF124" s="61">
        <f t="shared" si="69"/>
        <v>16.924621105194099</v>
      </c>
      <c r="AG124" s="61">
        <f t="shared" si="69"/>
        <v>11.9894137382507</v>
      </c>
      <c r="AH124" s="62">
        <f t="shared" si="69"/>
        <v>15.2468781471252</v>
      </c>
      <c r="AI124" s="71">
        <f t="shared" si="70"/>
        <v>3.9968781471251997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7.4500002861022896</v>
      </c>
      <c r="U125" s="65">
        <f t="shared" si="69"/>
        <v>10.699999809265099</v>
      </c>
      <c r="V125" s="65">
        <f t="shared" si="69"/>
        <v>9</v>
      </c>
      <c r="W125" s="65">
        <f t="shared" si="69"/>
        <v>12.8999996185303</v>
      </c>
      <c r="X125" s="65">
        <f t="shared" si="69"/>
        <v>7.4565458297729501</v>
      </c>
      <c r="Y125" s="65">
        <f t="shared" si="69"/>
        <v>4.6749571561813399</v>
      </c>
      <c r="Z125" s="65">
        <f t="shared" si="69"/>
        <v>13.4104452133179</v>
      </c>
      <c r="AA125" s="65">
        <f t="shared" si="69"/>
        <v>8.9307308197021502</v>
      </c>
      <c r="AB125" s="65">
        <f t="shared" si="69"/>
        <v>13.1998538970947</v>
      </c>
      <c r="AC125" s="65">
        <f t="shared" si="69"/>
        <v>9.0016934871673602</v>
      </c>
      <c r="AD125" s="65">
        <f t="shared" si="69"/>
        <v>8.0012373924255407</v>
      </c>
      <c r="AE125" s="65">
        <f t="shared" si="69"/>
        <v>12.842305660247799</v>
      </c>
      <c r="AF125" s="65">
        <f t="shared" si="69"/>
        <v>10.676392078399701</v>
      </c>
      <c r="AG125" s="65">
        <f t="shared" si="69"/>
        <v>14.342547416686999</v>
      </c>
      <c r="AH125" s="68">
        <f t="shared" si="69"/>
        <v>10.191409111022899</v>
      </c>
      <c r="AI125" s="72">
        <f t="shared" si="70"/>
        <v>2.7414088249206099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6.7999999523162797</v>
      </c>
      <c r="U126" s="61">
        <f t="shared" si="69"/>
        <v>3.0500001013279001</v>
      </c>
      <c r="V126" s="61">
        <f t="shared" si="69"/>
        <v>8.5500001907348597</v>
      </c>
      <c r="W126" s="61">
        <f t="shared" si="69"/>
        <v>7.5</v>
      </c>
      <c r="X126" s="61">
        <f t="shared" si="69"/>
        <v>10.3773601055145</v>
      </c>
      <c r="Y126" s="61">
        <f t="shared" si="69"/>
        <v>6.2081481218338004</v>
      </c>
      <c r="Z126" s="61">
        <f t="shared" si="69"/>
        <v>3.63501060009003</v>
      </c>
      <c r="AA126" s="61">
        <f t="shared" si="69"/>
        <v>10.9178357124329</v>
      </c>
      <c r="AB126" s="61">
        <f t="shared" si="69"/>
        <v>7.2403935194015503</v>
      </c>
      <c r="AC126" s="61">
        <f t="shared" si="69"/>
        <v>10.7521290779114</v>
      </c>
      <c r="AD126" s="61">
        <f t="shared" si="69"/>
        <v>7.2765882015228298</v>
      </c>
      <c r="AE126" s="61">
        <f t="shared" si="69"/>
        <v>6.5078661441802996</v>
      </c>
      <c r="AF126" s="61">
        <f t="shared" si="69"/>
        <v>10.5340356826782</v>
      </c>
      <c r="AG126" s="61">
        <f t="shared" si="69"/>
        <v>8.7404527664184606</v>
      </c>
      <c r="AH126" s="62">
        <f t="shared" si="69"/>
        <v>11.839837074279799</v>
      </c>
      <c r="AI126" s="71">
        <f t="shared" si="70"/>
        <v>5.0398371219635196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3</v>
      </c>
      <c r="U127" s="65">
        <f t="shared" si="69"/>
        <v>4.6499998122453698</v>
      </c>
      <c r="V127" s="65">
        <f t="shared" si="69"/>
        <v>1.5</v>
      </c>
      <c r="W127" s="65">
        <f t="shared" si="69"/>
        <v>5.7000000476837203</v>
      </c>
      <c r="X127" s="65">
        <f t="shared" si="69"/>
        <v>6.0890598148107502</v>
      </c>
      <c r="Y127" s="65">
        <f t="shared" si="69"/>
        <v>8.1645586490631104</v>
      </c>
      <c r="Z127" s="65">
        <f t="shared" si="69"/>
        <v>4.9967621564865103</v>
      </c>
      <c r="AA127" s="65">
        <f t="shared" si="69"/>
        <v>2.6934478878974901</v>
      </c>
      <c r="AB127" s="65">
        <f t="shared" si="69"/>
        <v>8.6947557926177996</v>
      </c>
      <c r="AC127" s="65">
        <f t="shared" si="69"/>
        <v>5.6948904991149902</v>
      </c>
      <c r="AD127" s="65">
        <f t="shared" si="69"/>
        <v>8.5593676567077601</v>
      </c>
      <c r="AE127" s="65">
        <f t="shared" si="69"/>
        <v>5.7083929777145404</v>
      </c>
      <c r="AF127" s="65">
        <f t="shared" si="69"/>
        <v>5.1241987943649301</v>
      </c>
      <c r="AG127" s="65">
        <f t="shared" si="69"/>
        <v>8.4446668624877894</v>
      </c>
      <c r="AH127" s="68">
        <f t="shared" si="69"/>
        <v>6.9646728038787797</v>
      </c>
      <c r="AI127" s="72">
        <f t="shared" si="70"/>
        <v>3.9646728038787797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4</v>
      </c>
      <c r="U128" s="61">
        <f t="shared" si="69"/>
        <v>4</v>
      </c>
      <c r="V128" s="61">
        <f t="shared" si="69"/>
        <v>2.49999995529652</v>
      </c>
      <c r="W128" s="61">
        <f t="shared" si="69"/>
        <v>1.3500000238418599</v>
      </c>
      <c r="X128" s="61">
        <f t="shared" si="69"/>
        <v>4.5101072788238499</v>
      </c>
      <c r="Y128" s="61">
        <f t="shared" si="69"/>
        <v>4.8378530517220497</v>
      </c>
      <c r="Z128" s="61">
        <f t="shared" si="69"/>
        <v>6.4826121330261204</v>
      </c>
      <c r="AA128" s="61">
        <f t="shared" si="69"/>
        <v>3.9853551387786901</v>
      </c>
      <c r="AB128" s="61">
        <f t="shared" si="69"/>
        <v>1.98884785175323</v>
      </c>
      <c r="AC128" s="61">
        <f t="shared" si="69"/>
        <v>6.9560912847518903</v>
      </c>
      <c r="AD128" s="61">
        <f t="shared" si="69"/>
        <v>4.4787997007370004</v>
      </c>
      <c r="AE128" s="61">
        <f t="shared" si="69"/>
        <v>6.8436028957366899</v>
      </c>
      <c r="AF128" s="61">
        <f t="shared" si="69"/>
        <v>4.5025762319564802</v>
      </c>
      <c r="AG128" s="61">
        <f t="shared" si="69"/>
        <v>4.0388168692588797</v>
      </c>
      <c r="AH128" s="62">
        <f t="shared" si="69"/>
        <v>6.79370069503784</v>
      </c>
      <c r="AI128" s="71">
        <f t="shared" si="70"/>
        <v>2.79370069503784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1.25</v>
      </c>
      <c r="U129" s="65">
        <f t="shared" si="69"/>
        <v>2</v>
      </c>
      <c r="V129" s="65">
        <f t="shared" si="69"/>
        <v>2</v>
      </c>
      <c r="W129" s="65">
        <f t="shared" si="69"/>
        <v>1.29999995231628</v>
      </c>
      <c r="X129" s="65">
        <f t="shared" si="69"/>
        <v>1.0403264928609099</v>
      </c>
      <c r="Y129" s="65">
        <f t="shared" si="69"/>
        <v>3.5549533367157</v>
      </c>
      <c r="Z129" s="65">
        <f t="shared" si="69"/>
        <v>3.8369725346565202</v>
      </c>
      <c r="AA129" s="65">
        <f t="shared" si="69"/>
        <v>5.1464499235153198</v>
      </c>
      <c r="AB129" s="65">
        <f t="shared" si="69"/>
        <v>3.1789849400520298</v>
      </c>
      <c r="AC129" s="65">
        <f t="shared" si="69"/>
        <v>1.52077224850655</v>
      </c>
      <c r="AD129" s="65">
        <f t="shared" si="69"/>
        <v>5.5575820207595799</v>
      </c>
      <c r="AE129" s="65">
        <f t="shared" si="69"/>
        <v>3.54635429382324</v>
      </c>
      <c r="AF129" s="65">
        <f t="shared" si="69"/>
        <v>5.4720641374588004</v>
      </c>
      <c r="AG129" s="65">
        <f t="shared" si="69"/>
        <v>3.5742113590240501</v>
      </c>
      <c r="AH129" s="68">
        <f t="shared" si="69"/>
        <v>3.2055189609527601</v>
      </c>
      <c r="AI129" s="72">
        <f t="shared" si="70"/>
        <v>1.9555189609527601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0.15000000596046401</v>
      </c>
      <c r="U130" s="61">
        <f t="shared" si="69"/>
        <v>1.04999995231628</v>
      </c>
      <c r="V130" s="61">
        <f t="shared" si="69"/>
        <v>2</v>
      </c>
      <c r="W130" s="61">
        <f t="shared" si="69"/>
        <v>2</v>
      </c>
      <c r="X130" s="61">
        <f t="shared" si="69"/>
        <v>1.0463037369772801</v>
      </c>
      <c r="Y130" s="61">
        <f t="shared" si="69"/>
        <v>0.82945884950459003</v>
      </c>
      <c r="Z130" s="61">
        <f t="shared" si="69"/>
        <v>2.7950500249862702</v>
      </c>
      <c r="AA130" s="61">
        <f t="shared" si="69"/>
        <v>3.0644030943512899</v>
      </c>
      <c r="AB130" s="61">
        <f t="shared" si="69"/>
        <v>4.0807960033416704</v>
      </c>
      <c r="AC130" s="61">
        <f t="shared" si="69"/>
        <v>2.5394238531589499</v>
      </c>
      <c r="AD130" s="61">
        <f t="shared" si="69"/>
        <v>1.1990820169448899</v>
      </c>
      <c r="AE130" s="61">
        <f t="shared" si="69"/>
        <v>4.4183443784713701</v>
      </c>
      <c r="AF130" s="61">
        <f t="shared" si="69"/>
        <v>2.82105225324631</v>
      </c>
      <c r="AG130" s="61">
        <f t="shared" si="69"/>
        <v>4.3548187017440796</v>
      </c>
      <c r="AH130" s="62">
        <f t="shared" si="69"/>
        <v>2.8534010052681</v>
      </c>
      <c r="AI130" s="71">
        <f t="shared" si="70"/>
        <v>2.703400999307636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2.8999999761581399</v>
      </c>
      <c r="U131" s="65">
        <f t="shared" si="69"/>
        <v>0</v>
      </c>
      <c r="V131" s="65">
        <f t="shared" si="69"/>
        <v>1.04999995231628</v>
      </c>
      <c r="W131" s="65">
        <f t="shared" si="69"/>
        <v>1</v>
      </c>
      <c r="X131" s="65">
        <f t="shared" si="69"/>
        <v>1.52725893259048</v>
      </c>
      <c r="Y131" s="65">
        <f t="shared" si="69"/>
        <v>0.75569798611104499</v>
      </c>
      <c r="Z131" s="65">
        <f t="shared" si="69"/>
        <v>0.51958728209137905</v>
      </c>
      <c r="AA131" s="65">
        <f t="shared" si="69"/>
        <v>2.06553679704666</v>
      </c>
      <c r="AB131" s="65">
        <f t="shared" si="69"/>
        <v>2.3303585350513498</v>
      </c>
      <c r="AC131" s="65">
        <f t="shared" si="69"/>
        <v>3.0930533409118701</v>
      </c>
      <c r="AD131" s="65">
        <f t="shared" si="69"/>
        <v>1.9004775285720801</v>
      </c>
      <c r="AE131" s="65">
        <f t="shared" si="69"/>
        <v>0.83032211661338795</v>
      </c>
      <c r="AF131" s="65">
        <f t="shared" si="69"/>
        <v>3.3282552957534799</v>
      </c>
      <c r="AG131" s="65">
        <f t="shared" si="69"/>
        <v>2.0938155651092498</v>
      </c>
      <c r="AH131" s="68">
        <f t="shared" si="69"/>
        <v>3.28444111347198</v>
      </c>
      <c r="AI131" s="72">
        <f t="shared" si="70"/>
        <v>0.38444113731384011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0.59999999403953597</v>
      </c>
      <c r="U132" s="63">
        <f t="shared" si="69"/>
        <v>2.3500000238418601</v>
      </c>
      <c r="V132" s="63">
        <f t="shared" si="69"/>
        <v>1.0499999821186099</v>
      </c>
      <c r="W132" s="63">
        <f t="shared" si="69"/>
        <v>1.79999995231628</v>
      </c>
      <c r="X132" s="63">
        <f t="shared" si="69"/>
        <v>0.69447915907949198</v>
      </c>
      <c r="Y132" s="63">
        <f t="shared" si="69"/>
        <v>1.1165504530072199</v>
      </c>
      <c r="Z132" s="63">
        <f t="shared" si="69"/>
        <v>0.49130937643349198</v>
      </c>
      <c r="AA132" s="63">
        <f t="shared" si="69"/>
        <v>0.22126024216413501</v>
      </c>
      <c r="AB132" s="63">
        <f t="shared" si="69"/>
        <v>1.47242212295532</v>
      </c>
      <c r="AC132" s="63">
        <f t="shared" si="69"/>
        <v>1.7103979177773001</v>
      </c>
      <c r="AD132" s="63">
        <f t="shared" si="69"/>
        <v>2.27413302659988</v>
      </c>
      <c r="AE132" s="63">
        <f t="shared" si="69"/>
        <v>1.3530495315790201</v>
      </c>
      <c r="AF132" s="63">
        <f t="shared" si="69"/>
        <v>0.49831347167491902</v>
      </c>
      <c r="AG132" s="63">
        <f t="shared" si="69"/>
        <v>2.40629959106445</v>
      </c>
      <c r="AH132" s="64">
        <f t="shared" si="69"/>
        <v>1.4683438539505</v>
      </c>
      <c r="AI132" s="81">
        <f t="shared" si="70"/>
        <v>0.86834385991096408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52.700000405311606</v>
      </c>
      <c r="U133" s="9">
        <f t="shared" ref="U133:AI133" si="72">SUM(U123:U132)</f>
        <v>57.599998936057105</v>
      </c>
      <c r="V133" s="9">
        <f t="shared" si="72"/>
        <v>53.099999651312864</v>
      </c>
      <c r="W133" s="9">
        <f t="shared" si="72"/>
        <v>48.849999785423307</v>
      </c>
      <c r="X133" s="9">
        <f t="shared" si="72"/>
        <v>57.078901868313515</v>
      </c>
      <c r="Y133" s="9">
        <f t="shared" si="72"/>
        <v>58.411442302167458</v>
      </c>
      <c r="Z133" s="9">
        <f t="shared" si="72"/>
        <v>65.012083923444223</v>
      </c>
      <c r="AA133" s="9">
        <f t="shared" si="72"/>
        <v>65.19504687190063</v>
      </c>
      <c r="AB133" s="9">
        <f t="shared" si="72"/>
        <v>63.792706817388449</v>
      </c>
      <c r="AC133" s="9">
        <f t="shared" si="72"/>
        <v>68.249762076884537</v>
      </c>
      <c r="AD133" s="9">
        <f t="shared" si="72"/>
        <v>68.920599281787858</v>
      </c>
      <c r="AE133" s="9">
        <f t="shared" si="72"/>
        <v>74.092594489455237</v>
      </c>
      <c r="AF133" s="9">
        <f t="shared" si="72"/>
        <v>73.521017774939509</v>
      </c>
      <c r="AG133" s="9">
        <f t="shared" si="72"/>
        <v>77.27019673585886</v>
      </c>
      <c r="AH133" s="9">
        <f t="shared" si="72"/>
        <v>79.835755407810154</v>
      </c>
      <c r="AI133" s="6">
        <f t="shared" si="72"/>
        <v>27.135755002498549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6"/>
  <sheetViews>
    <sheetView topLeftCell="O19" workbookViewId="0">
      <selection activeCell="AA53" sqref="AA53"/>
    </sheetView>
  </sheetViews>
  <sheetFormatPr baseColWidth="10" defaultColWidth="8.7109375" defaultRowHeight="15" x14ac:dyDescent="0.25"/>
  <cols>
    <col min="2" max="2" width="12.7109375" customWidth="1"/>
    <col min="18" max="18" width="10" bestFit="1" customWidth="1"/>
    <col min="35" max="35" width="10.4257812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5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12.800000190734901</v>
      </c>
      <c r="AM4" s="52">
        <v>17.949999809265101</v>
      </c>
      <c r="AN4" s="52">
        <v>16.5</v>
      </c>
      <c r="AO4" s="52">
        <v>12.349999666214</v>
      </c>
      <c r="AP4" s="52">
        <v>16.5260972976685</v>
      </c>
      <c r="AQ4" s="52">
        <v>17.1628322601318</v>
      </c>
      <c r="AR4" s="52">
        <v>17.772018432617202</v>
      </c>
      <c r="AS4" s="52">
        <v>18.3261156082153</v>
      </c>
      <c r="AT4" s="52">
        <v>18.825851440429702</v>
      </c>
      <c r="AU4" s="52">
        <v>19.2806940078735</v>
      </c>
      <c r="AV4" s="52">
        <v>19.715777397155801</v>
      </c>
      <c r="AW4" s="52">
        <v>20.137082099914601</v>
      </c>
      <c r="AX4" s="52">
        <v>20.5306844711304</v>
      </c>
      <c r="AY4" s="52">
        <v>20.896858215331999</v>
      </c>
      <c r="AZ4" s="52">
        <v>21.248208045959501</v>
      </c>
    </row>
    <row r="5" spans="2:52" x14ac:dyDescent="0.25">
      <c r="B5" s="34" t="s">
        <v>48</v>
      </c>
      <c r="C5" s="9">
        <f>AL4</f>
        <v>12.800000190734901</v>
      </c>
      <c r="D5" s="9">
        <f t="shared" ref="D5:Q5" si="0">AM4</f>
        <v>17.949999809265101</v>
      </c>
      <c r="E5" s="9">
        <f t="shared" si="0"/>
        <v>16.5</v>
      </c>
      <c r="F5" s="9">
        <f t="shared" si="0"/>
        <v>12.349999666214</v>
      </c>
      <c r="G5" s="9">
        <f t="shared" si="0"/>
        <v>16.5260972976685</v>
      </c>
      <c r="H5" s="9">
        <f t="shared" si="0"/>
        <v>17.1628322601318</v>
      </c>
      <c r="I5" s="9">
        <f t="shared" si="0"/>
        <v>17.772018432617202</v>
      </c>
      <c r="J5" s="9">
        <f t="shared" si="0"/>
        <v>18.3261156082153</v>
      </c>
      <c r="K5" s="9">
        <f t="shared" si="0"/>
        <v>18.825851440429702</v>
      </c>
      <c r="L5" s="9">
        <f t="shared" si="0"/>
        <v>19.2806940078735</v>
      </c>
      <c r="M5" s="9">
        <f t="shared" si="0"/>
        <v>19.715777397155801</v>
      </c>
      <c r="N5" s="9">
        <f t="shared" si="0"/>
        <v>20.137082099914601</v>
      </c>
      <c r="O5" s="9">
        <f t="shared" si="0"/>
        <v>20.5306844711304</v>
      </c>
      <c r="P5" s="9">
        <f t="shared" si="0"/>
        <v>20.896858215331999</v>
      </c>
      <c r="Q5" s="9">
        <f t="shared" si="0"/>
        <v>21.248208045959501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140.2343714202282</v>
      </c>
      <c r="V5" s="49">
        <f t="shared" si="1"/>
        <v>128.90624807914685</v>
      </c>
      <c r="W5" s="49">
        <f t="shared" si="1"/>
        <v>96.484370954567439</v>
      </c>
      <c r="X5" s="49">
        <f t="shared" si="1"/>
        <v>129.11013321414387</v>
      </c>
      <c r="Y5" s="49">
        <f t="shared" si="1"/>
        <v>134.08462503426267</v>
      </c>
      <c r="Z5" s="49">
        <f t="shared" si="1"/>
        <v>138.84389193588626</v>
      </c>
      <c r="AA5" s="49">
        <f t="shared" si="1"/>
        <v>143.172776055741</v>
      </c>
      <c r="AB5" s="49">
        <f t="shared" si="1"/>
        <v>147.07696218673908</v>
      </c>
      <c r="AC5" s="49">
        <f t="shared" si="1"/>
        <v>150.6304196919431</v>
      </c>
      <c r="AD5" s="49">
        <f t="shared" si="1"/>
        <v>154.02950862006071</v>
      </c>
      <c r="AE5" s="49">
        <f t="shared" si="1"/>
        <v>157.32095156131749</v>
      </c>
      <c r="AF5" s="49">
        <f t="shared" si="1"/>
        <v>160.39597004061957</v>
      </c>
      <c r="AG5" s="49">
        <f t="shared" si="1"/>
        <v>163.25670237456634</v>
      </c>
      <c r="AH5" s="49">
        <f>Q5/$C$5*100</f>
        <v>166.00162288544118</v>
      </c>
      <c r="AI5" s="49"/>
      <c r="AJ5" s="49"/>
      <c r="AK5" s="51" t="s">
        <v>53</v>
      </c>
      <c r="AL5" s="52">
        <v>16.550000190734899</v>
      </c>
      <c r="AM5" s="52">
        <v>12.0000002384186</v>
      </c>
      <c r="AN5" s="52">
        <v>18.0999999046326</v>
      </c>
      <c r="AO5" s="52">
        <v>18.550000190734899</v>
      </c>
      <c r="AP5" s="52">
        <v>13.2014427185059</v>
      </c>
      <c r="AQ5" s="52">
        <v>16.732350349426302</v>
      </c>
      <c r="AR5" s="52">
        <v>17.291008949279799</v>
      </c>
      <c r="AS5" s="52">
        <v>17.833877563476602</v>
      </c>
      <c r="AT5" s="52">
        <v>18.336586952209501</v>
      </c>
      <c r="AU5" s="52">
        <v>18.7857151031494</v>
      </c>
      <c r="AV5" s="52">
        <v>19.208687782287601</v>
      </c>
      <c r="AW5" s="52">
        <v>19.620718955993699</v>
      </c>
      <c r="AX5" s="52">
        <v>20.005463600158699</v>
      </c>
      <c r="AY5" s="52">
        <v>20.374854087829601</v>
      </c>
      <c r="AZ5" s="52">
        <v>20.723540306091301</v>
      </c>
    </row>
    <row r="6" spans="2:52" x14ac:dyDescent="0.25">
      <c r="B6" s="34" t="s">
        <v>49</v>
      </c>
      <c r="C6" s="9">
        <f>AL5+AL6+AL7+AL8+AL9</f>
        <v>94.650000572204689</v>
      </c>
      <c r="D6" s="9">
        <f t="shared" ref="D6:Q6" si="2">AM5+AM6+AM7+AM8+AM9</f>
        <v>85.050000429153499</v>
      </c>
      <c r="E6" s="9">
        <f t="shared" si="2"/>
        <v>83.899999618530217</v>
      </c>
      <c r="F6" s="9">
        <f t="shared" si="2"/>
        <v>88.200001239776697</v>
      </c>
      <c r="G6" s="9">
        <f t="shared" si="2"/>
        <v>85.520854473113999</v>
      </c>
      <c r="H6" s="9">
        <f t="shared" si="2"/>
        <v>85.717751026153607</v>
      </c>
      <c r="I6" s="9">
        <f t="shared" si="2"/>
        <v>88.400737285613999</v>
      </c>
      <c r="J6" s="9">
        <f t="shared" si="2"/>
        <v>89.300875186920194</v>
      </c>
      <c r="K6" s="9">
        <f t="shared" si="2"/>
        <v>90.476644515991197</v>
      </c>
      <c r="L6" s="9">
        <f t="shared" si="2"/>
        <v>94.355478286743207</v>
      </c>
      <c r="M6" s="9">
        <f t="shared" si="2"/>
        <v>96.48479080200201</v>
      </c>
      <c r="N6" s="9">
        <f t="shared" si="2"/>
        <v>98.5508327484132</v>
      </c>
      <c r="O6" s="9">
        <f t="shared" si="2"/>
        <v>100.47453403472889</v>
      </c>
      <c r="P6" s="9">
        <f t="shared" si="2"/>
        <v>102.31910705566411</v>
      </c>
      <c r="Q6" s="9">
        <f t="shared" si="2"/>
        <v>104.09869384765622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89.857369165330596</v>
      </c>
      <c r="V6" s="49">
        <f t="shared" si="4"/>
        <v>88.642365674922814</v>
      </c>
      <c r="W6" s="49">
        <f t="shared" si="4"/>
        <v>93.185420714807549</v>
      </c>
      <c r="X6" s="49">
        <f t="shared" si="4"/>
        <v>90.354837777178432</v>
      </c>
      <c r="Y6" s="49">
        <f t="shared" si="4"/>
        <v>90.56286371679731</v>
      </c>
      <c r="Z6" s="49">
        <f t="shared" si="4"/>
        <v>93.397503170828429</v>
      </c>
      <c r="AA6" s="49">
        <f t="shared" si="4"/>
        <v>94.348520493453293</v>
      </c>
      <c r="AB6" s="49">
        <f t="shared" si="4"/>
        <v>95.590749042806607</v>
      </c>
      <c r="AC6" s="49">
        <f t="shared" si="4"/>
        <v>99.688830128176491</v>
      </c>
      <c r="AD6" s="49">
        <f t="shared" si="4"/>
        <v>101.93849996693622</v>
      </c>
      <c r="AE6" s="49">
        <f t="shared" si="4"/>
        <v>104.12132292934612</v>
      </c>
      <c r="AF6" s="49">
        <f t="shared" si="4"/>
        <v>106.15375956398532</v>
      </c>
      <c r="AG6" s="49">
        <f t="shared" si="4"/>
        <v>108.10259528483463</v>
      </c>
      <c r="AH6" s="49">
        <f>Q6/$C$6*100</f>
        <v>109.98277149321673</v>
      </c>
      <c r="AI6" s="49"/>
      <c r="AJ6" s="49"/>
      <c r="AK6" s="51" t="s">
        <v>54</v>
      </c>
      <c r="AL6" s="52">
        <v>20.75</v>
      </c>
      <c r="AM6" s="52">
        <v>16.699999809265101</v>
      </c>
      <c r="AN6" s="52">
        <v>12.1500000953674</v>
      </c>
      <c r="AO6" s="52">
        <v>18.900000572204601</v>
      </c>
      <c r="AP6" s="52">
        <v>18.4270162582397</v>
      </c>
      <c r="AQ6" s="52">
        <v>14.218355178833001</v>
      </c>
      <c r="AR6" s="52">
        <v>17.165602684021</v>
      </c>
      <c r="AS6" s="52">
        <v>17.668638229370099</v>
      </c>
      <c r="AT6" s="52">
        <v>18.162315368652301</v>
      </c>
      <c r="AU6" s="52">
        <v>18.6156969070435</v>
      </c>
      <c r="AV6" s="52">
        <v>19.037401199340799</v>
      </c>
      <c r="AW6" s="52">
        <v>19.440231323242202</v>
      </c>
      <c r="AX6" s="52">
        <v>19.8203382492065</v>
      </c>
      <c r="AY6" s="52">
        <v>20.1852111816406</v>
      </c>
      <c r="AZ6" s="52">
        <v>20.539113044738802</v>
      </c>
    </row>
    <row r="7" spans="2:52" x14ac:dyDescent="0.25">
      <c r="B7" s="34" t="s">
        <v>50</v>
      </c>
      <c r="C7" s="9">
        <f>AL10+AL11+AL12+AL13+AL14+AL15+AL16</f>
        <v>174.94999980926511</v>
      </c>
      <c r="D7" s="9">
        <f t="shared" ref="D7:Q7" si="5">AM10+AM11+AM12+AM13+AM14+AM15+AM16</f>
        <v>163.14999914169309</v>
      </c>
      <c r="E7" s="9">
        <f t="shared" si="5"/>
        <v>169.49999904632551</v>
      </c>
      <c r="F7" s="9">
        <f t="shared" si="5"/>
        <v>170.8499989509582</v>
      </c>
      <c r="G7" s="9">
        <f t="shared" si="5"/>
        <v>161.27757215499881</v>
      </c>
      <c r="H7" s="9">
        <f t="shared" si="5"/>
        <v>160.0984220504761</v>
      </c>
      <c r="I7" s="9">
        <f t="shared" si="5"/>
        <v>155.2167854309082</v>
      </c>
      <c r="J7" s="9">
        <f t="shared" si="5"/>
        <v>154.96519088745129</v>
      </c>
      <c r="K7" s="9">
        <f t="shared" si="5"/>
        <v>156.63867855072019</v>
      </c>
      <c r="L7" s="9">
        <f t="shared" si="5"/>
        <v>156.46287441253668</v>
      </c>
      <c r="M7" s="9">
        <f t="shared" si="5"/>
        <v>155.65492248535159</v>
      </c>
      <c r="N7" s="9">
        <f t="shared" si="5"/>
        <v>158.52902221679688</v>
      </c>
      <c r="O7" s="9">
        <f t="shared" si="5"/>
        <v>160.42248821258551</v>
      </c>
      <c r="P7" s="9">
        <f t="shared" si="5"/>
        <v>163.52086639404288</v>
      </c>
      <c r="Q7" s="9">
        <f t="shared" si="5"/>
        <v>165.80300807952889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93.255215387003901</v>
      </c>
      <c r="V7" s="49">
        <f t="shared" si="6"/>
        <v>96.884823796009528</v>
      </c>
      <c r="W7" s="49">
        <f t="shared" si="6"/>
        <v>97.65647278492321</v>
      </c>
      <c r="X7" s="49">
        <f t="shared" si="6"/>
        <v>92.184951317992386</v>
      </c>
      <c r="Y7" s="49">
        <f t="shared" si="6"/>
        <v>91.510958688207737</v>
      </c>
      <c r="Z7" s="49">
        <f t="shared" si="6"/>
        <v>88.720654815735614</v>
      </c>
      <c r="AA7" s="49">
        <f t="shared" si="6"/>
        <v>88.57684541663231</v>
      </c>
      <c r="AB7" s="49">
        <f t="shared" si="6"/>
        <v>89.533397382961766</v>
      </c>
      <c r="AC7" s="49">
        <f t="shared" si="6"/>
        <v>89.43290916439922</v>
      </c>
      <c r="AD7" s="49">
        <f t="shared" si="6"/>
        <v>88.971090400143183</v>
      </c>
      <c r="AE7" s="49">
        <f t="shared" si="6"/>
        <v>90.613902480496833</v>
      </c>
      <c r="AF7" s="49">
        <f t="shared" si="6"/>
        <v>91.696192276354466</v>
      </c>
      <c r="AG7" s="49">
        <f t="shared" si="6"/>
        <v>93.467200098495255</v>
      </c>
      <c r="AH7" s="49">
        <f>Q7/$C$7*100</f>
        <v>94.77165376409917</v>
      </c>
      <c r="AI7" s="49"/>
      <c r="AJ7" s="49"/>
      <c r="AK7" s="51" t="s">
        <v>55</v>
      </c>
      <c r="AL7" s="52">
        <v>18.75</v>
      </c>
      <c r="AM7" s="52">
        <v>19.800000190734899</v>
      </c>
      <c r="AN7" s="52">
        <v>17</v>
      </c>
      <c r="AO7" s="52">
        <v>14.9500002861023</v>
      </c>
      <c r="AP7" s="52">
        <v>18.772805213928201</v>
      </c>
      <c r="AQ7" s="52">
        <v>18.706370353698698</v>
      </c>
      <c r="AR7" s="52">
        <v>15.252094745636001</v>
      </c>
      <c r="AS7" s="52">
        <v>17.790359497070298</v>
      </c>
      <c r="AT7" s="52">
        <v>18.2582607269287</v>
      </c>
      <c r="AU7" s="52">
        <v>18.707360267639199</v>
      </c>
      <c r="AV7" s="52">
        <v>19.138037681579601</v>
      </c>
      <c r="AW7" s="52">
        <v>19.546010017395002</v>
      </c>
      <c r="AX7" s="52">
        <v>19.920828819274899</v>
      </c>
      <c r="AY7" s="52">
        <v>20.288166999816902</v>
      </c>
      <c r="AZ7" s="52">
        <v>20.643094062805201</v>
      </c>
    </row>
    <row r="8" spans="2:52" x14ac:dyDescent="0.25">
      <c r="B8" s="34" t="s">
        <v>51</v>
      </c>
      <c r="C8" s="9">
        <f>AL17+AL18+AL19</f>
        <v>73.449999809265108</v>
      </c>
      <c r="D8" s="9">
        <f t="shared" ref="D8:Q8" si="7">AM17+AM18+AM19</f>
        <v>72.549999237060504</v>
      </c>
      <c r="E8" s="9">
        <f t="shared" si="7"/>
        <v>70.949998855590792</v>
      </c>
      <c r="F8" s="9">
        <f t="shared" si="7"/>
        <v>78.699998855590906</v>
      </c>
      <c r="G8" s="9">
        <f t="shared" si="7"/>
        <v>87.989749908447209</v>
      </c>
      <c r="H8" s="9">
        <f t="shared" si="7"/>
        <v>87.041808128356905</v>
      </c>
      <c r="I8" s="9">
        <f t="shared" si="7"/>
        <v>91.567661285400391</v>
      </c>
      <c r="J8" s="9">
        <f t="shared" si="7"/>
        <v>87.031018257141099</v>
      </c>
      <c r="K8" s="9">
        <f t="shared" si="7"/>
        <v>85.824940681457491</v>
      </c>
      <c r="L8" s="9">
        <f t="shared" si="7"/>
        <v>82.662878036498995</v>
      </c>
      <c r="M8" s="9">
        <f t="shared" si="7"/>
        <v>83.478831291198702</v>
      </c>
      <c r="N8" s="9">
        <f t="shared" si="7"/>
        <v>82.750355720520091</v>
      </c>
      <c r="O8" s="9">
        <f t="shared" si="7"/>
        <v>83.969125747680593</v>
      </c>
      <c r="P8" s="9">
        <f t="shared" si="7"/>
        <v>81.582478523254295</v>
      </c>
      <c r="Q8" s="9">
        <f t="shared" si="7"/>
        <v>83.452435493469196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98.774675868561303</v>
      </c>
      <c r="V8" s="49">
        <f t="shared" si="8"/>
        <v>96.596322722714348</v>
      </c>
      <c r="W8" s="49">
        <f t="shared" si="8"/>
        <v>107.14771825726206</v>
      </c>
      <c r="X8" s="49">
        <f t="shared" si="8"/>
        <v>119.7954392606384</v>
      </c>
      <c r="Y8" s="49">
        <f t="shared" si="8"/>
        <v>118.50484459412797</v>
      </c>
      <c r="Z8" s="49">
        <f t="shared" si="8"/>
        <v>124.66665966396624</v>
      </c>
      <c r="AA8" s="49">
        <f t="shared" si="8"/>
        <v>118.49015450393895</v>
      </c>
      <c r="AB8" s="49">
        <f t="shared" si="8"/>
        <v>116.84811559472787</v>
      </c>
      <c r="AC8" s="49">
        <f t="shared" si="8"/>
        <v>112.54306092737629</v>
      </c>
      <c r="AD8" s="49">
        <f t="shared" si="8"/>
        <v>113.65395712454249</v>
      </c>
      <c r="AE8" s="49">
        <f t="shared" si="8"/>
        <v>112.66215920409277</v>
      </c>
      <c r="AF8" s="49">
        <f t="shared" si="8"/>
        <v>114.3214785101859</v>
      </c>
      <c r="AG8" s="49">
        <f t="shared" si="8"/>
        <v>111.07212897904371</v>
      </c>
      <c r="AH8" s="49">
        <f>Q8/$C$8*100</f>
        <v>113.6180200274723</v>
      </c>
      <c r="AI8" s="49"/>
      <c r="AJ8" s="49"/>
      <c r="AK8" s="51" t="s">
        <v>56</v>
      </c>
      <c r="AL8" s="52">
        <v>21.149999618530298</v>
      </c>
      <c r="AM8" s="52">
        <v>17.050000190734899</v>
      </c>
      <c r="AN8" s="52">
        <v>17.949999809265101</v>
      </c>
      <c r="AO8" s="52">
        <v>18.800000190734899</v>
      </c>
      <c r="AP8" s="52">
        <v>16.0257487297058</v>
      </c>
      <c r="AQ8" s="52">
        <v>19.112861633300799</v>
      </c>
      <c r="AR8" s="52">
        <v>19.229190826416001</v>
      </c>
      <c r="AS8" s="52">
        <v>16.299993038177501</v>
      </c>
      <c r="AT8" s="52">
        <v>18.5760498046875</v>
      </c>
      <c r="AU8" s="52">
        <v>19.011053085327099</v>
      </c>
      <c r="AV8" s="52">
        <v>19.442522048950199</v>
      </c>
      <c r="AW8" s="52">
        <v>19.8631448745728</v>
      </c>
      <c r="AX8" s="52">
        <v>20.248555183410598</v>
      </c>
      <c r="AY8" s="52">
        <v>20.614286422729499</v>
      </c>
      <c r="AZ8" s="52">
        <v>20.976146697998001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1128.2999997138977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1136.0499997138975</v>
      </c>
      <c r="E9" s="9">
        <f t="shared" si="9"/>
        <v>1127.1500062942505</v>
      </c>
      <c r="F9" s="9">
        <f t="shared" si="9"/>
        <v>1149.3999996185303</v>
      </c>
      <c r="G9" s="9">
        <f t="shared" si="9"/>
        <v>1181.575364112854</v>
      </c>
      <c r="H9" s="9">
        <f t="shared" si="9"/>
        <v>1212.2198843955994</v>
      </c>
      <c r="I9" s="9">
        <f t="shared" si="9"/>
        <v>1235.4824819564817</v>
      </c>
      <c r="J9" s="9">
        <f t="shared" si="9"/>
        <v>1272.4303512573242</v>
      </c>
      <c r="K9" s="9">
        <f t="shared" si="9"/>
        <v>1295.131697177887</v>
      </c>
      <c r="L9" s="9">
        <f t="shared" si="9"/>
        <v>1317.4794998168948</v>
      </c>
      <c r="M9" s="9">
        <f t="shared" si="9"/>
        <v>1336.3974180221558</v>
      </c>
      <c r="N9" s="9">
        <f t="shared" si="9"/>
        <v>1354.8361697196958</v>
      </c>
      <c r="O9" s="9">
        <f t="shared" si="9"/>
        <v>1374.6587409973145</v>
      </c>
      <c r="P9" s="9">
        <f t="shared" si="9"/>
        <v>1397.9681272506716</v>
      </c>
      <c r="Q9" s="9">
        <f t="shared" si="9"/>
        <v>1418.6082382202151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100.68687405849197</v>
      </c>
      <c r="V9" s="49">
        <f t="shared" si="10"/>
        <v>99.898077335820375</v>
      </c>
      <c r="W9" s="49">
        <f t="shared" si="10"/>
        <v>101.87007000886138</v>
      </c>
      <c r="X9" s="49">
        <f t="shared" si="10"/>
        <v>104.72173751772272</v>
      </c>
      <c r="Y9" s="49">
        <f t="shared" si="10"/>
        <v>107.43772797154844</v>
      </c>
      <c r="Z9" s="49">
        <f t="shared" si="10"/>
        <v>109.49946665512383</v>
      </c>
      <c r="AA9" s="49">
        <f t="shared" si="10"/>
        <v>112.7741160666466</v>
      </c>
      <c r="AB9" s="49">
        <f t="shared" si="10"/>
        <v>114.78611162867081</v>
      </c>
      <c r="AC9" s="49">
        <f t="shared" si="10"/>
        <v>116.76677303473963</v>
      </c>
      <c r="AD9" s="49">
        <f t="shared" si="10"/>
        <v>118.44344751936764</v>
      </c>
      <c r="AE9" s="49">
        <f t="shared" si="10"/>
        <v>120.07765399833738</v>
      </c>
      <c r="AF9" s="49">
        <f t="shared" si="10"/>
        <v>121.83450689939606</v>
      </c>
      <c r="AG9" s="49">
        <f t="shared" si="10"/>
        <v>123.90039241382198</v>
      </c>
      <c r="AH9" s="49">
        <f>Q9/$C$9*100</f>
        <v>125.72970296728978</v>
      </c>
      <c r="AI9" s="49"/>
      <c r="AJ9" s="49"/>
      <c r="AK9" s="51" t="s">
        <v>57</v>
      </c>
      <c r="AL9" s="52">
        <v>17.450000762939499</v>
      </c>
      <c r="AM9" s="52">
        <v>19.5</v>
      </c>
      <c r="AN9" s="52">
        <v>18.699999809265101</v>
      </c>
      <c r="AO9" s="52">
        <v>17</v>
      </c>
      <c r="AP9" s="52">
        <v>19.0938415527344</v>
      </c>
      <c r="AQ9" s="52">
        <v>16.9478135108948</v>
      </c>
      <c r="AR9" s="52">
        <v>19.462840080261198</v>
      </c>
      <c r="AS9" s="52">
        <v>19.708006858825701</v>
      </c>
      <c r="AT9" s="52">
        <v>17.143431663513201</v>
      </c>
      <c r="AU9" s="52">
        <v>19.235652923583999</v>
      </c>
      <c r="AV9" s="52">
        <v>19.6581420898438</v>
      </c>
      <c r="AW9" s="52">
        <v>20.080727577209501</v>
      </c>
      <c r="AX9" s="52">
        <v>20.479348182678201</v>
      </c>
      <c r="AY9" s="52">
        <v>20.8565883636475</v>
      </c>
      <c r="AZ9" s="52">
        <v>21.216799736022899</v>
      </c>
    </row>
    <row r="10" spans="2:52" x14ac:dyDescent="0.25">
      <c r="B10" s="35" t="s">
        <v>23</v>
      </c>
      <c r="C10" s="9">
        <f t="shared" ref="C10:Q10" si="11">C5+C6+C7+C8+AL20+AL21</f>
        <v>417.50000000000006</v>
      </c>
      <c r="D10" s="9">
        <f t="shared" si="11"/>
        <v>398.49999785423267</v>
      </c>
      <c r="E10" s="9">
        <f t="shared" si="11"/>
        <v>397.34999847412087</v>
      </c>
      <c r="F10" s="9">
        <f t="shared" si="11"/>
        <v>399.9499981403352</v>
      </c>
      <c r="G10" s="9">
        <f t="shared" si="11"/>
        <v>400.75246334075928</v>
      </c>
      <c r="H10" s="9">
        <f t="shared" si="11"/>
        <v>409.68598127365112</v>
      </c>
      <c r="I10" s="9">
        <f t="shared" si="11"/>
        <v>412.85326337814331</v>
      </c>
      <c r="J10" s="9">
        <f t="shared" si="11"/>
        <v>413.47757673263561</v>
      </c>
      <c r="K10" s="9">
        <f t="shared" si="11"/>
        <v>417.36754035949713</v>
      </c>
      <c r="L10" s="9">
        <f t="shared" si="11"/>
        <v>416.3902158737182</v>
      </c>
      <c r="M10" s="9">
        <f t="shared" si="11"/>
        <v>419.98043155670172</v>
      </c>
      <c r="N10" s="9">
        <f t="shared" si="11"/>
        <v>422.83460521698015</v>
      </c>
      <c r="O10" s="9">
        <f t="shared" si="11"/>
        <v>426.28674507141102</v>
      </c>
      <c r="P10" s="9">
        <f t="shared" si="11"/>
        <v>431.67568969726545</v>
      </c>
      <c r="Q10" s="9">
        <f t="shared" si="11"/>
        <v>437.93107795715332</v>
      </c>
      <c r="S10" s="48" t="s">
        <v>23</v>
      </c>
      <c r="T10" s="49">
        <f>C10/$C$10*100</f>
        <v>100</v>
      </c>
      <c r="U10" s="49">
        <f t="shared" ref="U10:AG10" si="12">D10/$C$10*100</f>
        <v>95.449101282450926</v>
      </c>
      <c r="V10" s="49">
        <f t="shared" si="12"/>
        <v>95.173652329130732</v>
      </c>
      <c r="W10" s="49">
        <f t="shared" si="12"/>
        <v>95.796406740200041</v>
      </c>
      <c r="X10" s="49">
        <f t="shared" si="12"/>
        <v>95.988613973834546</v>
      </c>
      <c r="Y10" s="49">
        <f t="shared" si="12"/>
        <v>98.128378748179898</v>
      </c>
      <c r="Z10" s="49">
        <f t="shared" si="12"/>
        <v>98.887009192369646</v>
      </c>
      <c r="AA10" s="49">
        <f t="shared" si="12"/>
        <v>99.036545325182175</v>
      </c>
      <c r="AB10" s="49">
        <f t="shared" si="12"/>
        <v>99.968273139999297</v>
      </c>
      <c r="AC10" s="49">
        <f t="shared" si="12"/>
        <v>99.734183442806739</v>
      </c>
      <c r="AD10" s="49">
        <f t="shared" si="12"/>
        <v>100.59411534292255</v>
      </c>
      <c r="AE10" s="49">
        <f t="shared" si="12"/>
        <v>101.27774975257009</v>
      </c>
      <c r="AF10" s="49">
        <f t="shared" si="12"/>
        <v>102.10460959794274</v>
      </c>
      <c r="AG10" s="49">
        <f t="shared" si="12"/>
        <v>103.39537477778813</v>
      </c>
      <c r="AH10" s="49">
        <f>Q10/$C$10*100</f>
        <v>104.89367136698282</v>
      </c>
      <c r="AI10" s="49"/>
      <c r="AJ10" s="49"/>
      <c r="AK10" s="51" t="s">
        <v>58</v>
      </c>
      <c r="AL10" s="52">
        <v>22.25</v>
      </c>
      <c r="AM10" s="52">
        <v>16.450000286102298</v>
      </c>
      <c r="AN10" s="52">
        <v>20</v>
      </c>
      <c r="AO10" s="52">
        <v>21.300000190734899</v>
      </c>
      <c r="AP10" s="52">
        <v>17.741504192352298</v>
      </c>
      <c r="AQ10" s="52">
        <v>19.671938896179199</v>
      </c>
      <c r="AR10" s="52">
        <v>17.883513450622601</v>
      </c>
      <c r="AS10" s="52">
        <v>20.037695884704601</v>
      </c>
      <c r="AT10" s="52">
        <v>20.370100021362301</v>
      </c>
      <c r="AU10" s="52">
        <v>18.034549713134801</v>
      </c>
      <c r="AV10" s="52">
        <v>20.0275716781616</v>
      </c>
      <c r="AW10" s="52">
        <v>20.448904991149899</v>
      </c>
      <c r="AX10" s="52">
        <v>20.856315612793001</v>
      </c>
      <c r="AY10" s="52">
        <v>21.2513236999512</v>
      </c>
      <c r="AZ10" s="52">
        <v>21.6274976730347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733.49999809265159</v>
      </c>
      <c r="D11" s="9">
        <f t="shared" ref="D11:Q11" si="13">AM22+AM23+AM24+AM25+AM26+AM27+AM28+AM29+AM30+AM31+AM32+AM33+AM34+AM35+AM36+AM37+AM38+AM39+AM40+AM41+AM42+AM43+AM44+AM45+AM46+AM47+AM48+AM49+AM50+AM51+AM52+AM53</f>
        <v>740.34999799728382</v>
      </c>
      <c r="E11" s="9">
        <f t="shared" si="13"/>
        <v>731.40000295639015</v>
      </c>
      <c r="F11" s="9">
        <f t="shared" si="13"/>
        <v>747.40000152587891</v>
      </c>
      <c r="G11" s="9">
        <f t="shared" si="13"/>
        <v>765.38012456893921</v>
      </c>
      <c r="H11" s="9">
        <f t="shared" si="13"/>
        <v>779.63897800445545</v>
      </c>
      <c r="I11" s="9">
        <f t="shared" si="13"/>
        <v>801.54780101776123</v>
      </c>
      <c r="J11" s="9">
        <f t="shared" si="13"/>
        <v>820.96203994750965</v>
      </c>
      <c r="K11" s="9">
        <f t="shared" si="13"/>
        <v>831.70577144622814</v>
      </c>
      <c r="L11" s="9">
        <f t="shared" si="13"/>
        <v>848.13570690155029</v>
      </c>
      <c r="M11" s="9">
        <f t="shared" si="13"/>
        <v>858.35779666900635</v>
      </c>
      <c r="N11" s="9">
        <f t="shared" si="13"/>
        <v>871.7565002441404</v>
      </c>
      <c r="O11" s="9">
        <f t="shared" si="13"/>
        <v>887.68682765960682</v>
      </c>
      <c r="P11" s="9">
        <f t="shared" si="13"/>
        <v>901.94210910797131</v>
      </c>
      <c r="Q11" s="9">
        <f t="shared" si="13"/>
        <v>916.98637199401878</v>
      </c>
      <c r="S11" s="48" t="s">
        <v>24</v>
      </c>
      <c r="T11" s="49">
        <f>C11/$C$11*100</f>
        <v>100</v>
      </c>
      <c r="U11" s="49">
        <f t="shared" ref="U11:AG11" si="14">D11/$C$11*100</f>
        <v>100.93387865336668</v>
      </c>
      <c r="V11" s="49">
        <f t="shared" si="14"/>
        <v>99.71370209383474</v>
      </c>
      <c r="W11" s="49">
        <f t="shared" si="14"/>
        <v>101.89502433120272</v>
      </c>
      <c r="X11" s="49">
        <f t="shared" si="14"/>
        <v>104.34630218939151</v>
      </c>
      <c r="Y11" s="49">
        <f t="shared" si="14"/>
        <v>106.29024949308533</v>
      </c>
      <c r="Z11" s="49">
        <f t="shared" si="14"/>
        <v>109.27713743722659</v>
      </c>
      <c r="AA11" s="49">
        <f t="shared" si="14"/>
        <v>111.92393211755814</v>
      </c>
      <c r="AB11" s="49">
        <f t="shared" si="14"/>
        <v>113.38865352541852</v>
      </c>
      <c r="AC11" s="49">
        <f t="shared" si="14"/>
        <v>115.62859019863537</v>
      </c>
      <c r="AD11" s="49">
        <f t="shared" si="14"/>
        <v>117.02219480586602</v>
      </c>
      <c r="AE11" s="49">
        <f t="shared" si="14"/>
        <v>118.84887559795536</v>
      </c>
      <c r="AF11" s="49">
        <f t="shared" si="14"/>
        <v>121.02069938212585</v>
      </c>
      <c r="AG11" s="49">
        <f t="shared" si="14"/>
        <v>122.96415970733827</v>
      </c>
      <c r="AH11" s="49">
        <f>Q11/$C$11*100</f>
        <v>125.01518396434818</v>
      </c>
      <c r="AI11" s="49"/>
      <c r="AJ11" s="49"/>
      <c r="AK11" s="51" t="s">
        <v>59</v>
      </c>
      <c r="AL11" s="52">
        <v>28</v>
      </c>
      <c r="AM11" s="52">
        <v>21.149999618530298</v>
      </c>
      <c r="AN11" s="52">
        <v>20.449999809265101</v>
      </c>
      <c r="AO11" s="52">
        <v>18.999999523162799</v>
      </c>
      <c r="AP11" s="52">
        <v>22.050817489623999</v>
      </c>
      <c r="AQ11" s="52">
        <v>18.6345825195313</v>
      </c>
      <c r="AR11" s="52">
        <v>20.418242454528801</v>
      </c>
      <c r="AS11" s="52">
        <v>18.897418975830099</v>
      </c>
      <c r="AT11" s="52">
        <v>20.789675712585399</v>
      </c>
      <c r="AU11" s="52">
        <v>21.184752464294402</v>
      </c>
      <c r="AV11" s="52">
        <v>19.028717994689899</v>
      </c>
      <c r="AW11" s="52">
        <v>20.955361366272001</v>
      </c>
      <c r="AX11" s="52">
        <v>21.369242668151902</v>
      </c>
      <c r="AY11" s="52">
        <v>21.777466773986799</v>
      </c>
      <c r="AZ11" s="52">
        <v>22.175026893615701</v>
      </c>
    </row>
    <row r="12" spans="2:52" x14ac:dyDescent="0.25">
      <c r="B12" s="35" t="s">
        <v>25</v>
      </c>
      <c r="C12" s="9">
        <f>AL54+AL55+AL56+AL57+AL58+AL59+AL60+AL61+AL62+AL63+AL64+AL65+AL66+AL67+AL68+AL69+AL70</f>
        <v>333.15000200271601</v>
      </c>
      <c r="D12" s="9">
        <f t="shared" ref="D12:Q12" si="15">AM54+AM55+AM56+AM57+AM58+AM59+AM60+AM61+AM62+AM63+AM64+AM65+AM66+AM67+AM68+AM69+AM70</f>
        <v>335.90000247955322</v>
      </c>
      <c r="E12" s="9">
        <f t="shared" si="15"/>
        <v>339.25000238418562</v>
      </c>
      <c r="F12" s="9">
        <f t="shared" si="15"/>
        <v>352.14999866485607</v>
      </c>
      <c r="G12" s="9">
        <f t="shared" si="15"/>
        <v>366.75705003738392</v>
      </c>
      <c r="H12" s="9">
        <f t="shared" si="15"/>
        <v>372.91573858261114</v>
      </c>
      <c r="I12" s="9">
        <f t="shared" si="15"/>
        <v>374.03861999511724</v>
      </c>
      <c r="J12" s="9">
        <f t="shared" si="15"/>
        <v>387.61393451690674</v>
      </c>
      <c r="K12" s="9">
        <f t="shared" si="15"/>
        <v>397.82450056076084</v>
      </c>
      <c r="L12" s="9">
        <f t="shared" si="15"/>
        <v>405.71550178527832</v>
      </c>
      <c r="M12" s="9">
        <f t="shared" si="15"/>
        <v>413.39351177215599</v>
      </c>
      <c r="N12" s="9">
        <f t="shared" si="15"/>
        <v>420.21235704421997</v>
      </c>
      <c r="O12" s="9">
        <f t="shared" si="15"/>
        <v>426.08200073242188</v>
      </c>
      <c r="P12" s="9">
        <f t="shared" si="15"/>
        <v>432.66963863372808</v>
      </c>
      <c r="Q12" s="9">
        <f t="shared" si="15"/>
        <v>438.29313373565668</v>
      </c>
      <c r="S12" s="48" t="s">
        <v>25</v>
      </c>
      <c r="T12" s="49">
        <f>C12/$C$12*100</f>
        <v>100</v>
      </c>
      <c r="U12" s="49">
        <f t="shared" ref="U12:AG12" si="16">D12/$C$12*100</f>
        <v>100.82545413786754</v>
      </c>
      <c r="V12" s="49">
        <f t="shared" si="16"/>
        <v>101.83100715737648</v>
      </c>
      <c r="W12" s="49">
        <f t="shared" si="16"/>
        <v>105.70313568900569</v>
      </c>
      <c r="X12" s="49">
        <f t="shared" si="16"/>
        <v>110.0876625642025</v>
      </c>
      <c r="Y12" s="49">
        <f t="shared" si="16"/>
        <v>111.93628585947629</v>
      </c>
      <c r="Z12" s="49">
        <f t="shared" si="16"/>
        <v>112.27333565859259</v>
      </c>
      <c r="AA12" s="49">
        <f t="shared" si="16"/>
        <v>116.34817115016757</v>
      </c>
      <c r="AB12" s="49">
        <f t="shared" si="16"/>
        <v>119.41302661541559</v>
      </c>
      <c r="AC12" s="49">
        <f t="shared" si="16"/>
        <v>121.78162970023656</v>
      </c>
      <c r="AD12" s="49">
        <f t="shared" si="16"/>
        <v>124.08630025125613</v>
      </c>
      <c r="AE12" s="49">
        <f t="shared" si="16"/>
        <v>126.13307954919183</v>
      </c>
      <c r="AF12" s="49">
        <f t="shared" si="16"/>
        <v>127.89494166923289</v>
      </c>
      <c r="AG12" s="49">
        <f t="shared" si="16"/>
        <v>129.87232058614867</v>
      </c>
      <c r="AH12" s="49">
        <f>Q12/$C$12*100</f>
        <v>131.56029749388489</v>
      </c>
      <c r="AI12" s="49"/>
      <c r="AJ12" s="49"/>
      <c r="AK12" s="51" t="s">
        <v>60</v>
      </c>
      <c r="AL12" s="52">
        <v>23</v>
      </c>
      <c r="AM12" s="52">
        <v>26.849999427795399</v>
      </c>
      <c r="AN12" s="52">
        <v>23.949999809265101</v>
      </c>
      <c r="AO12" s="52">
        <v>20.599999427795399</v>
      </c>
      <c r="AP12" s="52">
        <v>20.115063667297399</v>
      </c>
      <c r="AQ12" s="52">
        <v>23.0793132781982</v>
      </c>
      <c r="AR12" s="52">
        <v>19.7039632797241</v>
      </c>
      <c r="AS12" s="52">
        <v>21.4290018081665</v>
      </c>
      <c r="AT12" s="52">
        <v>20.125177383422901</v>
      </c>
      <c r="AU12" s="52">
        <v>21.799796104431199</v>
      </c>
      <c r="AV12" s="52">
        <v>22.2602491378784</v>
      </c>
      <c r="AW12" s="52">
        <v>20.258269309997601</v>
      </c>
      <c r="AX12" s="52">
        <v>22.121160507202099</v>
      </c>
      <c r="AY12" s="52">
        <v>22.5421447753906</v>
      </c>
      <c r="AZ12" s="52">
        <v>22.9574069976807</v>
      </c>
    </row>
    <row r="13" spans="2:52" x14ac:dyDescent="0.25">
      <c r="B13" s="34" t="s">
        <v>26</v>
      </c>
      <c r="C13" s="9">
        <f>AL71+AL72+AL73+AL74+AL75+AL76+AL77+AL78+AL79+AL80+AL81+AL82+AL83</f>
        <v>162.20000004768386</v>
      </c>
      <c r="D13" s="9">
        <f t="shared" ref="D13:Q13" si="17">AM71+AM72+AM73+AM74+AM75+AM76+AM77+AM78+AM79+AM80+AM81+AM82+AM83</f>
        <v>160.74999976158151</v>
      </c>
      <c r="E13" s="9">
        <f t="shared" si="17"/>
        <v>159.49999976158153</v>
      </c>
      <c r="F13" s="9">
        <f t="shared" si="17"/>
        <v>156.2499988079071</v>
      </c>
      <c r="G13" s="9">
        <f t="shared" si="17"/>
        <v>162.03806853294367</v>
      </c>
      <c r="H13" s="9">
        <f t="shared" si="17"/>
        <v>171.60774254798906</v>
      </c>
      <c r="I13" s="9">
        <f t="shared" si="17"/>
        <v>183.43421101570149</v>
      </c>
      <c r="J13" s="9">
        <f t="shared" si="17"/>
        <v>181.24252653121962</v>
      </c>
      <c r="K13" s="9">
        <f t="shared" si="17"/>
        <v>190.6829624176026</v>
      </c>
      <c r="L13" s="9">
        <f t="shared" si="17"/>
        <v>198.1619443893432</v>
      </c>
      <c r="M13" s="9">
        <f t="shared" si="17"/>
        <v>204.95003318786624</v>
      </c>
      <c r="N13" s="9">
        <f t="shared" si="17"/>
        <v>212.77366638183577</v>
      </c>
      <c r="O13" s="9">
        <f t="shared" si="17"/>
        <v>218.12113046646121</v>
      </c>
      <c r="P13" s="9">
        <f t="shared" si="17"/>
        <v>223.96769666671759</v>
      </c>
      <c r="Q13" s="9">
        <f t="shared" si="17"/>
        <v>229.28954076766982</v>
      </c>
      <c r="S13" s="48" t="s">
        <v>26</v>
      </c>
      <c r="T13" s="49">
        <f>C13/$C$13*100</f>
        <v>100</v>
      </c>
      <c r="U13" s="49">
        <f t="shared" ref="U13:AG13" si="18">D13/$C$13*100</f>
        <v>99.106041747425351</v>
      </c>
      <c r="V13" s="49">
        <f t="shared" si="18"/>
        <v>98.335388233471903</v>
      </c>
      <c r="W13" s="49">
        <f t="shared" si="18"/>
        <v>96.331688509230844</v>
      </c>
      <c r="X13" s="49">
        <f t="shared" si="18"/>
        <v>99.900165527316531</v>
      </c>
      <c r="Y13" s="49">
        <f t="shared" si="18"/>
        <v>105.80008785298367</v>
      </c>
      <c r="Z13" s="49">
        <f t="shared" si="18"/>
        <v>113.09137543882561</v>
      </c>
      <c r="AA13" s="49">
        <f t="shared" si="18"/>
        <v>111.74015195927103</v>
      </c>
      <c r="AB13" s="49">
        <f t="shared" si="18"/>
        <v>117.56039603054577</v>
      </c>
      <c r="AC13" s="49">
        <f t="shared" si="18"/>
        <v>122.171359020399</v>
      </c>
      <c r="AD13" s="49">
        <f t="shared" si="18"/>
        <v>126.35637060888696</v>
      </c>
      <c r="AE13" s="49">
        <f t="shared" si="18"/>
        <v>131.17981893913944</v>
      </c>
      <c r="AF13" s="49">
        <f t="shared" si="18"/>
        <v>134.47665252918469</v>
      </c>
      <c r="AG13" s="49">
        <f t="shared" si="18"/>
        <v>138.08119395861601</v>
      </c>
      <c r="AH13" s="49">
        <f>Q13/$C$13*100</f>
        <v>141.36223224430509</v>
      </c>
      <c r="AI13" s="49"/>
      <c r="AJ13" s="49"/>
      <c r="AK13" s="51" t="s">
        <v>61</v>
      </c>
      <c r="AL13" s="52">
        <v>27.899999618530298</v>
      </c>
      <c r="AM13" s="52">
        <v>23.5</v>
      </c>
      <c r="AN13" s="52">
        <v>26.699999809265101</v>
      </c>
      <c r="AO13" s="52">
        <v>23.600000381469702</v>
      </c>
      <c r="AP13" s="52">
        <v>21.722335815429702</v>
      </c>
      <c r="AQ13" s="52">
        <v>21.321457862854</v>
      </c>
      <c r="AR13" s="52">
        <v>24.156302452087399</v>
      </c>
      <c r="AS13" s="52">
        <v>20.824733734130898</v>
      </c>
      <c r="AT13" s="52">
        <v>22.511384010314899</v>
      </c>
      <c r="AU13" s="52">
        <v>21.382307052612301</v>
      </c>
      <c r="AV13" s="52">
        <v>22.893861770629901</v>
      </c>
      <c r="AW13" s="52">
        <v>23.409737586975101</v>
      </c>
      <c r="AX13" s="52">
        <v>21.525995254516602</v>
      </c>
      <c r="AY13" s="52">
        <v>23.346818923950199</v>
      </c>
      <c r="AZ13" s="52">
        <v>23.776417732238802</v>
      </c>
    </row>
    <row r="14" spans="2:52" x14ac:dyDescent="0.25">
      <c r="B14" s="34" t="s">
        <v>27</v>
      </c>
      <c r="C14" s="9">
        <f>AL84+AL85+AL86+AL87+AL88+AL89+AL90+AL91+AL92+AL93</f>
        <v>72.900000214576664</v>
      </c>
      <c r="D14" s="9">
        <f t="shared" ref="D14:Q14" si="19">AM84+AM85+AM86+AM87+AM88+AM89+AM90+AM91+AM92+AM93</f>
        <v>71.7500013113021</v>
      </c>
      <c r="E14" s="9">
        <f t="shared" si="19"/>
        <v>71.150000214576707</v>
      </c>
      <c r="F14" s="9">
        <f t="shared" si="19"/>
        <v>69.800000786781297</v>
      </c>
      <c r="G14" s="9">
        <f t="shared" si="19"/>
        <v>72.771786093711825</v>
      </c>
      <c r="H14" s="9">
        <f t="shared" si="19"/>
        <v>76.525871992111234</v>
      </c>
      <c r="I14" s="9">
        <f t="shared" si="19"/>
        <v>80.161779522895841</v>
      </c>
      <c r="J14" s="9">
        <f t="shared" si="19"/>
        <v>86.99278032779695</v>
      </c>
      <c r="K14" s="9">
        <f t="shared" si="19"/>
        <v>90.840924739837618</v>
      </c>
      <c r="L14" s="9">
        <f t="shared" si="19"/>
        <v>95.563655376434269</v>
      </c>
      <c r="M14" s="9">
        <f t="shared" si="19"/>
        <v>103.37975001335134</v>
      </c>
      <c r="N14" s="9">
        <f t="shared" si="19"/>
        <v>106.19519042968746</v>
      </c>
      <c r="O14" s="9">
        <f t="shared" si="19"/>
        <v>110.31821227073669</v>
      </c>
      <c r="P14" s="9">
        <f t="shared" si="19"/>
        <v>113.34343290328977</v>
      </c>
      <c r="Q14" s="9">
        <f t="shared" si="19"/>
        <v>116.91486787796033</v>
      </c>
      <c r="S14" s="48" t="s">
        <v>27</v>
      </c>
      <c r="T14" s="49">
        <f>C14/$C$14*100</f>
        <v>100</v>
      </c>
      <c r="U14" s="49">
        <f t="shared" ref="U14:AG14" si="20">D14/$C$14*100</f>
        <v>98.422498079712454</v>
      </c>
      <c r="V14" s="49">
        <f t="shared" si="20"/>
        <v>97.599451310220928</v>
      </c>
      <c r="W14" s="49">
        <f t="shared" si="20"/>
        <v>95.747600248737015</v>
      </c>
      <c r="X14" s="49">
        <f t="shared" si="20"/>
        <v>99.824123291512407</v>
      </c>
      <c r="Y14" s="49">
        <f t="shared" si="20"/>
        <v>104.97376099706727</v>
      </c>
      <c r="Z14" s="49">
        <f t="shared" si="20"/>
        <v>109.96128845945759</v>
      </c>
      <c r="AA14" s="49">
        <f t="shared" si="20"/>
        <v>119.33165990636358</v>
      </c>
      <c r="AB14" s="49">
        <f t="shared" si="20"/>
        <v>124.61032163573793</v>
      </c>
      <c r="AC14" s="49">
        <f t="shared" si="20"/>
        <v>131.08869011680181</v>
      </c>
      <c r="AD14" s="49">
        <f t="shared" si="20"/>
        <v>141.8103562538538</v>
      </c>
      <c r="AE14" s="49">
        <f t="shared" si="20"/>
        <v>145.67241442676055</v>
      </c>
      <c r="AF14" s="49">
        <f t="shared" si="20"/>
        <v>151.32813710016711</v>
      </c>
      <c r="AG14" s="49">
        <f t="shared" si="20"/>
        <v>155.47795962917743</v>
      </c>
      <c r="AH14" s="49">
        <f>Q14/$C$14*100</f>
        <v>160.37704737150702</v>
      </c>
      <c r="AI14" s="49"/>
      <c r="AJ14" s="49"/>
      <c r="AK14" s="51" t="s">
        <v>62</v>
      </c>
      <c r="AL14" s="52">
        <v>21.400000572204601</v>
      </c>
      <c r="AM14" s="52">
        <v>29.199999809265101</v>
      </c>
      <c r="AN14" s="52">
        <v>26</v>
      </c>
      <c r="AO14" s="52">
        <v>27.699999809265101</v>
      </c>
      <c r="AP14" s="52">
        <v>24.573737144470201</v>
      </c>
      <c r="AQ14" s="52">
        <v>22.863588333129901</v>
      </c>
      <c r="AR14" s="52">
        <v>22.447777748107899</v>
      </c>
      <c r="AS14" s="52">
        <v>25.241041183471701</v>
      </c>
      <c r="AT14" s="52">
        <v>21.968842506408699</v>
      </c>
      <c r="AU14" s="52">
        <v>23.583492279052699</v>
      </c>
      <c r="AV14" s="52">
        <v>22.595893859863299</v>
      </c>
      <c r="AW14" s="52">
        <v>24.0086784362793</v>
      </c>
      <c r="AX14" s="52">
        <v>24.552370071411101</v>
      </c>
      <c r="AY14" s="52">
        <v>22.7537956237793</v>
      </c>
      <c r="AZ14" s="52">
        <v>24.559794425964402</v>
      </c>
    </row>
    <row r="15" spans="2:52" x14ac:dyDescent="0.25">
      <c r="B15" s="34" t="s">
        <v>28</v>
      </c>
      <c r="C15" s="9">
        <f>AL94+AL95+AL96+AL97+AL98+AL99+AL100+AL101+AL102+AL103</f>
        <v>34.650000095367432</v>
      </c>
      <c r="D15" s="9">
        <f t="shared" ref="D15:Q15" si="21">AM94+AM95+AM96+AM97+AM98+AM99+AM100+AM101+AM102+AM103</f>
        <v>34.000000000000021</v>
      </c>
      <c r="E15" s="9">
        <f t="shared" si="21"/>
        <v>39.150000095367403</v>
      </c>
      <c r="F15" s="9">
        <f t="shared" si="21"/>
        <v>35.299999833106988</v>
      </c>
      <c r="G15" s="9">
        <f t="shared" si="21"/>
        <v>34.051794450730092</v>
      </c>
      <c r="H15" s="9">
        <f t="shared" si="21"/>
        <v>35.631883762776859</v>
      </c>
      <c r="I15" s="9">
        <f t="shared" si="21"/>
        <v>34.785795331001282</v>
      </c>
      <c r="J15" s="9">
        <f t="shared" si="21"/>
        <v>36.138159908354282</v>
      </c>
      <c r="K15" s="9">
        <f t="shared" si="21"/>
        <v>36.530945837497704</v>
      </c>
      <c r="L15" s="9">
        <f t="shared" si="21"/>
        <v>38.144915103912339</v>
      </c>
      <c r="M15" s="9">
        <f t="shared" si="21"/>
        <v>38.971516013145454</v>
      </c>
      <c r="N15" s="9">
        <f t="shared" si="21"/>
        <v>42.383258938789382</v>
      </c>
      <c r="O15" s="9">
        <f t="shared" si="21"/>
        <v>43.778693646192565</v>
      </c>
      <c r="P15" s="9">
        <f t="shared" si="21"/>
        <v>45.246319741010659</v>
      </c>
      <c r="Q15" s="9">
        <f t="shared" si="21"/>
        <v>46.239176392555237</v>
      </c>
      <c r="S15" s="48" t="s">
        <v>28</v>
      </c>
      <c r="T15" s="49">
        <f>C15/$C$15*100</f>
        <v>100</v>
      </c>
      <c r="U15" s="49">
        <f t="shared" ref="U15:AG15" si="22">D15/$C$15*100</f>
        <v>98.124097854030552</v>
      </c>
      <c r="V15" s="49">
        <f t="shared" si="22"/>
        <v>112.98701295126865</v>
      </c>
      <c r="W15" s="49">
        <f t="shared" si="22"/>
        <v>101.87590111385443</v>
      </c>
      <c r="X15" s="49">
        <f t="shared" si="22"/>
        <v>98.273576787905071</v>
      </c>
      <c r="Y15" s="49">
        <f t="shared" si="22"/>
        <v>102.83371909006345</v>
      </c>
      <c r="Z15" s="49">
        <f t="shared" si="22"/>
        <v>100.3919054408661</v>
      </c>
      <c r="AA15" s="49">
        <f t="shared" si="22"/>
        <v>104.29483350329288</v>
      </c>
      <c r="AB15" s="49">
        <f t="shared" si="22"/>
        <v>105.42841482526215</v>
      </c>
      <c r="AC15" s="49">
        <f t="shared" si="22"/>
        <v>110.08633477323471</v>
      </c>
      <c r="AD15" s="49">
        <f t="shared" si="22"/>
        <v>112.47190737628827</v>
      </c>
      <c r="AE15" s="49">
        <f t="shared" si="22"/>
        <v>122.31820727889652</v>
      </c>
      <c r="AF15" s="49">
        <f t="shared" si="22"/>
        <v>126.34543586060654</v>
      </c>
      <c r="AG15" s="49">
        <f t="shared" si="22"/>
        <v>130.58100899416712</v>
      </c>
      <c r="AH15" s="49">
        <f>Q15/$C$15*100</f>
        <v>133.44639614802549</v>
      </c>
      <c r="AI15" s="49"/>
      <c r="AJ15" s="49"/>
      <c r="AK15" s="51" t="s">
        <v>63</v>
      </c>
      <c r="AL15" s="52">
        <v>24.949999809265101</v>
      </c>
      <c r="AM15" s="52">
        <v>19.399999618530298</v>
      </c>
      <c r="AN15" s="52">
        <v>29.699999809265101</v>
      </c>
      <c r="AO15" s="52">
        <v>26.149999618530298</v>
      </c>
      <c r="AP15" s="52">
        <v>28.262615203857401</v>
      </c>
      <c r="AQ15" s="52">
        <v>25.6130113601685</v>
      </c>
      <c r="AR15" s="52">
        <v>23.954238891601602</v>
      </c>
      <c r="AS15" s="52">
        <v>23.511358261108398</v>
      </c>
      <c r="AT15" s="52">
        <v>26.3135843276978</v>
      </c>
      <c r="AU15" s="52">
        <v>23.0926723480225</v>
      </c>
      <c r="AV15" s="52">
        <v>24.632495880126999</v>
      </c>
      <c r="AW15" s="52">
        <v>23.7597093582153</v>
      </c>
      <c r="AX15" s="52">
        <v>25.098166465759299</v>
      </c>
      <c r="AY15" s="52">
        <v>25.668226242065401</v>
      </c>
      <c r="AZ15" s="52">
        <v>23.928368568420399</v>
      </c>
    </row>
    <row r="16" spans="2:52" x14ac:dyDescent="0.25">
      <c r="B16" s="54" t="s">
        <v>29</v>
      </c>
      <c r="C16" s="55">
        <f t="shared" ref="C16:F16" si="23">C5+C6+C7+C8+C9+C13+C14+C15</f>
        <v>1753.9000004529955</v>
      </c>
      <c r="D16" s="55">
        <f t="shared" si="23"/>
        <v>1741.2499994039533</v>
      </c>
      <c r="E16" s="55">
        <f t="shared" si="23"/>
        <v>1737.8000038862228</v>
      </c>
      <c r="F16" s="55">
        <f t="shared" si="23"/>
        <v>1760.8499977588654</v>
      </c>
      <c r="G16" s="55">
        <f>G5+G6+G7+G8+G9+G13+G14+G15</f>
        <v>1801.7512870244682</v>
      </c>
      <c r="H16" s="55">
        <f t="shared" ref="H16:Q16" si="24">H5+H6+H7+H8+H9+H13+H14+H15</f>
        <v>1846.006196163595</v>
      </c>
      <c r="I16" s="55">
        <f t="shared" si="24"/>
        <v>1886.8214702606201</v>
      </c>
      <c r="J16" s="55">
        <f t="shared" si="24"/>
        <v>1926.4270179644229</v>
      </c>
      <c r="K16" s="55">
        <f t="shared" si="24"/>
        <v>1964.9526453614235</v>
      </c>
      <c r="L16" s="55">
        <f t="shared" si="24"/>
        <v>2002.111939430237</v>
      </c>
      <c r="M16" s="55">
        <f t="shared" si="24"/>
        <v>2039.0330392122269</v>
      </c>
      <c r="N16" s="55">
        <f t="shared" si="24"/>
        <v>2076.1555782556534</v>
      </c>
      <c r="O16" s="55">
        <f t="shared" si="24"/>
        <v>2112.2736098468304</v>
      </c>
      <c r="P16" s="55">
        <f t="shared" si="24"/>
        <v>2148.8448867499828</v>
      </c>
      <c r="Q16" s="55">
        <f t="shared" si="24"/>
        <v>2185.6541687250142</v>
      </c>
      <c r="R16" s="36"/>
      <c r="S16" s="50"/>
      <c r="T16" s="49">
        <f>C16/$C$16*100</f>
        <v>100</v>
      </c>
      <c r="U16" s="49">
        <f t="shared" ref="U16:AG16" si="25">D16/$C$16*100</f>
        <v>99.278750154183541</v>
      </c>
      <c r="V16" s="49">
        <f t="shared" si="25"/>
        <v>99.082045922651545</v>
      </c>
      <c r="W16" s="49">
        <f t="shared" si="25"/>
        <v>100.3962596102443</v>
      </c>
      <c r="X16" s="49">
        <f t="shared" si="25"/>
        <v>102.72827906717109</v>
      </c>
      <c r="Y16" s="49">
        <f t="shared" si="25"/>
        <v>105.25150782181483</v>
      </c>
      <c r="Z16" s="49">
        <f t="shared" si="25"/>
        <v>107.57862305566417</v>
      </c>
      <c r="AA16" s="49">
        <f t="shared" si="25"/>
        <v>109.83676477945534</v>
      </c>
      <c r="AB16" s="49">
        <f t="shared" si="25"/>
        <v>112.03333399018858</v>
      </c>
      <c r="AC16" s="49">
        <f t="shared" si="25"/>
        <v>114.15200062222097</v>
      </c>
      <c r="AD16" s="49">
        <f t="shared" si="25"/>
        <v>116.25708641801629</v>
      </c>
      <c r="AE16" s="49">
        <f t="shared" si="25"/>
        <v>118.37365743311625</v>
      </c>
      <c r="AF16" s="49">
        <f t="shared" si="25"/>
        <v>120.43295565889017</v>
      </c>
      <c r="AG16" s="49">
        <f t="shared" si="25"/>
        <v>122.51809602571306</v>
      </c>
      <c r="AH16" s="49">
        <f>Q16/$C$16*100</f>
        <v>124.61680644053286</v>
      </c>
      <c r="AI16" s="49"/>
      <c r="AJ16" s="49"/>
      <c r="AK16" s="51" t="s">
        <v>64</v>
      </c>
      <c r="AL16" s="52">
        <v>27.449999809265101</v>
      </c>
      <c r="AM16" s="52">
        <v>26.600000381469702</v>
      </c>
      <c r="AN16" s="52">
        <v>22.699999809265101</v>
      </c>
      <c r="AO16" s="52">
        <v>32.5</v>
      </c>
      <c r="AP16" s="52">
        <v>26.811498641967798</v>
      </c>
      <c r="AQ16" s="52">
        <v>28.914529800415</v>
      </c>
      <c r="AR16" s="52">
        <v>26.652747154235801</v>
      </c>
      <c r="AS16" s="52">
        <v>25.023941040039102</v>
      </c>
      <c r="AT16" s="52">
        <v>24.559914588928201</v>
      </c>
      <c r="AU16" s="52">
        <v>27.385304450988802</v>
      </c>
      <c r="AV16" s="52">
        <v>24.2161321640015</v>
      </c>
      <c r="AW16" s="52">
        <v>25.688361167907701</v>
      </c>
      <c r="AX16" s="52">
        <v>24.8992376327515</v>
      </c>
      <c r="AY16" s="52">
        <v>26.181090354919402</v>
      </c>
      <c r="AZ16" s="52">
        <v>26.778495788574201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20.850000381469702</v>
      </c>
      <c r="AM17" s="52">
        <v>25.949999809265101</v>
      </c>
      <c r="AN17" s="52">
        <v>27.299999237060501</v>
      </c>
      <c r="AO17" s="52">
        <v>24.149999618530298</v>
      </c>
      <c r="AP17" s="52">
        <v>32.781252861022899</v>
      </c>
      <c r="AQ17" s="52">
        <v>27.4797830581665</v>
      </c>
      <c r="AR17" s="52">
        <v>29.506329536437999</v>
      </c>
      <c r="AS17" s="52">
        <v>27.634414672851602</v>
      </c>
      <c r="AT17" s="52">
        <v>26.029070854187001</v>
      </c>
      <c r="AU17" s="52">
        <v>25.544116020202601</v>
      </c>
      <c r="AV17" s="52">
        <v>28.399612426757798</v>
      </c>
      <c r="AW17" s="52">
        <v>25.280264854431199</v>
      </c>
      <c r="AX17" s="52">
        <v>26.6780891418457</v>
      </c>
      <c r="AY17" s="52">
        <v>25.9708089828491</v>
      </c>
      <c r="AZ17" s="52">
        <v>27.1899013519287</v>
      </c>
    </row>
    <row r="18" spans="2:52" x14ac:dyDescent="0.25">
      <c r="B18" s="54" t="s">
        <v>30</v>
      </c>
      <c r="C18" s="9"/>
      <c r="D18" s="9">
        <f t="shared" ref="D18:G18" si="26">D16-C16</f>
        <v>-12.650001049042203</v>
      </c>
      <c r="E18" s="9">
        <f t="shared" si="26"/>
        <v>-3.4499955177304855</v>
      </c>
      <c r="F18" s="9">
        <f t="shared" si="26"/>
        <v>23.049993872642517</v>
      </c>
      <c r="G18" s="9">
        <f t="shared" si="26"/>
        <v>40.901289265602827</v>
      </c>
      <c r="H18" s="9">
        <f>H16-G16</f>
        <v>44.254909139126767</v>
      </c>
      <c r="I18" s="9">
        <f>I16-H16</f>
        <v>40.815274097025167</v>
      </c>
      <c r="J18" s="9">
        <f t="shared" ref="J18:Q18" si="27">J16-I16</f>
        <v>39.605547703802813</v>
      </c>
      <c r="K18" s="9">
        <f t="shared" si="27"/>
        <v>38.525627397000562</v>
      </c>
      <c r="L18" s="9">
        <f t="shared" si="27"/>
        <v>37.159294068813551</v>
      </c>
      <c r="M18" s="9">
        <f>M16-L16</f>
        <v>36.921099781989824</v>
      </c>
      <c r="N18" s="37">
        <f t="shared" si="27"/>
        <v>37.122539043426514</v>
      </c>
      <c r="O18" s="37">
        <f>O16-N16</f>
        <v>36.118031591176987</v>
      </c>
      <c r="P18" s="37">
        <f t="shared" si="27"/>
        <v>36.571276903152466</v>
      </c>
      <c r="Q18" s="37">
        <f t="shared" si="27"/>
        <v>36.809281975031354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26.899999618530298</v>
      </c>
      <c r="AM18" s="52">
        <v>20.050000190734899</v>
      </c>
      <c r="AN18" s="52">
        <v>25.599999427795399</v>
      </c>
      <c r="AO18" s="52">
        <v>29.249999046325701</v>
      </c>
      <c r="AP18" s="52">
        <v>25.106031417846701</v>
      </c>
      <c r="AQ18" s="52">
        <v>33.2018594741821</v>
      </c>
      <c r="AR18" s="52">
        <v>28.230866432189899</v>
      </c>
      <c r="AS18" s="52">
        <v>30.181786537170399</v>
      </c>
      <c r="AT18" s="52">
        <v>28.702945709228501</v>
      </c>
      <c r="AU18" s="52">
        <v>27.1206150054932</v>
      </c>
      <c r="AV18" s="52">
        <v>26.626743316650401</v>
      </c>
      <c r="AW18" s="52">
        <v>29.511705398559599</v>
      </c>
      <c r="AX18" s="52">
        <v>26.432253837585399</v>
      </c>
      <c r="AY18" s="52">
        <v>27.7702827453613</v>
      </c>
      <c r="AZ18" s="52">
        <v>27.140862464904799</v>
      </c>
    </row>
    <row r="19" spans="2:52" ht="15.75" thickBot="1" x14ac:dyDescent="0.3">
      <c r="B19" s="54" t="s">
        <v>31</v>
      </c>
      <c r="D19" s="39">
        <f t="shared" ref="D19:G19" si="28">D18/C16</f>
        <v>-7.2124984581646463E-3</v>
      </c>
      <c r="E19" s="39">
        <f t="shared" si="28"/>
        <v>-1.9813326741774315E-3</v>
      </c>
      <c r="F19" s="39">
        <f t="shared" si="28"/>
        <v>1.3263893325524268E-2</v>
      </c>
      <c r="G19" s="39">
        <f t="shared" si="28"/>
        <v>2.3228150789482489E-2</v>
      </c>
      <c r="H19" s="39">
        <f>H18/G16</f>
        <v>2.4562163189688773E-2</v>
      </c>
      <c r="I19" s="39">
        <f>I18/H16</f>
        <v>2.2110041765758016E-2</v>
      </c>
      <c r="J19" s="39">
        <f t="shared" ref="J19:Q19" si="29">J18/I16</f>
        <v>2.0990617463311056E-2</v>
      </c>
      <c r="K19" s="39">
        <f t="shared" si="29"/>
        <v>1.999848789377395E-2</v>
      </c>
      <c r="L19" s="39">
        <f t="shared" si="29"/>
        <v>1.8911037961415432E-2</v>
      </c>
      <c r="M19" s="39">
        <f t="shared" si="29"/>
        <v>1.8441076672514559E-2</v>
      </c>
      <c r="N19" s="40">
        <f t="shared" si="29"/>
        <v>1.8205952689108303E-2</v>
      </c>
      <c r="O19" s="40">
        <f t="shared" si="29"/>
        <v>1.7396592032627282E-2</v>
      </c>
      <c r="P19" s="40">
        <f t="shared" si="29"/>
        <v>1.7313702511202799E-2</v>
      </c>
      <c r="Q19" s="40">
        <f t="shared" si="29"/>
        <v>1.7129799457374282E-2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25.699999809265101</v>
      </c>
      <c r="AM19" s="52">
        <v>26.549999237060501</v>
      </c>
      <c r="AN19" s="52">
        <v>18.050000190734899</v>
      </c>
      <c r="AO19" s="52">
        <v>25.300000190734899</v>
      </c>
      <c r="AP19" s="52">
        <v>30.102465629577601</v>
      </c>
      <c r="AQ19" s="52">
        <v>26.360165596008301</v>
      </c>
      <c r="AR19" s="52">
        <v>33.830465316772496</v>
      </c>
      <c r="AS19" s="52">
        <v>29.214817047119102</v>
      </c>
      <c r="AT19" s="52">
        <v>31.092924118041999</v>
      </c>
      <c r="AU19" s="52">
        <v>29.998147010803201</v>
      </c>
      <c r="AV19" s="52">
        <v>28.452475547790499</v>
      </c>
      <c r="AW19" s="52">
        <v>27.9583854675293</v>
      </c>
      <c r="AX19" s="52">
        <v>30.858782768249501</v>
      </c>
      <c r="AY19" s="52">
        <v>27.841386795043899</v>
      </c>
      <c r="AZ19" s="52">
        <v>29.1216716766357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30.799999237060501</v>
      </c>
      <c r="AM20" s="52">
        <v>27.5</v>
      </c>
      <c r="AN20" s="52">
        <v>29.650000572204601</v>
      </c>
      <c r="AO20" s="52">
        <v>20.5</v>
      </c>
      <c r="AP20" s="52">
        <v>27.0048522949219</v>
      </c>
      <c r="AQ20" s="52">
        <v>31.293587684631301</v>
      </c>
      <c r="AR20" s="52">
        <v>27.9493598937988</v>
      </c>
      <c r="AS20" s="52">
        <v>34.765497207641602</v>
      </c>
      <c r="AT20" s="52">
        <v>30.525556564331101</v>
      </c>
      <c r="AU20" s="52">
        <v>32.326321601867697</v>
      </c>
      <c r="AV20" s="52">
        <v>31.6270656585693</v>
      </c>
      <c r="AW20" s="52">
        <v>30.1165018081665</v>
      </c>
      <c r="AX20" s="52">
        <v>29.628098487854</v>
      </c>
      <c r="AY20" s="52">
        <v>32.549530982971199</v>
      </c>
      <c r="AZ20" s="52">
        <v>29.633303642272899</v>
      </c>
    </row>
    <row r="21" spans="2:52" ht="15" customHeight="1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1.9505947163677442E-2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30.850000381469702</v>
      </c>
      <c r="AM21" s="52">
        <v>32.299999237060497</v>
      </c>
      <c r="AN21" s="52">
        <v>26.850000381469702</v>
      </c>
      <c r="AO21" s="52">
        <v>29.349999427795399</v>
      </c>
      <c r="AP21" s="52">
        <v>22.433337211608901</v>
      </c>
      <c r="AQ21" s="52">
        <v>28.371580123901399</v>
      </c>
      <c r="AR21" s="52">
        <v>31.946701049804702</v>
      </c>
      <c r="AS21" s="52">
        <v>29.088879585266099</v>
      </c>
      <c r="AT21" s="52">
        <v>35.075868606567397</v>
      </c>
      <c r="AU21" s="52">
        <v>31.3019695281982</v>
      </c>
      <c r="AV21" s="52">
        <v>33.019043922424302</v>
      </c>
      <c r="AW21" s="52">
        <v>32.750810623168903</v>
      </c>
      <c r="AX21" s="52">
        <v>31.261814117431602</v>
      </c>
      <c r="AY21" s="52">
        <v>30.806848526001001</v>
      </c>
      <c r="AZ21" s="52">
        <v>33.695428848266602</v>
      </c>
    </row>
    <row r="22" spans="2:52" ht="15" customHeight="1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90">
        <v>2029</v>
      </c>
      <c r="AI22" s="111"/>
      <c r="AJ22" s="30"/>
      <c r="AK22" s="51" t="s">
        <v>70</v>
      </c>
      <c r="AL22" s="52">
        <v>29.450000762939499</v>
      </c>
      <c r="AM22" s="52">
        <v>31.350000381469702</v>
      </c>
      <c r="AN22" s="52">
        <v>30.649999618530298</v>
      </c>
      <c r="AO22" s="52">
        <v>22.400000572204601</v>
      </c>
      <c r="AP22" s="52">
        <v>29.4157857894897</v>
      </c>
      <c r="AQ22" s="52">
        <v>24.288722991943398</v>
      </c>
      <c r="AR22" s="52">
        <v>29.435036659240701</v>
      </c>
      <c r="AS22" s="52">
        <v>32.293130874633803</v>
      </c>
      <c r="AT22" s="52">
        <v>29.9766845703125</v>
      </c>
      <c r="AU22" s="52">
        <v>35.030105590820298</v>
      </c>
      <c r="AV22" s="52">
        <v>31.836208343505898</v>
      </c>
      <c r="AW22" s="52">
        <v>33.443616867065401</v>
      </c>
      <c r="AX22" s="52">
        <v>33.547002792358398</v>
      </c>
      <c r="AY22" s="52">
        <v>32.141306877136202</v>
      </c>
      <c r="AZ22" s="52">
        <v>31.759193420410199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12.800000190734901</v>
      </c>
      <c r="U23" s="65">
        <f t="shared" ref="U23:AH28" si="30">AM4</f>
        <v>17.949999809265101</v>
      </c>
      <c r="V23" s="65">
        <f t="shared" si="30"/>
        <v>16.5</v>
      </c>
      <c r="W23" s="65">
        <f t="shared" si="30"/>
        <v>12.349999666214</v>
      </c>
      <c r="X23" s="65">
        <f t="shared" si="30"/>
        <v>16.5260972976685</v>
      </c>
      <c r="Y23" s="65">
        <f t="shared" si="30"/>
        <v>17.1628322601318</v>
      </c>
      <c r="Z23" s="65">
        <f t="shared" si="30"/>
        <v>17.772018432617202</v>
      </c>
      <c r="AA23" s="65">
        <f t="shared" si="30"/>
        <v>18.3261156082153</v>
      </c>
      <c r="AB23" s="65">
        <f t="shared" si="30"/>
        <v>18.825851440429702</v>
      </c>
      <c r="AC23" s="65">
        <f t="shared" si="30"/>
        <v>19.2806940078735</v>
      </c>
      <c r="AD23" s="65">
        <f t="shared" si="30"/>
        <v>19.715777397155801</v>
      </c>
      <c r="AE23" s="65">
        <f t="shared" si="30"/>
        <v>20.137082099914601</v>
      </c>
      <c r="AF23" s="65">
        <f t="shared" si="30"/>
        <v>20.5306844711304</v>
      </c>
      <c r="AG23" s="65">
        <f t="shared" si="30"/>
        <v>20.896858215331999</v>
      </c>
      <c r="AH23" s="65">
        <f t="shared" si="30"/>
        <v>21.248208045959501</v>
      </c>
      <c r="AI23" s="94">
        <f>AH23-T23</f>
        <v>8.4482078552246005</v>
      </c>
      <c r="AJ23" s="95"/>
      <c r="AK23" s="51" t="s">
        <v>71</v>
      </c>
      <c r="AL23" s="52">
        <v>29.349999427795399</v>
      </c>
      <c r="AM23" s="52">
        <v>29.149999618530298</v>
      </c>
      <c r="AN23" s="52">
        <v>29.000000953674299</v>
      </c>
      <c r="AO23" s="52">
        <v>29.449999809265101</v>
      </c>
      <c r="AP23" s="52">
        <v>24.096488952636701</v>
      </c>
      <c r="AQ23" s="52">
        <v>29.423822402954102</v>
      </c>
      <c r="AR23" s="52">
        <v>25.804781913757299</v>
      </c>
      <c r="AS23" s="52">
        <v>30.0391654968262</v>
      </c>
      <c r="AT23" s="52">
        <v>32.313838005065897</v>
      </c>
      <c r="AU23" s="52">
        <v>30.484912872314499</v>
      </c>
      <c r="AV23" s="52">
        <v>34.578191757202099</v>
      </c>
      <c r="AW23" s="52">
        <v>32.060303688049302</v>
      </c>
      <c r="AX23" s="52">
        <v>33.510685920715297</v>
      </c>
      <c r="AY23" s="52">
        <v>33.931667327880902</v>
      </c>
      <c r="AZ23" s="52">
        <v>32.6993856430054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16.550000190734899</v>
      </c>
      <c r="U24" s="61">
        <f t="shared" si="30"/>
        <v>12.0000002384186</v>
      </c>
      <c r="V24" s="61">
        <f t="shared" si="30"/>
        <v>18.0999999046326</v>
      </c>
      <c r="W24" s="61">
        <f t="shared" si="30"/>
        <v>18.550000190734899</v>
      </c>
      <c r="X24" s="61">
        <f t="shared" si="30"/>
        <v>13.2014427185059</v>
      </c>
      <c r="Y24" s="61">
        <f t="shared" si="30"/>
        <v>16.732350349426302</v>
      </c>
      <c r="Z24" s="61">
        <f t="shared" si="30"/>
        <v>17.291008949279799</v>
      </c>
      <c r="AA24" s="61">
        <f t="shared" si="30"/>
        <v>17.833877563476602</v>
      </c>
      <c r="AB24" s="61">
        <f t="shared" si="30"/>
        <v>18.336586952209501</v>
      </c>
      <c r="AC24" s="61">
        <f t="shared" si="30"/>
        <v>18.7857151031494</v>
      </c>
      <c r="AD24" s="61">
        <f t="shared" si="30"/>
        <v>19.208687782287601</v>
      </c>
      <c r="AE24" s="61">
        <f t="shared" si="30"/>
        <v>19.620718955993699</v>
      </c>
      <c r="AF24" s="61">
        <f t="shared" si="30"/>
        <v>20.005463600158699</v>
      </c>
      <c r="AG24" s="61">
        <f t="shared" si="30"/>
        <v>20.374854087829601</v>
      </c>
      <c r="AH24" s="61">
        <f t="shared" si="30"/>
        <v>20.723540306091301</v>
      </c>
      <c r="AI24" s="95">
        <f t="shared" ref="AI24:AI28" si="31">AH24-T24</f>
        <v>4.1735401153564027</v>
      </c>
      <c r="AJ24" s="95"/>
      <c r="AK24" s="51" t="s">
        <v>72</v>
      </c>
      <c r="AL24" s="52">
        <v>24.350000381469702</v>
      </c>
      <c r="AM24" s="52">
        <v>30</v>
      </c>
      <c r="AN24" s="52">
        <v>26.949999809265101</v>
      </c>
      <c r="AO24" s="52">
        <v>28.75</v>
      </c>
      <c r="AP24" s="52">
        <v>29.648407936096199</v>
      </c>
      <c r="AQ24" s="52">
        <v>26.1027946472168</v>
      </c>
      <c r="AR24" s="52">
        <v>29.9195556640625</v>
      </c>
      <c r="AS24" s="52">
        <v>27.524482727050799</v>
      </c>
      <c r="AT24" s="52">
        <v>30.946748733520501</v>
      </c>
      <c r="AU24" s="52">
        <v>32.760711669921903</v>
      </c>
      <c r="AV24" s="52">
        <v>31.394680976867701</v>
      </c>
      <c r="AW24" s="52">
        <v>34.651531219482401</v>
      </c>
      <c r="AX24" s="52">
        <v>32.756937026977504</v>
      </c>
      <c r="AY24" s="52">
        <v>34.045055389404297</v>
      </c>
      <c r="AZ24" s="52">
        <v>34.6953315734863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20.75</v>
      </c>
      <c r="U25" s="65">
        <f t="shared" si="30"/>
        <v>16.699999809265101</v>
      </c>
      <c r="V25" s="65">
        <f t="shared" si="30"/>
        <v>12.1500000953674</v>
      </c>
      <c r="W25" s="65">
        <f t="shared" si="30"/>
        <v>18.900000572204601</v>
      </c>
      <c r="X25" s="65">
        <f t="shared" si="30"/>
        <v>18.4270162582397</v>
      </c>
      <c r="Y25" s="65">
        <f t="shared" si="30"/>
        <v>14.218355178833001</v>
      </c>
      <c r="Z25" s="65">
        <f t="shared" si="30"/>
        <v>17.165602684021</v>
      </c>
      <c r="AA25" s="65">
        <f t="shared" si="30"/>
        <v>17.668638229370099</v>
      </c>
      <c r="AB25" s="65">
        <f t="shared" si="30"/>
        <v>18.162315368652301</v>
      </c>
      <c r="AC25" s="65">
        <f t="shared" si="30"/>
        <v>18.6156969070435</v>
      </c>
      <c r="AD25" s="65">
        <f t="shared" si="30"/>
        <v>19.037401199340799</v>
      </c>
      <c r="AE25" s="65">
        <f t="shared" si="30"/>
        <v>19.440231323242202</v>
      </c>
      <c r="AF25" s="65">
        <f t="shared" si="30"/>
        <v>19.8203382492065</v>
      </c>
      <c r="AG25" s="65">
        <f t="shared" si="30"/>
        <v>20.1852111816406</v>
      </c>
      <c r="AH25" s="65">
        <f t="shared" si="30"/>
        <v>20.539113044738802</v>
      </c>
      <c r="AI25" s="94">
        <f t="shared" si="31"/>
        <v>-0.21088695526119849</v>
      </c>
      <c r="AJ25" s="95"/>
      <c r="AK25" s="51" t="s">
        <v>73</v>
      </c>
      <c r="AL25" s="52">
        <v>30</v>
      </c>
      <c r="AM25" s="52">
        <v>29.799999237060501</v>
      </c>
      <c r="AN25" s="52">
        <v>24.099999427795399</v>
      </c>
      <c r="AO25" s="52">
        <v>25.600000381469702</v>
      </c>
      <c r="AP25" s="52">
        <v>29.318202972412099</v>
      </c>
      <c r="AQ25" s="52">
        <v>30.148316383361799</v>
      </c>
      <c r="AR25" s="52">
        <v>27.860995292663599</v>
      </c>
      <c r="AS25" s="52">
        <v>30.504487037658699</v>
      </c>
      <c r="AT25" s="52">
        <v>29.0703783035278</v>
      </c>
      <c r="AU25" s="52">
        <v>31.8198919296265</v>
      </c>
      <c r="AV25" s="52">
        <v>33.268175125122099</v>
      </c>
      <c r="AW25" s="52">
        <v>32.301556587219203</v>
      </c>
      <c r="AX25" s="52">
        <v>34.843662261962898</v>
      </c>
      <c r="AY25" s="52">
        <v>33.491966247558601</v>
      </c>
      <c r="AZ25" s="52">
        <v>34.634719848632798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18.75</v>
      </c>
      <c r="U26" s="61">
        <f t="shared" si="30"/>
        <v>19.800000190734899</v>
      </c>
      <c r="V26" s="61">
        <f t="shared" si="30"/>
        <v>17</v>
      </c>
      <c r="W26" s="61">
        <f t="shared" si="30"/>
        <v>14.9500002861023</v>
      </c>
      <c r="X26" s="61">
        <f t="shared" si="30"/>
        <v>18.772805213928201</v>
      </c>
      <c r="Y26" s="61">
        <f t="shared" si="30"/>
        <v>18.706370353698698</v>
      </c>
      <c r="Z26" s="61">
        <f t="shared" si="30"/>
        <v>15.252094745636001</v>
      </c>
      <c r="AA26" s="61">
        <f t="shared" si="30"/>
        <v>17.790359497070298</v>
      </c>
      <c r="AB26" s="61">
        <f t="shared" si="30"/>
        <v>18.2582607269287</v>
      </c>
      <c r="AC26" s="61">
        <f t="shared" si="30"/>
        <v>18.707360267639199</v>
      </c>
      <c r="AD26" s="61">
        <f t="shared" si="30"/>
        <v>19.138037681579601</v>
      </c>
      <c r="AE26" s="61">
        <f t="shared" si="30"/>
        <v>19.546010017395002</v>
      </c>
      <c r="AF26" s="61">
        <f t="shared" si="30"/>
        <v>19.920828819274899</v>
      </c>
      <c r="AG26" s="61">
        <f t="shared" si="30"/>
        <v>20.288166999816902</v>
      </c>
      <c r="AH26" s="61">
        <f t="shared" si="30"/>
        <v>20.643094062805201</v>
      </c>
      <c r="AI26" s="95">
        <f t="shared" si="31"/>
        <v>1.8930940628052007</v>
      </c>
      <c r="AJ26" s="95"/>
      <c r="AK26" s="51" t="s">
        <v>74</v>
      </c>
      <c r="AL26" s="52">
        <v>25.3499999046326</v>
      </c>
      <c r="AM26" s="52">
        <v>25.149999618530298</v>
      </c>
      <c r="AN26" s="52">
        <v>27.850000381469702</v>
      </c>
      <c r="AO26" s="52">
        <v>24.450000762939499</v>
      </c>
      <c r="AP26" s="52">
        <v>26.9713296890259</v>
      </c>
      <c r="AQ26" s="52">
        <v>29.8592739105225</v>
      </c>
      <c r="AR26" s="52">
        <v>30.525527954101602</v>
      </c>
      <c r="AS26" s="52">
        <v>29.1239910125732</v>
      </c>
      <c r="AT26" s="52">
        <v>30.925566673278801</v>
      </c>
      <c r="AU26" s="52">
        <v>30.196361541748001</v>
      </c>
      <c r="AV26" s="52">
        <v>32.429126739502003</v>
      </c>
      <c r="AW26" s="52">
        <v>33.572893142700202</v>
      </c>
      <c r="AX26" s="52">
        <v>32.926263809204102</v>
      </c>
      <c r="AY26" s="52">
        <v>34.9152736663818</v>
      </c>
      <c r="AZ26" s="52">
        <v>33.993795394897496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21.149999618530298</v>
      </c>
      <c r="U27" s="65">
        <f t="shared" si="30"/>
        <v>17.050000190734899</v>
      </c>
      <c r="V27" s="65">
        <f t="shared" si="30"/>
        <v>17.949999809265101</v>
      </c>
      <c r="W27" s="65">
        <f t="shared" si="30"/>
        <v>18.800000190734899</v>
      </c>
      <c r="X27" s="65">
        <f t="shared" si="30"/>
        <v>16.0257487297058</v>
      </c>
      <c r="Y27" s="65">
        <f t="shared" si="30"/>
        <v>19.112861633300799</v>
      </c>
      <c r="Z27" s="65">
        <f t="shared" si="30"/>
        <v>19.229190826416001</v>
      </c>
      <c r="AA27" s="65">
        <f t="shared" si="30"/>
        <v>16.299993038177501</v>
      </c>
      <c r="AB27" s="65">
        <f t="shared" si="30"/>
        <v>18.5760498046875</v>
      </c>
      <c r="AC27" s="65">
        <f t="shared" si="30"/>
        <v>19.011053085327099</v>
      </c>
      <c r="AD27" s="65">
        <f t="shared" si="30"/>
        <v>19.442522048950199</v>
      </c>
      <c r="AE27" s="65">
        <f t="shared" si="30"/>
        <v>19.8631448745728</v>
      </c>
      <c r="AF27" s="65">
        <f t="shared" si="30"/>
        <v>20.248555183410598</v>
      </c>
      <c r="AG27" s="65">
        <f t="shared" si="30"/>
        <v>20.614286422729499</v>
      </c>
      <c r="AH27" s="65">
        <f t="shared" si="30"/>
        <v>20.976146697998001</v>
      </c>
      <c r="AI27" s="94">
        <f t="shared" si="31"/>
        <v>-0.17385292053229762</v>
      </c>
      <c r="AJ27" s="95"/>
      <c r="AK27" s="51" t="s">
        <v>75</v>
      </c>
      <c r="AL27" s="52">
        <v>31.249999046325701</v>
      </c>
      <c r="AM27" s="52">
        <v>24.350000381469702</v>
      </c>
      <c r="AN27" s="52">
        <v>27.949999809265101</v>
      </c>
      <c r="AO27" s="52">
        <v>30.149999618530298</v>
      </c>
      <c r="AP27" s="52">
        <v>25.800482749939</v>
      </c>
      <c r="AQ27" s="52">
        <v>27.843828201293899</v>
      </c>
      <c r="AR27" s="52">
        <v>29.938346862793001</v>
      </c>
      <c r="AS27" s="52">
        <v>30.486298561096199</v>
      </c>
      <c r="AT27" s="52">
        <v>29.7092733383179</v>
      </c>
      <c r="AU27" s="52">
        <v>30.955487251281699</v>
      </c>
      <c r="AV27" s="52">
        <v>30.699741363525401</v>
      </c>
      <c r="AW27" s="52">
        <v>32.530295372009299</v>
      </c>
      <c r="AX27" s="52">
        <v>33.434183120727504</v>
      </c>
      <c r="AY27" s="52">
        <v>33.033103942871101</v>
      </c>
      <c r="AZ27" s="52">
        <v>34.611211776733398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17.450000762939499</v>
      </c>
      <c r="U28" s="63">
        <f t="shared" si="30"/>
        <v>19.5</v>
      </c>
      <c r="V28" s="63">
        <f t="shared" si="30"/>
        <v>18.699999809265101</v>
      </c>
      <c r="W28" s="63">
        <f t="shared" si="30"/>
        <v>17</v>
      </c>
      <c r="X28" s="63">
        <f t="shared" si="30"/>
        <v>19.0938415527344</v>
      </c>
      <c r="Y28" s="63">
        <f t="shared" si="30"/>
        <v>16.9478135108948</v>
      </c>
      <c r="Z28" s="63">
        <f t="shared" si="30"/>
        <v>19.462840080261198</v>
      </c>
      <c r="AA28" s="63">
        <f t="shared" si="30"/>
        <v>19.708006858825701</v>
      </c>
      <c r="AB28" s="63">
        <f t="shared" si="30"/>
        <v>17.143431663513201</v>
      </c>
      <c r="AC28" s="63">
        <f t="shared" si="30"/>
        <v>19.235652923583999</v>
      </c>
      <c r="AD28" s="63">
        <f t="shared" si="30"/>
        <v>19.6581420898438</v>
      </c>
      <c r="AE28" s="63">
        <f t="shared" si="30"/>
        <v>20.080727577209501</v>
      </c>
      <c r="AF28" s="63">
        <f t="shared" si="30"/>
        <v>20.479348182678201</v>
      </c>
      <c r="AG28" s="63">
        <f t="shared" si="30"/>
        <v>20.8565883636475</v>
      </c>
      <c r="AH28" s="64">
        <f t="shared" si="30"/>
        <v>21.216799736022899</v>
      </c>
      <c r="AI28" s="96">
        <f t="shared" si="31"/>
        <v>3.7667989730834002</v>
      </c>
      <c r="AJ28" s="95"/>
      <c r="AK28" s="51" t="s">
        <v>76</v>
      </c>
      <c r="AL28" s="52">
        <v>21.599999427795399</v>
      </c>
      <c r="AM28" s="52">
        <v>28.300000190734899</v>
      </c>
      <c r="AN28" s="52">
        <v>18.850000381469702</v>
      </c>
      <c r="AO28" s="52">
        <v>24.850000381469702</v>
      </c>
      <c r="AP28" s="52">
        <v>28.9486742019653</v>
      </c>
      <c r="AQ28" s="52">
        <v>26.390052795410199</v>
      </c>
      <c r="AR28" s="52">
        <v>27.9185390472412</v>
      </c>
      <c r="AS28" s="52">
        <v>29.463726997375499</v>
      </c>
      <c r="AT28" s="52">
        <v>29.935958862304702</v>
      </c>
      <c r="AU28" s="52">
        <v>29.579978942871101</v>
      </c>
      <c r="AV28" s="52">
        <v>30.4704780578613</v>
      </c>
      <c r="AW28" s="52">
        <v>30.517063140869102</v>
      </c>
      <c r="AX28" s="52">
        <v>32.0103597640991</v>
      </c>
      <c r="AY28" s="52">
        <v>32.7549858093262</v>
      </c>
      <c r="AZ28" s="52">
        <v>32.537813186645501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107.4500007629396</v>
      </c>
      <c r="U29" s="103">
        <f t="shared" ref="U29:AI29" si="33">SUM(U23:U28)</f>
        <v>103.00000023841861</v>
      </c>
      <c r="V29" s="103">
        <f t="shared" si="33"/>
        <v>100.39999961853022</v>
      </c>
      <c r="W29" s="103">
        <f t="shared" si="33"/>
        <v>100.55000090599069</v>
      </c>
      <c r="X29" s="103">
        <f t="shared" si="33"/>
        <v>102.04695177078251</v>
      </c>
      <c r="Y29" s="103">
        <f t="shared" si="33"/>
        <v>102.8805832862854</v>
      </c>
      <c r="Z29" s="103">
        <f t="shared" si="33"/>
        <v>106.1727557182312</v>
      </c>
      <c r="AA29" s="103">
        <f t="shared" si="33"/>
        <v>107.6269907951355</v>
      </c>
      <c r="AB29" s="103">
        <f t="shared" si="33"/>
        <v>109.3024959564209</v>
      </c>
      <c r="AC29" s="103">
        <f t="shared" si="33"/>
        <v>113.63617229461669</v>
      </c>
      <c r="AD29" s="103">
        <f t="shared" si="33"/>
        <v>116.2005681991578</v>
      </c>
      <c r="AE29" s="103">
        <f t="shared" si="33"/>
        <v>118.68791484832781</v>
      </c>
      <c r="AF29" s="103">
        <f t="shared" si="33"/>
        <v>121.00521850585929</v>
      </c>
      <c r="AG29" s="103">
        <f t="shared" si="33"/>
        <v>123.21596527099611</v>
      </c>
      <c r="AH29" s="103">
        <f t="shared" si="33"/>
        <v>125.34690189361572</v>
      </c>
      <c r="AI29" s="61">
        <f t="shared" si="33"/>
        <v>17.896901130676106</v>
      </c>
      <c r="AJ29" s="100"/>
      <c r="AK29" s="51" t="s">
        <v>77</v>
      </c>
      <c r="AL29" s="52">
        <v>25.8499999046326</v>
      </c>
      <c r="AM29" s="52">
        <v>23.699999809265101</v>
      </c>
      <c r="AN29" s="52">
        <v>21.200000286102298</v>
      </c>
      <c r="AO29" s="52">
        <v>18.3499999046326</v>
      </c>
      <c r="AP29" s="52">
        <v>25.245977401733398</v>
      </c>
      <c r="AQ29" s="52">
        <v>28.192079544067401</v>
      </c>
      <c r="AR29" s="52">
        <v>26.565231323242202</v>
      </c>
      <c r="AS29" s="52">
        <v>27.751797676086401</v>
      </c>
      <c r="AT29" s="52">
        <v>28.941404342651399</v>
      </c>
      <c r="AU29" s="52">
        <v>29.378374099731399</v>
      </c>
      <c r="AV29" s="52">
        <v>29.295557022094702</v>
      </c>
      <c r="AW29" s="52">
        <v>29.962650299072301</v>
      </c>
      <c r="AX29" s="52">
        <v>30.170698165893601</v>
      </c>
      <c r="AY29" s="52">
        <v>31.419399261474599</v>
      </c>
      <c r="AZ29" s="52">
        <v>32.060703277587898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22.25</v>
      </c>
      <c r="U30" s="65">
        <f t="shared" ref="U30:AH36" si="34">AM10</f>
        <v>16.450000286102298</v>
      </c>
      <c r="V30" s="65">
        <f t="shared" si="34"/>
        <v>20</v>
      </c>
      <c r="W30" s="65">
        <f t="shared" si="34"/>
        <v>21.300000190734899</v>
      </c>
      <c r="X30" s="65">
        <f t="shared" si="34"/>
        <v>17.741504192352298</v>
      </c>
      <c r="Y30" s="65">
        <f t="shared" si="34"/>
        <v>19.671938896179199</v>
      </c>
      <c r="Z30" s="65">
        <f t="shared" si="34"/>
        <v>17.883513450622601</v>
      </c>
      <c r="AA30" s="65">
        <f t="shared" si="34"/>
        <v>20.037695884704601</v>
      </c>
      <c r="AB30" s="65">
        <f t="shared" si="34"/>
        <v>20.370100021362301</v>
      </c>
      <c r="AC30" s="65">
        <f t="shared" si="34"/>
        <v>18.034549713134801</v>
      </c>
      <c r="AD30" s="65">
        <f t="shared" si="34"/>
        <v>20.0275716781616</v>
      </c>
      <c r="AE30" s="65">
        <f t="shared" si="34"/>
        <v>20.448904991149899</v>
      </c>
      <c r="AF30" s="65">
        <f t="shared" si="34"/>
        <v>20.856315612793001</v>
      </c>
      <c r="AG30" s="65">
        <f t="shared" si="34"/>
        <v>21.2513236999512</v>
      </c>
      <c r="AH30" s="65">
        <f t="shared" si="34"/>
        <v>21.6274976730347</v>
      </c>
      <c r="AI30" s="87">
        <f t="shared" ref="AI30:AI36" si="35">AH30-T30</f>
        <v>-0.62250232696530006</v>
      </c>
      <c r="AJ30" s="95"/>
      <c r="AK30" s="51" t="s">
        <v>78</v>
      </c>
      <c r="AL30" s="52">
        <v>24.699999809265101</v>
      </c>
      <c r="AM30" s="52">
        <v>26.050000190734899</v>
      </c>
      <c r="AN30" s="52">
        <v>23.149999618530298</v>
      </c>
      <c r="AO30" s="52">
        <v>21.550000190734899</v>
      </c>
      <c r="AP30" s="52">
        <v>20.509782791137699</v>
      </c>
      <c r="AQ30" s="52">
        <v>25.547306060791001</v>
      </c>
      <c r="AR30" s="52">
        <v>27.586713790893601</v>
      </c>
      <c r="AS30" s="52">
        <v>26.558973312377901</v>
      </c>
      <c r="AT30" s="52">
        <v>27.517014503479</v>
      </c>
      <c r="AU30" s="52">
        <v>28.468044281005898</v>
      </c>
      <c r="AV30" s="52">
        <v>28.889452934265101</v>
      </c>
      <c r="AW30" s="52">
        <v>28.984930038452099</v>
      </c>
      <c r="AX30" s="52">
        <v>29.489584922790499</v>
      </c>
      <c r="AY30" s="52">
        <v>29.7970581054688</v>
      </c>
      <c r="AZ30" s="52">
        <v>30.8613090515137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28</v>
      </c>
      <c r="U31" s="61">
        <f t="shared" si="34"/>
        <v>21.149999618530298</v>
      </c>
      <c r="V31" s="61">
        <f t="shared" si="34"/>
        <v>20.449999809265101</v>
      </c>
      <c r="W31" s="61">
        <f t="shared" si="34"/>
        <v>18.999999523162799</v>
      </c>
      <c r="X31" s="61">
        <f t="shared" si="34"/>
        <v>22.050817489623999</v>
      </c>
      <c r="Y31" s="61">
        <f t="shared" si="34"/>
        <v>18.6345825195313</v>
      </c>
      <c r="Z31" s="61">
        <f t="shared" si="34"/>
        <v>20.418242454528801</v>
      </c>
      <c r="AA31" s="61">
        <f t="shared" si="34"/>
        <v>18.897418975830099</v>
      </c>
      <c r="AB31" s="61">
        <f t="shared" si="34"/>
        <v>20.789675712585399</v>
      </c>
      <c r="AC31" s="61">
        <f t="shared" si="34"/>
        <v>21.184752464294402</v>
      </c>
      <c r="AD31" s="61">
        <f t="shared" si="34"/>
        <v>19.028717994689899</v>
      </c>
      <c r="AE31" s="61">
        <f t="shared" si="34"/>
        <v>20.955361366272001</v>
      </c>
      <c r="AF31" s="61">
        <f t="shared" si="34"/>
        <v>21.369242668151902</v>
      </c>
      <c r="AG31" s="61">
        <f t="shared" si="34"/>
        <v>21.777466773986799</v>
      </c>
      <c r="AH31" s="61">
        <f t="shared" si="34"/>
        <v>22.175026893615701</v>
      </c>
      <c r="AI31" s="84">
        <f t="shared" si="35"/>
        <v>-5.8249731063842987</v>
      </c>
      <c r="AJ31" s="95"/>
      <c r="AK31" s="51" t="s">
        <v>79</v>
      </c>
      <c r="AL31" s="52">
        <v>25.75</v>
      </c>
      <c r="AM31" s="52">
        <v>20.399999618530298</v>
      </c>
      <c r="AN31" s="52">
        <v>25.900000572204601</v>
      </c>
      <c r="AO31" s="52">
        <v>28.150000572204601</v>
      </c>
      <c r="AP31" s="52">
        <v>22.238491058349599</v>
      </c>
      <c r="AQ31" s="52">
        <v>21.845594406127901</v>
      </c>
      <c r="AR31" s="52">
        <v>25.4830722808838</v>
      </c>
      <c r="AS31" s="52">
        <v>26.941722869873001</v>
      </c>
      <c r="AT31" s="52">
        <v>26.327660560607899</v>
      </c>
      <c r="AU31" s="52">
        <v>27.1222038269043</v>
      </c>
      <c r="AV31" s="52">
        <v>27.915534019470201</v>
      </c>
      <c r="AW31" s="52">
        <v>28.3235969543457</v>
      </c>
      <c r="AX31" s="52">
        <v>28.5106296539307</v>
      </c>
      <c r="AY31" s="52">
        <v>28.920902252197301</v>
      </c>
      <c r="AZ31" s="52">
        <v>29.285025596618699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23</v>
      </c>
      <c r="U32" s="65">
        <f t="shared" si="34"/>
        <v>26.849999427795399</v>
      </c>
      <c r="V32" s="65">
        <f t="shared" si="34"/>
        <v>23.949999809265101</v>
      </c>
      <c r="W32" s="65">
        <f t="shared" si="34"/>
        <v>20.599999427795399</v>
      </c>
      <c r="X32" s="65">
        <f t="shared" si="34"/>
        <v>20.115063667297399</v>
      </c>
      <c r="Y32" s="65">
        <f t="shared" si="34"/>
        <v>23.0793132781982</v>
      </c>
      <c r="Z32" s="65">
        <f t="shared" si="34"/>
        <v>19.7039632797241</v>
      </c>
      <c r="AA32" s="65">
        <f t="shared" si="34"/>
        <v>21.4290018081665</v>
      </c>
      <c r="AB32" s="65">
        <f t="shared" si="34"/>
        <v>20.125177383422901</v>
      </c>
      <c r="AC32" s="65">
        <f t="shared" si="34"/>
        <v>21.799796104431199</v>
      </c>
      <c r="AD32" s="65">
        <f t="shared" si="34"/>
        <v>22.2602491378784</v>
      </c>
      <c r="AE32" s="65">
        <f t="shared" si="34"/>
        <v>20.258269309997601</v>
      </c>
      <c r="AF32" s="65">
        <f t="shared" si="34"/>
        <v>22.121160507202099</v>
      </c>
      <c r="AG32" s="65">
        <f t="shared" si="34"/>
        <v>22.5421447753906</v>
      </c>
      <c r="AH32" s="65">
        <f t="shared" si="34"/>
        <v>22.9574069976807</v>
      </c>
      <c r="AI32" s="83">
        <f t="shared" si="35"/>
        <v>-4.259300231930041E-2</v>
      </c>
      <c r="AJ32" s="95"/>
      <c r="AK32" s="51" t="s">
        <v>80</v>
      </c>
      <c r="AL32" s="52">
        <v>18.25</v>
      </c>
      <c r="AM32" s="52">
        <v>21.949999809265101</v>
      </c>
      <c r="AN32" s="52">
        <v>19.050000190734899</v>
      </c>
      <c r="AO32" s="52">
        <v>26.199998855590799</v>
      </c>
      <c r="AP32" s="52">
        <v>26.761268615722699</v>
      </c>
      <c r="AQ32" s="52">
        <v>22.6650714874268</v>
      </c>
      <c r="AR32" s="52">
        <v>22.526954650878899</v>
      </c>
      <c r="AS32" s="52">
        <v>25.238718986511198</v>
      </c>
      <c r="AT32" s="52">
        <v>26.3405294418335</v>
      </c>
      <c r="AU32" s="52">
        <v>26.005794525146499</v>
      </c>
      <c r="AV32" s="52">
        <v>26.699547767639199</v>
      </c>
      <c r="AW32" s="52">
        <v>27.388598442077601</v>
      </c>
      <c r="AX32" s="52">
        <v>27.766807556152301</v>
      </c>
      <c r="AY32" s="52">
        <v>28.0159749984741</v>
      </c>
      <c r="AZ32" s="52">
        <v>28.376584053039601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27.899999618530298</v>
      </c>
      <c r="U33" s="61">
        <f t="shared" si="34"/>
        <v>23.5</v>
      </c>
      <c r="V33" s="61">
        <f t="shared" si="34"/>
        <v>26.699999809265101</v>
      </c>
      <c r="W33" s="61">
        <f t="shared" si="34"/>
        <v>23.600000381469702</v>
      </c>
      <c r="X33" s="61">
        <f t="shared" si="34"/>
        <v>21.722335815429702</v>
      </c>
      <c r="Y33" s="61">
        <f t="shared" si="34"/>
        <v>21.321457862854</v>
      </c>
      <c r="Z33" s="61">
        <f t="shared" si="34"/>
        <v>24.156302452087399</v>
      </c>
      <c r="AA33" s="61">
        <f t="shared" si="34"/>
        <v>20.824733734130898</v>
      </c>
      <c r="AB33" s="61">
        <f t="shared" si="34"/>
        <v>22.511384010314899</v>
      </c>
      <c r="AC33" s="61">
        <f t="shared" si="34"/>
        <v>21.382307052612301</v>
      </c>
      <c r="AD33" s="61">
        <f t="shared" si="34"/>
        <v>22.893861770629901</v>
      </c>
      <c r="AE33" s="61">
        <f t="shared" si="34"/>
        <v>23.409737586975101</v>
      </c>
      <c r="AF33" s="61">
        <f t="shared" si="34"/>
        <v>21.525995254516602</v>
      </c>
      <c r="AG33" s="61">
        <f t="shared" si="34"/>
        <v>23.346818923950199</v>
      </c>
      <c r="AH33" s="61">
        <f t="shared" si="34"/>
        <v>23.776417732238802</v>
      </c>
      <c r="AI33" s="84">
        <f t="shared" si="35"/>
        <v>-4.1235818862914968</v>
      </c>
      <c r="AJ33" s="95"/>
      <c r="AK33" s="51" t="s">
        <v>81</v>
      </c>
      <c r="AL33" s="52">
        <v>14.1499996185303</v>
      </c>
      <c r="AM33" s="52">
        <v>17.0999999046326</v>
      </c>
      <c r="AN33" s="52">
        <v>22.599999427795399</v>
      </c>
      <c r="AO33" s="52">
        <v>20.299999237060501</v>
      </c>
      <c r="AP33" s="52">
        <v>25.304742813110401</v>
      </c>
      <c r="AQ33" s="52">
        <v>25.846789360046401</v>
      </c>
      <c r="AR33" s="52">
        <v>22.802439689636198</v>
      </c>
      <c r="AS33" s="52">
        <v>22.831171035766602</v>
      </c>
      <c r="AT33" s="52">
        <v>24.932909011840799</v>
      </c>
      <c r="AU33" s="52">
        <v>25.803303718566902</v>
      </c>
      <c r="AV33" s="52">
        <v>25.6577968597412</v>
      </c>
      <c r="AW33" s="52">
        <v>26.284302711486799</v>
      </c>
      <c r="AX33" s="52">
        <v>26.882289886474599</v>
      </c>
      <c r="AY33" s="52">
        <v>27.247129440307599</v>
      </c>
      <c r="AZ33" s="52">
        <v>27.533872604370099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21.400000572204601</v>
      </c>
      <c r="U34" s="65">
        <f t="shared" si="34"/>
        <v>29.199999809265101</v>
      </c>
      <c r="V34" s="65">
        <f t="shared" si="34"/>
        <v>26</v>
      </c>
      <c r="W34" s="65">
        <f t="shared" si="34"/>
        <v>27.699999809265101</v>
      </c>
      <c r="X34" s="65">
        <f t="shared" si="34"/>
        <v>24.573737144470201</v>
      </c>
      <c r="Y34" s="65">
        <f t="shared" si="34"/>
        <v>22.863588333129901</v>
      </c>
      <c r="Z34" s="65">
        <f t="shared" si="34"/>
        <v>22.447777748107899</v>
      </c>
      <c r="AA34" s="65">
        <f t="shared" si="34"/>
        <v>25.241041183471701</v>
      </c>
      <c r="AB34" s="65">
        <f t="shared" si="34"/>
        <v>21.968842506408699</v>
      </c>
      <c r="AC34" s="65">
        <f t="shared" si="34"/>
        <v>23.583492279052699</v>
      </c>
      <c r="AD34" s="65">
        <f t="shared" si="34"/>
        <v>22.595893859863299</v>
      </c>
      <c r="AE34" s="65">
        <f t="shared" si="34"/>
        <v>24.0086784362793</v>
      </c>
      <c r="AF34" s="65">
        <f t="shared" si="34"/>
        <v>24.552370071411101</v>
      </c>
      <c r="AG34" s="65">
        <f t="shared" si="34"/>
        <v>22.7537956237793</v>
      </c>
      <c r="AH34" s="65">
        <f t="shared" si="34"/>
        <v>24.559794425964402</v>
      </c>
      <c r="AI34" s="83">
        <f t="shared" si="35"/>
        <v>3.1597938537598012</v>
      </c>
      <c r="AJ34" s="95"/>
      <c r="AK34" s="51" t="s">
        <v>82</v>
      </c>
      <c r="AL34" s="52">
        <v>13.6499996185303</v>
      </c>
      <c r="AM34" s="52">
        <v>18.399999618530298</v>
      </c>
      <c r="AN34" s="52">
        <v>17.449999809265101</v>
      </c>
      <c r="AO34" s="52">
        <v>22.899999618530298</v>
      </c>
      <c r="AP34" s="52">
        <v>20.799337387085</v>
      </c>
      <c r="AQ34" s="52">
        <v>25.145452499389599</v>
      </c>
      <c r="AR34" s="52">
        <v>25.509583473205598</v>
      </c>
      <c r="AS34" s="52">
        <v>23.172061920166001</v>
      </c>
      <c r="AT34" s="52">
        <v>23.3289394378662</v>
      </c>
      <c r="AU34" s="52">
        <v>25.038161277771</v>
      </c>
      <c r="AV34" s="52">
        <v>25.7696342468262</v>
      </c>
      <c r="AW34" s="52">
        <v>25.745557785034201</v>
      </c>
      <c r="AX34" s="52">
        <v>26.313088417053201</v>
      </c>
      <c r="AY34" s="52">
        <v>26.861993789672901</v>
      </c>
      <c r="AZ34" s="52">
        <v>27.226322174072301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24.949999809265101</v>
      </c>
      <c r="U35" s="61">
        <f t="shared" si="34"/>
        <v>19.399999618530298</v>
      </c>
      <c r="V35" s="61">
        <f t="shared" si="34"/>
        <v>29.699999809265101</v>
      </c>
      <c r="W35" s="61">
        <f t="shared" si="34"/>
        <v>26.149999618530298</v>
      </c>
      <c r="X35" s="61">
        <f t="shared" si="34"/>
        <v>28.262615203857401</v>
      </c>
      <c r="Y35" s="61">
        <f t="shared" si="34"/>
        <v>25.6130113601685</v>
      </c>
      <c r="Z35" s="61">
        <f t="shared" si="34"/>
        <v>23.954238891601602</v>
      </c>
      <c r="AA35" s="61">
        <f t="shared" si="34"/>
        <v>23.511358261108398</v>
      </c>
      <c r="AB35" s="61">
        <f t="shared" si="34"/>
        <v>26.3135843276978</v>
      </c>
      <c r="AC35" s="61">
        <f t="shared" si="34"/>
        <v>23.0926723480225</v>
      </c>
      <c r="AD35" s="61">
        <f t="shared" si="34"/>
        <v>24.632495880126999</v>
      </c>
      <c r="AE35" s="61">
        <f t="shared" si="34"/>
        <v>23.7597093582153</v>
      </c>
      <c r="AF35" s="61">
        <f t="shared" si="34"/>
        <v>25.098166465759299</v>
      </c>
      <c r="AG35" s="61">
        <f t="shared" si="34"/>
        <v>25.668226242065401</v>
      </c>
      <c r="AH35" s="61">
        <f t="shared" si="34"/>
        <v>23.928368568420399</v>
      </c>
      <c r="AI35" s="84">
        <f t="shared" si="35"/>
        <v>-1.0216312408447017</v>
      </c>
      <c r="AJ35" s="95"/>
      <c r="AK35" s="51" t="s">
        <v>83</v>
      </c>
      <c r="AL35" s="52">
        <v>11.800000190734901</v>
      </c>
      <c r="AM35" s="52">
        <v>15.2999997138977</v>
      </c>
      <c r="AN35" s="52">
        <v>18</v>
      </c>
      <c r="AO35" s="52">
        <v>19.549999713897702</v>
      </c>
      <c r="AP35" s="52">
        <v>22.8437933921814</v>
      </c>
      <c r="AQ35" s="52">
        <v>21.474799156189</v>
      </c>
      <c r="AR35" s="52">
        <v>25.265528678894</v>
      </c>
      <c r="AS35" s="52">
        <v>25.486886024475101</v>
      </c>
      <c r="AT35" s="52">
        <v>23.6635627746582</v>
      </c>
      <c r="AU35" s="52">
        <v>23.910270690918001</v>
      </c>
      <c r="AV35" s="52">
        <v>25.361474990844702</v>
      </c>
      <c r="AW35" s="52">
        <v>25.9990282058716</v>
      </c>
      <c r="AX35" s="52">
        <v>26.038206100463899</v>
      </c>
      <c r="AY35" s="52">
        <v>26.571189880371101</v>
      </c>
      <c r="AZ35" s="52">
        <v>27.0891256332397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27.449999809265101</v>
      </c>
      <c r="U36" s="74">
        <f t="shared" si="34"/>
        <v>26.600000381469702</v>
      </c>
      <c r="V36" s="74">
        <f t="shared" si="34"/>
        <v>22.699999809265101</v>
      </c>
      <c r="W36" s="74">
        <f t="shared" si="34"/>
        <v>32.5</v>
      </c>
      <c r="X36" s="74">
        <f t="shared" si="34"/>
        <v>26.811498641967798</v>
      </c>
      <c r="Y36" s="74">
        <f t="shared" si="34"/>
        <v>28.914529800415</v>
      </c>
      <c r="Z36" s="74">
        <f t="shared" si="34"/>
        <v>26.652747154235801</v>
      </c>
      <c r="AA36" s="74">
        <f t="shared" si="34"/>
        <v>25.023941040039102</v>
      </c>
      <c r="AB36" s="74">
        <f t="shared" si="34"/>
        <v>24.559914588928201</v>
      </c>
      <c r="AC36" s="74">
        <f t="shared" si="34"/>
        <v>27.385304450988802</v>
      </c>
      <c r="AD36" s="74">
        <f t="shared" si="34"/>
        <v>24.2161321640015</v>
      </c>
      <c r="AE36" s="74">
        <f t="shared" si="34"/>
        <v>25.688361167907701</v>
      </c>
      <c r="AF36" s="74">
        <f t="shared" si="34"/>
        <v>24.8992376327515</v>
      </c>
      <c r="AG36" s="74">
        <f t="shared" si="34"/>
        <v>26.181090354919402</v>
      </c>
      <c r="AH36" s="74">
        <f t="shared" si="34"/>
        <v>26.778495788574201</v>
      </c>
      <c r="AI36" s="86">
        <f t="shared" si="35"/>
        <v>-0.67150402069090021</v>
      </c>
      <c r="AJ36" s="95"/>
      <c r="AK36" s="51" t="s">
        <v>84</v>
      </c>
      <c r="AL36" s="52">
        <v>16.5999999046326</v>
      </c>
      <c r="AM36" s="52">
        <v>14.1500000953674</v>
      </c>
      <c r="AN36" s="52">
        <v>18.399999618530298</v>
      </c>
      <c r="AO36" s="52">
        <v>18.5</v>
      </c>
      <c r="AP36" s="52">
        <v>20.373867988586401</v>
      </c>
      <c r="AQ36" s="52">
        <v>23.094722747802699</v>
      </c>
      <c r="AR36" s="52">
        <v>22.169998168945298</v>
      </c>
      <c r="AS36" s="52">
        <v>25.562786102294901</v>
      </c>
      <c r="AT36" s="52">
        <v>25.680325508117701</v>
      </c>
      <c r="AU36" s="52">
        <v>24.228185653686499</v>
      </c>
      <c r="AV36" s="52">
        <v>24.552544593811</v>
      </c>
      <c r="AW36" s="52">
        <v>25.825772285461401</v>
      </c>
      <c r="AX36" s="52">
        <v>26.381023406982401</v>
      </c>
      <c r="AY36" s="52">
        <v>26.4720602035522</v>
      </c>
      <c r="AZ36" s="52">
        <v>26.983084678649899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174.94999980926511</v>
      </c>
      <c r="U37" s="61">
        <f t="shared" ref="U37:AI37" si="37">SUM(U30:U36)</f>
        <v>163.14999914169309</v>
      </c>
      <c r="V37" s="61">
        <f t="shared" si="37"/>
        <v>169.49999904632551</v>
      </c>
      <c r="W37" s="61">
        <f t="shared" si="37"/>
        <v>170.8499989509582</v>
      </c>
      <c r="X37" s="61">
        <f t="shared" si="37"/>
        <v>161.27757215499881</v>
      </c>
      <c r="Y37" s="61">
        <f t="shared" si="37"/>
        <v>160.0984220504761</v>
      </c>
      <c r="Z37" s="61">
        <f t="shared" si="37"/>
        <v>155.2167854309082</v>
      </c>
      <c r="AA37" s="61">
        <f t="shared" si="37"/>
        <v>154.96519088745129</v>
      </c>
      <c r="AB37" s="61">
        <f t="shared" si="37"/>
        <v>156.63867855072019</v>
      </c>
      <c r="AC37" s="61">
        <f t="shared" si="37"/>
        <v>156.46287441253668</v>
      </c>
      <c r="AD37" s="61">
        <f t="shared" si="37"/>
        <v>155.65492248535159</v>
      </c>
      <c r="AE37" s="61">
        <f t="shared" si="37"/>
        <v>158.52902221679688</v>
      </c>
      <c r="AF37" s="61">
        <f t="shared" si="37"/>
        <v>160.42248821258551</v>
      </c>
      <c r="AG37" s="61">
        <f t="shared" si="37"/>
        <v>163.52086639404288</v>
      </c>
      <c r="AH37" s="61">
        <f t="shared" si="37"/>
        <v>165.80300807952889</v>
      </c>
      <c r="AI37" s="61">
        <f t="shared" si="37"/>
        <v>-9.1469917297361967</v>
      </c>
      <c r="AJ37" s="100"/>
      <c r="AK37" s="51" t="s">
        <v>85</v>
      </c>
      <c r="AL37" s="52">
        <v>21.75</v>
      </c>
      <c r="AM37" s="52">
        <v>19.9000000953674</v>
      </c>
      <c r="AN37" s="52">
        <v>17.600000381469702</v>
      </c>
      <c r="AO37" s="52">
        <v>18.900000572204601</v>
      </c>
      <c r="AP37" s="52">
        <v>19.395920753479</v>
      </c>
      <c r="AQ37" s="52">
        <v>21.033433914184599</v>
      </c>
      <c r="AR37" s="52">
        <v>23.207719802856399</v>
      </c>
      <c r="AS37" s="52">
        <v>22.623853683471701</v>
      </c>
      <c r="AT37" s="52">
        <v>25.696516036987301</v>
      </c>
      <c r="AU37" s="52">
        <v>25.739082336425799</v>
      </c>
      <c r="AV37" s="52">
        <v>24.5762376785278</v>
      </c>
      <c r="AW37" s="52">
        <v>24.959116935729998</v>
      </c>
      <c r="AX37" s="52">
        <v>26.076897621154799</v>
      </c>
      <c r="AY37" s="52">
        <v>26.573805809021</v>
      </c>
      <c r="AZ37" s="52">
        <v>26.705502510070801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20.850000381469702</v>
      </c>
      <c r="U38" s="79">
        <f t="shared" ref="U38:AH40" si="38">AM17</f>
        <v>25.949999809265101</v>
      </c>
      <c r="V38" s="79">
        <f t="shared" si="38"/>
        <v>27.299999237060501</v>
      </c>
      <c r="W38" s="79">
        <f t="shared" si="38"/>
        <v>24.149999618530298</v>
      </c>
      <c r="X38" s="79">
        <f t="shared" si="38"/>
        <v>32.781252861022899</v>
      </c>
      <c r="Y38" s="79">
        <f t="shared" si="38"/>
        <v>27.4797830581665</v>
      </c>
      <c r="Z38" s="79">
        <f t="shared" si="38"/>
        <v>29.506329536437999</v>
      </c>
      <c r="AA38" s="79">
        <f t="shared" si="38"/>
        <v>27.634414672851602</v>
      </c>
      <c r="AB38" s="79">
        <f t="shared" si="38"/>
        <v>26.029070854187001</v>
      </c>
      <c r="AC38" s="79">
        <f t="shared" si="38"/>
        <v>25.544116020202601</v>
      </c>
      <c r="AD38" s="79">
        <f t="shared" si="38"/>
        <v>28.399612426757798</v>
      </c>
      <c r="AE38" s="79">
        <f t="shared" si="38"/>
        <v>25.280264854431199</v>
      </c>
      <c r="AF38" s="79">
        <f t="shared" si="38"/>
        <v>26.6780891418457</v>
      </c>
      <c r="AG38" s="79">
        <f t="shared" si="38"/>
        <v>25.9708089828491</v>
      </c>
      <c r="AH38" s="79">
        <f t="shared" si="38"/>
        <v>27.1899013519287</v>
      </c>
      <c r="AI38" s="104">
        <f t="shared" ref="AI38:AI40" si="39">AH38-T38</f>
        <v>6.3399009704589986</v>
      </c>
      <c r="AJ38" s="95"/>
      <c r="AK38" s="51" t="s">
        <v>86</v>
      </c>
      <c r="AL38" s="52">
        <v>17.5</v>
      </c>
      <c r="AM38" s="52">
        <v>19.25</v>
      </c>
      <c r="AN38" s="52">
        <v>22.550000667572</v>
      </c>
      <c r="AO38" s="52">
        <v>18.300000190734899</v>
      </c>
      <c r="AP38" s="52">
        <v>19.407267570495598</v>
      </c>
      <c r="AQ38" s="52">
        <v>20.1297397613525</v>
      </c>
      <c r="AR38" s="52">
        <v>21.522122383117701</v>
      </c>
      <c r="AS38" s="52">
        <v>23.293286323547399</v>
      </c>
      <c r="AT38" s="52">
        <v>22.950599670410199</v>
      </c>
      <c r="AU38" s="52">
        <v>25.7443895339966</v>
      </c>
      <c r="AV38" s="52">
        <v>25.765341758727999</v>
      </c>
      <c r="AW38" s="52">
        <v>24.819428443908699</v>
      </c>
      <c r="AX38" s="52">
        <v>25.2275581359863</v>
      </c>
      <c r="AY38" s="52">
        <v>26.233963012695298</v>
      </c>
      <c r="AZ38" s="52">
        <v>26.6886310577393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26.899999618530298</v>
      </c>
      <c r="U39" s="65">
        <f t="shared" si="38"/>
        <v>20.050000190734899</v>
      </c>
      <c r="V39" s="65">
        <f t="shared" si="38"/>
        <v>25.599999427795399</v>
      </c>
      <c r="W39" s="65">
        <f t="shared" si="38"/>
        <v>29.249999046325701</v>
      </c>
      <c r="X39" s="65">
        <f t="shared" si="38"/>
        <v>25.106031417846701</v>
      </c>
      <c r="Y39" s="65">
        <f t="shared" si="38"/>
        <v>33.2018594741821</v>
      </c>
      <c r="Z39" s="65">
        <f t="shared" si="38"/>
        <v>28.230866432189899</v>
      </c>
      <c r="AA39" s="65">
        <f t="shared" si="38"/>
        <v>30.181786537170399</v>
      </c>
      <c r="AB39" s="65">
        <f t="shared" si="38"/>
        <v>28.702945709228501</v>
      </c>
      <c r="AC39" s="65">
        <f t="shared" si="38"/>
        <v>27.1206150054932</v>
      </c>
      <c r="AD39" s="65">
        <f t="shared" si="38"/>
        <v>26.626743316650401</v>
      </c>
      <c r="AE39" s="65">
        <f t="shared" si="38"/>
        <v>29.511705398559599</v>
      </c>
      <c r="AF39" s="65">
        <f t="shared" si="38"/>
        <v>26.432253837585399</v>
      </c>
      <c r="AG39" s="65">
        <f t="shared" si="38"/>
        <v>27.7702827453613</v>
      </c>
      <c r="AH39" s="65">
        <f t="shared" si="38"/>
        <v>27.140862464904799</v>
      </c>
      <c r="AI39" s="83">
        <f t="shared" si="39"/>
        <v>0.24086284637450106</v>
      </c>
      <c r="AJ39" s="95"/>
      <c r="AK39" s="51" t="s">
        <v>87</v>
      </c>
      <c r="AL39" s="52">
        <v>25.900000572204601</v>
      </c>
      <c r="AM39" s="52">
        <v>18.150000572204601</v>
      </c>
      <c r="AN39" s="52">
        <v>19.449999809265101</v>
      </c>
      <c r="AO39" s="52">
        <v>19.4000000953674</v>
      </c>
      <c r="AP39" s="52">
        <v>18.9761095046997</v>
      </c>
      <c r="AQ39" s="52">
        <v>20.031565666198698</v>
      </c>
      <c r="AR39" s="52">
        <v>20.841131210327099</v>
      </c>
      <c r="AS39" s="52">
        <v>22.062549591064499</v>
      </c>
      <c r="AT39" s="52">
        <v>23.543608665466301</v>
      </c>
      <c r="AU39" s="52">
        <v>23.364467620849599</v>
      </c>
      <c r="AV39" s="52">
        <v>25.9487352371216</v>
      </c>
      <c r="AW39" s="52">
        <v>25.969402313232401</v>
      </c>
      <c r="AX39" s="52">
        <v>25.174411773681602</v>
      </c>
      <c r="AY39" s="52">
        <v>25.608360290527301</v>
      </c>
      <c r="AZ39" s="52">
        <v>26.537906646728501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25.699999809265101</v>
      </c>
      <c r="U40" s="63">
        <f t="shared" si="38"/>
        <v>26.549999237060501</v>
      </c>
      <c r="V40" s="63">
        <f t="shared" si="38"/>
        <v>18.050000190734899</v>
      </c>
      <c r="W40" s="63">
        <f t="shared" si="38"/>
        <v>25.300000190734899</v>
      </c>
      <c r="X40" s="63">
        <f t="shared" si="38"/>
        <v>30.102465629577601</v>
      </c>
      <c r="Y40" s="63">
        <f t="shared" si="38"/>
        <v>26.360165596008301</v>
      </c>
      <c r="Z40" s="63">
        <f t="shared" si="38"/>
        <v>33.830465316772496</v>
      </c>
      <c r="AA40" s="63">
        <f t="shared" si="38"/>
        <v>29.214817047119102</v>
      </c>
      <c r="AB40" s="63">
        <f t="shared" si="38"/>
        <v>31.092924118041999</v>
      </c>
      <c r="AC40" s="63">
        <f t="shared" si="38"/>
        <v>29.998147010803201</v>
      </c>
      <c r="AD40" s="63">
        <f t="shared" si="38"/>
        <v>28.452475547790499</v>
      </c>
      <c r="AE40" s="63">
        <f t="shared" si="38"/>
        <v>27.9583854675293</v>
      </c>
      <c r="AF40" s="63">
        <f t="shared" si="38"/>
        <v>30.858782768249501</v>
      </c>
      <c r="AG40" s="63">
        <f t="shared" si="38"/>
        <v>27.841386795043899</v>
      </c>
      <c r="AH40" s="63">
        <f t="shared" si="38"/>
        <v>29.1216716766357</v>
      </c>
      <c r="AI40" s="85">
        <f t="shared" si="39"/>
        <v>3.4216718673705984</v>
      </c>
      <c r="AJ40" s="95"/>
      <c r="AK40" s="51" t="s">
        <v>88</v>
      </c>
      <c r="AL40" s="52">
        <v>14.1500000953674</v>
      </c>
      <c r="AM40" s="52">
        <v>26.75</v>
      </c>
      <c r="AN40" s="52">
        <v>19.450000762939499</v>
      </c>
      <c r="AO40" s="52">
        <v>19.400000572204601</v>
      </c>
      <c r="AP40" s="52">
        <v>20.476830482482899</v>
      </c>
      <c r="AQ40" s="52">
        <v>19.892996788024899</v>
      </c>
      <c r="AR40" s="52">
        <v>20.845713615417498</v>
      </c>
      <c r="AS40" s="52">
        <v>21.717440605163599</v>
      </c>
      <c r="AT40" s="52">
        <v>22.829342842102101</v>
      </c>
      <c r="AU40" s="52">
        <v>24.084566116333001</v>
      </c>
      <c r="AV40" s="52">
        <v>24.0444240570068</v>
      </c>
      <c r="AW40" s="52">
        <v>26.476234436035199</v>
      </c>
      <c r="AX40" s="52">
        <v>26.489179611206101</v>
      </c>
      <c r="AY40" s="52">
        <v>25.815283775329601</v>
      </c>
      <c r="AZ40" s="52">
        <v>26.274649620056199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73.449999809265108</v>
      </c>
      <c r="U41" s="103">
        <f t="shared" ref="U41:AI41" si="40">SUM(U38:U40)</f>
        <v>72.549999237060504</v>
      </c>
      <c r="V41" s="103">
        <f t="shared" si="40"/>
        <v>70.949998855590792</v>
      </c>
      <c r="W41" s="103">
        <f t="shared" si="40"/>
        <v>78.699998855590906</v>
      </c>
      <c r="X41" s="103">
        <f t="shared" si="40"/>
        <v>87.989749908447209</v>
      </c>
      <c r="Y41" s="103">
        <f t="shared" si="40"/>
        <v>87.041808128356905</v>
      </c>
      <c r="Z41" s="103">
        <f t="shared" si="40"/>
        <v>91.567661285400391</v>
      </c>
      <c r="AA41" s="103">
        <f t="shared" si="40"/>
        <v>87.031018257141099</v>
      </c>
      <c r="AB41" s="103">
        <f t="shared" si="40"/>
        <v>85.824940681457491</v>
      </c>
      <c r="AC41" s="103">
        <f t="shared" si="40"/>
        <v>82.662878036498995</v>
      </c>
      <c r="AD41" s="103">
        <f t="shared" si="40"/>
        <v>83.478831291198702</v>
      </c>
      <c r="AE41" s="103">
        <f t="shared" si="40"/>
        <v>82.750355720520091</v>
      </c>
      <c r="AF41" s="103">
        <f t="shared" si="40"/>
        <v>83.969125747680593</v>
      </c>
      <c r="AG41" s="103">
        <f t="shared" si="40"/>
        <v>81.582478523254295</v>
      </c>
      <c r="AH41" s="103">
        <f t="shared" si="40"/>
        <v>83.452435493469196</v>
      </c>
      <c r="AI41" s="61">
        <f t="shared" si="40"/>
        <v>10.002435684204098</v>
      </c>
      <c r="AJ41" s="100"/>
      <c r="AK41" s="51" t="s">
        <v>89</v>
      </c>
      <c r="AL41" s="52">
        <v>20.399999618530298</v>
      </c>
      <c r="AM41" s="52">
        <v>15.2999997138977</v>
      </c>
      <c r="AN41" s="52">
        <v>28.200000762939499</v>
      </c>
      <c r="AO41" s="52">
        <v>22.200000762939499</v>
      </c>
      <c r="AP41" s="52">
        <v>20.132052421569799</v>
      </c>
      <c r="AQ41" s="52">
        <v>21.595455169677699</v>
      </c>
      <c r="AR41" s="52">
        <v>20.815247535705598</v>
      </c>
      <c r="AS41" s="52">
        <v>21.721076011657701</v>
      </c>
      <c r="AT41" s="52">
        <v>22.624946594238299</v>
      </c>
      <c r="AU41" s="52">
        <v>23.667884826660199</v>
      </c>
      <c r="AV41" s="52">
        <v>24.73561668396</v>
      </c>
      <c r="AW41" s="52">
        <v>24.826351165771499</v>
      </c>
      <c r="AX41" s="52">
        <v>27.123854637146</v>
      </c>
      <c r="AY41" s="52">
        <v>27.139624595642101</v>
      </c>
      <c r="AZ41" s="52">
        <v>26.5605001449585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30.799999237060501</v>
      </c>
      <c r="U42" s="65">
        <f t="shared" ref="U42:AH55" si="41">AM20</f>
        <v>27.5</v>
      </c>
      <c r="V42" s="65">
        <f t="shared" si="41"/>
        <v>29.650000572204601</v>
      </c>
      <c r="W42" s="65">
        <f t="shared" si="41"/>
        <v>20.5</v>
      </c>
      <c r="X42" s="65">
        <f t="shared" si="41"/>
        <v>27.0048522949219</v>
      </c>
      <c r="Y42" s="65">
        <f t="shared" si="41"/>
        <v>31.293587684631301</v>
      </c>
      <c r="Z42" s="65">
        <f t="shared" si="41"/>
        <v>27.9493598937988</v>
      </c>
      <c r="AA42" s="65">
        <f t="shared" si="41"/>
        <v>34.765497207641602</v>
      </c>
      <c r="AB42" s="65">
        <f t="shared" si="41"/>
        <v>30.525556564331101</v>
      </c>
      <c r="AC42" s="65">
        <f t="shared" si="41"/>
        <v>32.326321601867697</v>
      </c>
      <c r="AD42" s="65">
        <f t="shared" si="41"/>
        <v>31.6270656585693</v>
      </c>
      <c r="AE42" s="65">
        <f t="shared" si="41"/>
        <v>30.1165018081665</v>
      </c>
      <c r="AF42" s="65">
        <f t="shared" si="41"/>
        <v>29.628098487854</v>
      </c>
      <c r="AG42" s="65">
        <f t="shared" si="41"/>
        <v>32.549530982971199</v>
      </c>
      <c r="AH42" s="65">
        <f t="shared" si="41"/>
        <v>29.633303642272899</v>
      </c>
      <c r="AI42" s="87">
        <f t="shared" ref="AI42:AI55" si="42">AH42-T42</f>
        <v>-1.1666955947876012</v>
      </c>
      <c r="AJ42" s="95"/>
      <c r="AK42" s="51" t="s">
        <v>90</v>
      </c>
      <c r="AL42" s="52">
        <v>20</v>
      </c>
      <c r="AM42" s="52">
        <v>20.900000572204601</v>
      </c>
      <c r="AN42" s="52">
        <v>14.1500000953674</v>
      </c>
      <c r="AO42" s="52">
        <v>29.350000381469702</v>
      </c>
      <c r="AP42" s="52">
        <v>22.746177673339801</v>
      </c>
      <c r="AQ42" s="52">
        <v>20.9010829925537</v>
      </c>
      <c r="AR42" s="52">
        <v>22.623257637023901</v>
      </c>
      <c r="AS42" s="52">
        <v>21.682573318481399</v>
      </c>
      <c r="AT42" s="52">
        <v>22.567545890808098</v>
      </c>
      <c r="AU42" s="52">
        <v>23.475443840026902</v>
      </c>
      <c r="AV42" s="52">
        <v>24.480674743652301</v>
      </c>
      <c r="AW42" s="52">
        <v>25.385409355163599</v>
      </c>
      <c r="AX42" s="52">
        <v>25.5909872055054</v>
      </c>
      <c r="AY42" s="52">
        <v>27.787875175476099</v>
      </c>
      <c r="AZ42" s="52">
        <v>27.801568031311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30.850000381469702</v>
      </c>
      <c r="U43" s="61">
        <f t="shared" si="41"/>
        <v>32.299999237060497</v>
      </c>
      <c r="V43" s="61">
        <f t="shared" si="41"/>
        <v>26.850000381469702</v>
      </c>
      <c r="W43" s="61">
        <f t="shared" si="41"/>
        <v>29.349999427795399</v>
      </c>
      <c r="X43" s="61">
        <f t="shared" si="41"/>
        <v>22.433337211608901</v>
      </c>
      <c r="Y43" s="61">
        <f t="shared" si="41"/>
        <v>28.371580123901399</v>
      </c>
      <c r="Z43" s="61">
        <f t="shared" si="41"/>
        <v>31.946701049804702</v>
      </c>
      <c r="AA43" s="61">
        <f t="shared" si="41"/>
        <v>29.088879585266099</v>
      </c>
      <c r="AB43" s="61">
        <f t="shared" si="41"/>
        <v>35.075868606567397</v>
      </c>
      <c r="AC43" s="61">
        <f t="shared" si="41"/>
        <v>31.3019695281982</v>
      </c>
      <c r="AD43" s="61">
        <f t="shared" si="41"/>
        <v>33.019043922424302</v>
      </c>
      <c r="AE43" s="61">
        <f t="shared" si="41"/>
        <v>32.750810623168903</v>
      </c>
      <c r="AF43" s="61">
        <f t="shared" si="41"/>
        <v>31.261814117431602</v>
      </c>
      <c r="AG43" s="61">
        <f t="shared" si="41"/>
        <v>30.806848526001001</v>
      </c>
      <c r="AH43" s="61">
        <f t="shared" si="41"/>
        <v>33.695428848266602</v>
      </c>
      <c r="AI43" s="84">
        <f t="shared" si="42"/>
        <v>2.8454284667968999</v>
      </c>
      <c r="AJ43" s="95"/>
      <c r="AK43" s="51" t="s">
        <v>91</v>
      </c>
      <c r="AL43" s="52">
        <v>23.800000190734899</v>
      </c>
      <c r="AM43" s="52">
        <v>18.5</v>
      </c>
      <c r="AN43" s="52">
        <v>18.75</v>
      </c>
      <c r="AO43" s="52">
        <v>16.299999713897702</v>
      </c>
      <c r="AP43" s="52">
        <v>29.0191249847412</v>
      </c>
      <c r="AQ43" s="52">
        <v>23.336122512817401</v>
      </c>
      <c r="AR43" s="52">
        <v>21.613002777099599</v>
      </c>
      <c r="AS43" s="52">
        <v>23.5519008636475</v>
      </c>
      <c r="AT43" s="52">
        <v>22.4847812652588</v>
      </c>
      <c r="AU43" s="52">
        <v>23.3469142913818</v>
      </c>
      <c r="AV43" s="52">
        <v>24.266116142272899</v>
      </c>
      <c r="AW43" s="52">
        <v>25.242294311523398</v>
      </c>
      <c r="AX43" s="52">
        <v>25.996909141540499</v>
      </c>
      <c r="AY43" s="52">
        <v>26.311841011047399</v>
      </c>
      <c r="AZ43" s="52">
        <v>28.427909851074201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29.450000762939499</v>
      </c>
      <c r="U44" s="65">
        <f t="shared" si="41"/>
        <v>31.350000381469702</v>
      </c>
      <c r="V44" s="65">
        <f t="shared" si="41"/>
        <v>30.649999618530298</v>
      </c>
      <c r="W44" s="65">
        <f t="shared" si="41"/>
        <v>22.400000572204601</v>
      </c>
      <c r="X44" s="65">
        <f t="shared" si="41"/>
        <v>29.4157857894897</v>
      </c>
      <c r="Y44" s="65">
        <f t="shared" si="41"/>
        <v>24.288722991943398</v>
      </c>
      <c r="Z44" s="65">
        <f t="shared" si="41"/>
        <v>29.435036659240701</v>
      </c>
      <c r="AA44" s="65">
        <f t="shared" si="41"/>
        <v>32.293130874633803</v>
      </c>
      <c r="AB44" s="65">
        <f t="shared" si="41"/>
        <v>29.9766845703125</v>
      </c>
      <c r="AC44" s="65">
        <f t="shared" si="41"/>
        <v>35.030105590820298</v>
      </c>
      <c r="AD44" s="65">
        <f t="shared" si="41"/>
        <v>31.836208343505898</v>
      </c>
      <c r="AE44" s="65">
        <f t="shared" si="41"/>
        <v>33.443616867065401</v>
      </c>
      <c r="AF44" s="65">
        <f t="shared" si="41"/>
        <v>33.547002792358398</v>
      </c>
      <c r="AG44" s="65">
        <f t="shared" si="41"/>
        <v>32.141306877136202</v>
      </c>
      <c r="AH44" s="65">
        <f t="shared" si="41"/>
        <v>31.759193420410199</v>
      </c>
      <c r="AI44" s="83">
        <f t="shared" si="42"/>
        <v>2.3091926574706996</v>
      </c>
      <c r="AJ44" s="95"/>
      <c r="AK44" s="51" t="s">
        <v>92</v>
      </c>
      <c r="AL44" s="52">
        <v>29.5</v>
      </c>
      <c r="AM44" s="52">
        <v>26.600000381469702</v>
      </c>
      <c r="AN44" s="52">
        <v>19.299999237060501</v>
      </c>
      <c r="AO44" s="52">
        <v>20.699999809265101</v>
      </c>
      <c r="AP44" s="52">
        <v>17.546685218811</v>
      </c>
      <c r="AQ44" s="52">
        <v>29.008177757263201</v>
      </c>
      <c r="AR44" s="52">
        <v>23.996627807617202</v>
      </c>
      <c r="AS44" s="52">
        <v>22.378979682922399</v>
      </c>
      <c r="AT44" s="52">
        <v>24.466688156127901</v>
      </c>
      <c r="AU44" s="52">
        <v>23.317564010620099</v>
      </c>
      <c r="AV44" s="52">
        <v>24.174153327941902</v>
      </c>
      <c r="AW44" s="52">
        <v>25.104588508606</v>
      </c>
      <c r="AX44" s="52">
        <v>26.052977561950701</v>
      </c>
      <c r="AY44" s="52">
        <v>26.695685386657701</v>
      </c>
      <c r="AZ44" s="52">
        <v>27.097455978393601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29.349999427795399</v>
      </c>
      <c r="U45" s="61">
        <f t="shared" si="41"/>
        <v>29.149999618530298</v>
      </c>
      <c r="V45" s="61">
        <f t="shared" si="41"/>
        <v>29.000000953674299</v>
      </c>
      <c r="W45" s="61">
        <f t="shared" si="41"/>
        <v>29.449999809265101</v>
      </c>
      <c r="X45" s="61">
        <f t="shared" si="41"/>
        <v>24.096488952636701</v>
      </c>
      <c r="Y45" s="61">
        <f t="shared" si="41"/>
        <v>29.423822402954102</v>
      </c>
      <c r="Z45" s="61">
        <f t="shared" si="41"/>
        <v>25.804781913757299</v>
      </c>
      <c r="AA45" s="61">
        <f t="shared" si="41"/>
        <v>30.0391654968262</v>
      </c>
      <c r="AB45" s="61">
        <f t="shared" si="41"/>
        <v>32.313838005065897</v>
      </c>
      <c r="AC45" s="61">
        <f t="shared" si="41"/>
        <v>30.484912872314499</v>
      </c>
      <c r="AD45" s="61">
        <f t="shared" si="41"/>
        <v>34.578191757202099</v>
      </c>
      <c r="AE45" s="61">
        <f t="shared" si="41"/>
        <v>32.060303688049302</v>
      </c>
      <c r="AF45" s="61">
        <f t="shared" si="41"/>
        <v>33.510685920715297</v>
      </c>
      <c r="AG45" s="61">
        <f t="shared" si="41"/>
        <v>33.931667327880902</v>
      </c>
      <c r="AH45" s="61">
        <f t="shared" si="41"/>
        <v>32.6993856430054</v>
      </c>
      <c r="AI45" s="84">
        <f t="shared" si="42"/>
        <v>3.34938621521</v>
      </c>
      <c r="AJ45" s="95"/>
      <c r="AK45" s="51" t="s">
        <v>93</v>
      </c>
      <c r="AL45" s="52">
        <v>28.399999618530298</v>
      </c>
      <c r="AM45" s="52">
        <v>29.149999618530298</v>
      </c>
      <c r="AN45" s="52">
        <v>27.100000381469702</v>
      </c>
      <c r="AO45" s="52">
        <v>21.949999809265101</v>
      </c>
      <c r="AP45" s="52">
        <v>21.478031158447301</v>
      </c>
      <c r="AQ45" s="52">
        <v>18.716067314147899</v>
      </c>
      <c r="AR45" s="52">
        <v>29.0980529785156</v>
      </c>
      <c r="AS45" s="52">
        <v>24.643317222595201</v>
      </c>
      <c r="AT45" s="52">
        <v>23.122423171997099</v>
      </c>
      <c r="AU45" s="52">
        <v>25.316189765930201</v>
      </c>
      <c r="AV45" s="52">
        <v>24.116529464721701</v>
      </c>
      <c r="AW45" s="52">
        <v>24.969887733459501</v>
      </c>
      <c r="AX45" s="52">
        <v>25.905103683471701</v>
      </c>
      <c r="AY45" s="52">
        <v>26.833424568176302</v>
      </c>
      <c r="AZ45" s="52">
        <v>27.389358520507798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24.350000381469702</v>
      </c>
      <c r="U46" s="65">
        <f t="shared" si="41"/>
        <v>30</v>
      </c>
      <c r="V46" s="65">
        <f t="shared" si="41"/>
        <v>26.949999809265101</v>
      </c>
      <c r="W46" s="65">
        <f t="shared" si="41"/>
        <v>28.75</v>
      </c>
      <c r="X46" s="65">
        <f t="shared" si="41"/>
        <v>29.648407936096199</v>
      </c>
      <c r="Y46" s="65">
        <f t="shared" si="41"/>
        <v>26.1027946472168</v>
      </c>
      <c r="Z46" s="65">
        <f t="shared" si="41"/>
        <v>29.9195556640625</v>
      </c>
      <c r="AA46" s="65">
        <f t="shared" si="41"/>
        <v>27.524482727050799</v>
      </c>
      <c r="AB46" s="65">
        <f t="shared" si="41"/>
        <v>30.946748733520501</v>
      </c>
      <c r="AC46" s="65">
        <f t="shared" si="41"/>
        <v>32.760711669921903</v>
      </c>
      <c r="AD46" s="65">
        <f t="shared" si="41"/>
        <v>31.394680976867701</v>
      </c>
      <c r="AE46" s="65">
        <f t="shared" si="41"/>
        <v>34.651531219482401</v>
      </c>
      <c r="AF46" s="65">
        <f t="shared" si="41"/>
        <v>32.756937026977504</v>
      </c>
      <c r="AG46" s="65">
        <f t="shared" si="41"/>
        <v>34.045055389404297</v>
      </c>
      <c r="AH46" s="65">
        <f t="shared" si="41"/>
        <v>34.6953315734863</v>
      </c>
      <c r="AI46" s="83">
        <f t="shared" si="42"/>
        <v>10.345331192016598</v>
      </c>
      <c r="AJ46" s="95"/>
      <c r="AK46" s="51" t="s">
        <v>94</v>
      </c>
      <c r="AL46" s="52">
        <v>24.75</v>
      </c>
      <c r="AM46" s="52">
        <v>26.699999809265101</v>
      </c>
      <c r="AN46" s="52">
        <v>29</v>
      </c>
      <c r="AO46" s="52">
        <v>27.75</v>
      </c>
      <c r="AP46" s="52">
        <v>22.422848701477101</v>
      </c>
      <c r="AQ46" s="52">
        <v>22.136152267456101</v>
      </c>
      <c r="AR46" s="52">
        <v>19.644757270812999</v>
      </c>
      <c r="AS46" s="52">
        <v>29.109357833862301</v>
      </c>
      <c r="AT46" s="52">
        <v>25.14035987854</v>
      </c>
      <c r="AU46" s="52">
        <v>23.696220397949201</v>
      </c>
      <c r="AV46" s="52">
        <v>25.9709777832031</v>
      </c>
      <c r="AW46" s="52">
        <v>24.740085601806602</v>
      </c>
      <c r="AX46" s="52">
        <v>25.581103324890101</v>
      </c>
      <c r="AY46" s="52">
        <v>26.522123336791999</v>
      </c>
      <c r="AZ46" s="52">
        <v>27.431782722473098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30</v>
      </c>
      <c r="U47" s="61">
        <f t="shared" si="41"/>
        <v>29.799999237060501</v>
      </c>
      <c r="V47" s="61">
        <f t="shared" si="41"/>
        <v>24.099999427795399</v>
      </c>
      <c r="W47" s="61">
        <f t="shared" si="41"/>
        <v>25.600000381469702</v>
      </c>
      <c r="X47" s="61">
        <f t="shared" si="41"/>
        <v>29.318202972412099</v>
      </c>
      <c r="Y47" s="61">
        <f t="shared" si="41"/>
        <v>30.148316383361799</v>
      </c>
      <c r="Z47" s="61">
        <f t="shared" si="41"/>
        <v>27.860995292663599</v>
      </c>
      <c r="AA47" s="61">
        <f t="shared" si="41"/>
        <v>30.504487037658699</v>
      </c>
      <c r="AB47" s="61">
        <f t="shared" si="41"/>
        <v>29.0703783035278</v>
      </c>
      <c r="AC47" s="61">
        <f t="shared" si="41"/>
        <v>31.8198919296265</v>
      </c>
      <c r="AD47" s="61">
        <f t="shared" si="41"/>
        <v>33.268175125122099</v>
      </c>
      <c r="AE47" s="61">
        <f t="shared" si="41"/>
        <v>32.301556587219203</v>
      </c>
      <c r="AF47" s="61">
        <f t="shared" si="41"/>
        <v>34.843662261962898</v>
      </c>
      <c r="AG47" s="61">
        <f t="shared" si="41"/>
        <v>33.491966247558601</v>
      </c>
      <c r="AH47" s="61">
        <f t="shared" si="41"/>
        <v>34.634719848632798</v>
      </c>
      <c r="AI47" s="84">
        <f t="shared" si="42"/>
        <v>4.6347198486327983</v>
      </c>
      <c r="AJ47" s="95"/>
      <c r="AK47" s="51" t="s">
        <v>95</v>
      </c>
      <c r="AL47" s="52">
        <v>23.699999809265101</v>
      </c>
      <c r="AM47" s="52">
        <v>24.099999427795399</v>
      </c>
      <c r="AN47" s="52">
        <v>25.699999809265101</v>
      </c>
      <c r="AO47" s="52">
        <v>30.300000190734899</v>
      </c>
      <c r="AP47" s="52">
        <v>27.570782661437999</v>
      </c>
      <c r="AQ47" s="52">
        <v>22.697097778320298</v>
      </c>
      <c r="AR47" s="52">
        <v>22.4928588867188</v>
      </c>
      <c r="AS47" s="52">
        <v>20.2593688964844</v>
      </c>
      <c r="AT47" s="52">
        <v>28.8981161117554</v>
      </c>
      <c r="AU47" s="52">
        <v>25.352030754089402</v>
      </c>
      <c r="AV47" s="52">
        <v>23.970148086547901</v>
      </c>
      <c r="AW47" s="52">
        <v>26.299500465393098</v>
      </c>
      <c r="AX47" s="52">
        <v>25.039832115173301</v>
      </c>
      <c r="AY47" s="52">
        <v>25.878714561462399</v>
      </c>
      <c r="AZ47" s="52">
        <v>26.811156272888201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25.3499999046326</v>
      </c>
      <c r="U48" s="65">
        <f t="shared" si="41"/>
        <v>25.149999618530298</v>
      </c>
      <c r="V48" s="65">
        <f t="shared" si="41"/>
        <v>27.850000381469702</v>
      </c>
      <c r="W48" s="65">
        <f t="shared" si="41"/>
        <v>24.450000762939499</v>
      </c>
      <c r="X48" s="65">
        <f t="shared" si="41"/>
        <v>26.9713296890259</v>
      </c>
      <c r="Y48" s="65">
        <f t="shared" si="41"/>
        <v>29.8592739105225</v>
      </c>
      <c r="Z48" s="65">
        <f t="shared" si="41"/>
        <v>30.525527954101602</v>
      </c>
      <c r="AA48" s="65">
        <f t="shared" si="41"/>
        <v>29.1239910125732</v>
      </c>
      <c r="AB48" s="65">
        <f t="shared" si="41"/>
        <v>30.925566673278801</v>
      </c>
      <c r="AC48" s="65">
        <f t="shared" si="41"/>
        <v>30.196361541748001</v>
      </c>
      <c r="AD48" s="65">
        <f t="shared" si="41"/>
        <v>32.429126739502003</v>
      </c>
      <c r="AE48" s="65">
        <f t="shared" si="41"/>
        <v>33.572893142700202</v>
      </c>
      <c r="AF48" s="65">
        <f t="shared" si="41"/>
        <v>32.926263809204102</v>
      </c>
      <c r="AG48" s="65">
        <f t="shared" si="41"/>
        <v>34.9152736663818</v>
      </c>
      <c r="AH48" s="65">
        <f t="shared" si="41"/>
        <v>33.993795394897496</v>
      </c>
      <c r="AI48" s="83">
        <f t="shared" si="42"/>
        <v>8.6437954902648961</v>
      </c>
      <c r="AJ48" s="95"/>
      <c r="AK48" s="51" t="s">
        <v>96</v>
      </c>
      <c r="AL48" s="52">
        <v>20.5</v>
      </c>
      <c r="AM48" s="52">
        <v>23.350000381469702</v>
      </c>
      <c r="AN48" s="52">
        <v>25.25</v>
      </c>
      <c r="AO48" s="52">
        <v>26.649999618530298</v>
      </c>
      <c r="AP48" s="52">
        <v>29.827963829040499</v>
      </c>
      <c r="AQ48" s="52">
        <v>27.348095893859899</v>
      </c>
      <c r="AR48" s="52">
        <v>22.812807083129901</v>
      </c>
      <c r="AS48" s="52">
        <v>22.6795444488525</v>
      </c>
      <c r="AT48" s="52">
        <v>20.679741859436</v>
      </c>
      <c r="AU48" s="52">
        <v>28.5717887878418</v>
      </c>
      <c r="AV48" s="52">
        <v>25.400502204895002</v>
      </c>
      <c r="AW48" s="52">
        <v>24.078489303588899</v>
      </c>
      <c r="AX48" s="52">
        <v>26.4372234344482</v>
      </c>
      <c r="AY48" s="52">
        <v>25.160306930541999</v>
      </c>
      <c r="AZ48" s="52">
        <v>25.990611076354998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31.249999046325701</v>
      </c>
      <c r="U49" s="61">
        <f t="shared" si="41"/>
        <v>24.350000381469702</v>
      </c>
      <c r="V49" s="61">
        <f t="shared" si="41"/>
        <v>27.949999809265101</v>
      </c>
      <c r="W49" s="61">
        <f t="shared" si="41"/>
        <v>30.149999618530298</v>
      </c>
      <c r="X49" s="61">
        <f t="shared" si="41"/>
        <v>25.800482749939</v>
      </c>
      <c r="Y49" s="61">
        <f t="shared" si="41"/>
        <v>27.843828201293899</v>
      </c>
      <c r="Z49" s="61">
        <f t="shared" si="41"/>
        <v>29.938346862793001</v>
      </c>
      <c r="AA49" s="61">
        <f t="shared" si="41"/>
        <v>30.486298561096199</v>
      </c>
      <c r="AB49" s="61">
        <f t="shared" si="41"/>
        <v>29.7092733383179</v>
      </c>
      <c r="AC49" s="61">
        <f t="shared" si="41"/>
        <v>30.955487251281699</v>
      </c>
      <c r="AD49" s="61">
        <f t="shared" si="41"/>
        <v>30.699741363525401</v>
      </c>
      <c r="AE49" s="61">
        <f t="shared" si="41"/>
        <v>32.530295372009299</v>
      </c>
      <c r="AF49" s="61">
        <f t="shared" si="41"/>
        <v>33.434183120727504</v>
      </c>
      <c r="AG49" s="61">
        <f t="shared" si="41"/>
        <v>33.033103942871101</v>
      </c>
      <c r="AH49" s="61">
        <f t="shared" si="41"/>
        <v>34.611211776733398</v>
      </c>
      <c r="AI49" s="84">
        <f t="shared" si="42"/>
        <v>3.3612127304076971</v>
      </c>
      <c r="AJ49" s="95"/>
      <c r="AK49" s="51" t="s">
        <v>97</v>
      </c>
      <c r="AL49" s="52">
        <v>23.800000190734899</v>
      </c>
      <c r="AM49" s="52">
        <v>18.5</v>
      </c>
      <c r="AN49" s="52">
        <v>23.550000190734899</v>
      </c>
      <c r="AO49" s="52">
        <v>27.899999618530298</v>
      </c>
      <c r="AP49" s="52">
        <v>26.522437095642101</v>
      </c>
      <c r="AQ49" s="52">
        <v>29.4601278305054</v>
      </c>
      <c r="AR49" s="52">
        <v>27.137292861938501</v>
      </c>
      <c r="AS49" s="52">
        <v>22.914037704467798</v>
      </c>
      <c r="AT49" s="52">
        <v>22.839412689208999</v>
      </c>
      <c r="AU49" s="52">
        <v>21.0391750335693</v>
      </c>
      <c r="AV49" s="52">
        <v>28.2940835952759</v>
      </c>
      <c r="AW49" s="52">
        <v>25.442482948303201</v>
      </c>
      <c r="AX49" s="52">
        <v>24.166763305664102</v>
      </c>
      <c r="AY49" s="52">
        <v>26.542264938354499</v>
      </c>
      <c r="AZ49" s="52">
        <v>25.257964134216301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21.599999427795399</v>
      </c>
      <c r="U50" s="65">
        <f t="shared" si="41"/>
        <v>28.300000190734899</v>
      </c>
      <c r="V50" s="65">
        <f t="shared" si="41"/>
        <v>18.850000381469702</v>
      </c>
      <c r="W50" s="65">
        <f t="shared" si="41"/>
        <v>24.850000381469702</v>
      </c>
      <c r="X50" s="65">
        <f t="shared" si="41"/>
        <v>28.9486742019653</v>
      </c>
      <c r="Y50" s="65">
        <f t="shared" si="41"/>
        <v>26.390052795410199</v>
      </c>
      <c r="Z50" s="65">
        <f t="shared" si="41"/>
        <v>27.9185390472412</v>
      </c>
      <c r="AA50" s="65">
        <f t="shared" si="41"/>
        <v>29.463726997375499</v>
      </c>
      <c r="AB50" s="65">
        <f t="shared" si="41"/>
        <v>29.935958862304702</v>
      </c>
      <c r="AC50" s="65">
        <f t="shared" si="41"/>
        <v>29.579978942871101</v>
      </c>
      <c r="AD50" s="65">
        <f t="shared" si="41"/>
        <v>30.4704780578613</v>
      </c>
      <c r="AE50" s="65">
        <f t="shared" si="41"/>
        <v>30.517063140869102</v>
      </c>
      <c r="AF50" s="65">
        <f t="shared" si="41"/>
        <v>32.0103597640991</v>
      </c>
      <c r="AG50" s="65">
        <f t="shared" si="41"/>
        <v>32.7549858093262</v>
      </c>
      <c r="AH50" s="65">
        <f t="shared" si="41"/>
        <v>32.537813186645501</v>
      </c>
      <c r="AI50" s="83">
        <f t="shared" si="42"/>
        <v>10.937813758850101</v>
      </c>
      <c r="AJ50" s="95"/>
      <c r="AK50" s="51" t="s">
        <v>98</v>
      </c>
      <c r="AL50" s="52">
        <v>25.75</v>
      </c>
      <c r="AM50" s="52">
        <v>22</v>
      </c>
      <c r="AN50" s="52">
        <v>18.650000572204601</v>
      </c>
      <c r="AO50" s="52">
        <v>22.550000190734899</v>
      </c>
      <c r="AP50" s="52">
        <v>27.7695503234863</v>
      </c>
      <c r="AQ50" s="52">
        <v>26.439573287963899</v>
      </c>
      <c r="AR50" s="52">
        <v>29.103455543518098</v>
      </c>
      <c r="AS50" s="52">
        <v>26.926482200622601</v>
      </c>
      <c r="AT50" s="52">
        <v>22.994885444641099</v>
      </c>
      <c r="AU50" s="52">
        <v>22.967180252075199</v>
      </c>
      <c r="AV50" s="52">
        <v>21.346657752990701</v>
      </c>
      <c r="AW50" s="52">
        <v>28.042768478393601</v>
      </c>
      <c r="AX50" s="52">
        <v>25.463421821594199</v>
      </c>
      <c r="AY50" s="52">
        <v>24.233116149902301</v>
      </c>
      <c r="AZ50" s="52">
        <v>26.617320060729998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25.8499999046326</v>
      </c>
      <c r="U51" s="61">
        <f t="shared" si="41"/>
        <v>23.699999809265101</v>
      </c>
      <c r="V51" s="61">
        <f t="shared" si="41"/>
        <v>21.200000286102298</v>
      </c>
      <c r="W51" s="61">
        <f t="shared" si="41"/>
        <v>18.3499999046326</v>
      </c>
      <c r="X51" s="61">
        <f t="shared" si="41"/>
        <v>25.245977401733398</v>
      </c>
      <c r="Y51" s="61">
        <f t="shared" si="41"/>
        <v>28.192079544067401</v>
      </c>
      <c r="Z51" s="61">
        <f t="shared" si="41"/>
        <v>26.565231323242202</v>
      </c>
      <c r="AA51" s="61">
        <f t="shared" si="41"/>
        <v>27.751797676086401</v>
      </c>
      <c r="AB51" s="61">
        <f t="shared" si="41"/>
        <v>28.941404342651399</v>
      </c>
      <c r="AC51" s="61">
        <f t="shared" si="41"/>
        <v>29.378374099731399</v>
      </c>
      <c r="AD51" s="61">
        <f t="shared" si="41"/>
        <v>29.295557022094702</v>
      </c>
      <c r="AE51" s="61">
        <f t="shared" si="41"/>
        <v>29.962650299072301</v>
      </c>
      <c r="AF51" s="61">
        <f t="shared" si="41"/>
        <v>30.170698165893601</v>
      </c>
      <c r="AG51" s="61">
        <f t="shared" si="41"/>
        <v>31.419399261474599</v>
      </c>
      <c r="AH51" s="61">
        <f t="shared" si="41"/>
        <v>32.060703277587898</v>
      </c>
      <c r="AI51" s="84">
        <f t="shared" si="42"/>
        <v>6.2107033729552974</v>
      </c>
      <c r="AJ51" s="95"/>
      <c r="AK51" s="51" t="s">
        <v>99</v>
      </c>
      <c r="AL51" s="52">
        <v>24.849999427795399</v>
      </c>
      <c r="AM51" s="52">
        <v>26.75</v>
      </c>
      <c r="AN51" s="52">
        <v>22.350000381469702</v>
      </c>
      <c r="AO51" s="52">
        <v>17.850000381469702</v>
      </c>
      <c r="AP51" s="52">
        <v>22.534901618957502</v>
      </c>
      <c r="AQ51" s="52">
        <v>27.648769378662099</v>
      </c>
      <c r="AR51" s="52">
        <v>26.314158439636198</v>
      </c>
      <c r="AS51" s="52">
        <v>28.724375724792498</v>
      </c>
      <c r="AT51" s="52">
        <v>26.681512832641602</v>
      </c>
      <c r="AU51" s="52">
        <v>23.0149393081665</v>
      </c>
      <c r="AV51" s="52">
        <v>23.032202720642101</v>
      </c>
      <c r="AW51" s="52">
        <v>21.575682640075701</v>
      </c>
      <c r="AX51" s="52">
        <v>27.7649087905884</v>
      </c>
      <c r="AY51" s="52">
        <v>25.433400154113802</v>
      </c>
      <c r="AZ51" s="52">
        <v>24.241970062255898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24.699999809265101</v>
      </c>
      <c r="U52" s="65">
        <f t="shared" si="41"/>
        <v>26.050000190734899</v>
      </c>
      <c r="V52" s="65">
        <f t="shared" si="41"/>
        <v>23.149999618530298</v>
      </c>
      <c r="W52" s="65">
        <f t="shared" si="41"/>
        <v>21.550000190734899</v>
      </c>
      <c r="X52" s="65">
        <f t="shared" si="41"/>
        <v>20.509782791137699</v>
      </c>
      <c r="Y52" s="65">
        <f t="shared" si="41"/>
        <v>25.547306060791001</v>
      </c>
      <c r="Z52" s="65">
        <f t="shared" si="41"/>
        <v>27.586713790893601</v>
      </c>
      <c r="AA52" s="65">
        <f t="shared" si="41"/>
        <v>26.558973312377901</v>
      </c>
      <c r="AB52" s="65">
        <f t="shared" si="41"/>
        <v>27.517014503479</v>
      </c>
      <c r="AC52" s="65">
        <f t="shared" si="41"/>
        <v>28.468044281005898</v>
      </c>
      <c r="AD52" s="65">
        <f t="shared" si="41"/>
        <v>28.889452934265101</v>
      </c>
      <c r="AE52" s="65">
        <f t="shared" si="41"/>
        <v>28.984930038452099</v>
      </c>
      <c r="AF52" s="65">
        <f t="shared" si="41"/>
        <v>29.489584922790499</v>
      </c>
      <c r="AG52" s="65">
        <f t="shared" si="41"/>
        <v>29.7970581054688</v>
      </c>
      <c r="AH52" s="65">
        <f t="shared" si="41"/>
        <v>30.8613090515137</v>
      </c>
      <c r="AI52" s="83">
        <f t="shared" si="42"/>
        <v>6.1613092422485991</v>
      </c>
      <c r="AJ52" s="95"/>
      <c r="AK52" s="51" t="s">
        <v>100</v>
      </c>
      <c r="AL52" s="52">
        <v>26.25</v>
      </c>
      <c r="AM52" s="52">
        <v>25</v>
      </c>
      <c r="AN52" s="52">
        <v>23.75</v>
      </c>
      <c r="AO52" s="52">
        <v>22.800000190734899</v>
      </c>
      <c r="AP52" s="52">
        <v>18.300496101379402</v>
      </c>
      <c r="AQ52" s="52">
        <v>22.508773803710898</v>
      </c>
      <c r="AR52" s="52">
        <v>27.480577468872099</v>
      </c>
      <c r="AS52" s="52">
        <v>26.156669616699201</v>
      </c>
      <c r="AT52" s="52">
        <v>28.3340148925781</v>
      </c>
      <c r="AU52" s="52">
        <v>26.411761283874501</v>
      </c>
      <c r="AV52" s="52">
        <v>22.985737800598098</v>
      </c>
      <c r="AW52" s="52">
        <v>23.0446872711182</v>
      </c>
      <c r="AX52" s="52">
        <v>21.734521865844702</v>
      </c>
      <c r="AY52" s="52">
        <v>27.460131645202601</v>
      </c>
      <c r="AZ52" s="52">
        <v>25.355059623718301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25.75</v>
      </c>
      <c r="U53" s="61">
        <f t="shared" si="41"/>
        <v>20.399999618530298</v>
      </c>
      <c r="V53" s="61">
        <f t="shared" si="41"/>
        <v>25.900000572204601</v>
      </c>
      <c r="W53" s="61">
        <f t="shared" si="41"/>
        <v>28.150000572204601</v>
      </c>
      <c r="X53" s="61">
        <f t="shared" si="41"/>
        <v>22.238491058349599</v>
      </c>
      <c r="Y53" s="61">
        <f t="shared" si="41"/>
        <v>21.845594406127901</v>
      </c>
      <c r="Z53" s="61">
        <f t="shared" si="41"/>
        <v>25.4830722808838</v>
      </c>
      <c r="AA53" s="61">
        <f t="shared" si="41"/>
        <v>26.941722869873001</v>
      </c>
      <c r="AB53" s="61">
        <f t="shared" si="41"/>
        <v>26.327660560607899</v>
      </c>
      <c r="AC53" s="61">
        <f t="shared" si="41"/>
        <v>27.1222038269043</v>
      </c>
      <c r="AD53" s="61">
        <f t="shared" si="41"/>
        <v>27.915534019470201</v>
      </c>
      <c r="AE53" s="61">
        <f t="shared" si="41"/>
        <v>28.3235969543457</v>
      </c>
      <c r="AF53" s="61">
        <f t="shared" si="41"/>
        <v>28.5106296539307</v>
      </c>
      <c r="AG53" s="61">
        <f t="shared" si="41"/>
        <v>28.920902252197301</v>
      </c>
      <c r="AH53" s="61">
        <f t="shared" si="41"/>
        <v>29.285025596618699</v>
      </c>
      <c r="AI53" s="84">
        <f t="shared" si="42"/>
        <v>3.5350255966186985</v>
      </c>
      <c r="AJ53" s="95"/>
      <c r="AK53" s="51" t="s">
        <v>101</v>
      </c>
      <c r="AL53" s="52">
        <v>20.400000572204601</v>
      </c>
      <c r="AM53" s="52">
        <v>24.299999237060501</v>
      </c>
      <c r="AN53" s="52">
        <v>25.5</v>
      </c>
      <c r="AO53" s="52">
        <v>23.949999809265101</v>
      </c>
      <c r="AP53" s="52">
        <v>22.976310729980501</v>
      </c>
      <c r="AQ53" s="52">
        <v>18.887119293212901</v>
      </c>
      <c r="AR53" s="52">
        <v>22.686712265014599</v>
      </c>
      <c r="AS53" s="52">
        <v>27.5378255844116</v>
      </c>
      <c r="AT53" s="52">
        <v>26.240481376647899</v>
      </c>
      <c r="AU53" s="52">
        <v>28.244320869445801</v>
      </c>
      <c r="AV53" s="52">
        <v>26.431512832641602</v>
      </c>
      <c r="AW53" s="52">
        <v>23.188393592834501</v>
      </c>
      <c r="AX53" s="52">
        <v>23.279750823974599</v>
      </c>
      <c r="AY53" s="52">
        <v>22.0931205749512</v>
      </c>
      <c r="AZ53" s="52">
        <v>27.449547767639199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18.25</v>
      </c>
      <c r="U54" s="65">
        <f t="shared" si="41"/>
        <v>21.949999809265101</v>
      </c>
      <c r="V54" s="65">
        <f t="shared" si="41"/>
        <v>19.050000190734899</v>
      </c>
      <c r="W54" s="65">
        <f t="shared" si="41"/>
        <v>26.199998855590799</v>
      </c>
      <c r="X54" s="65">
        <f t="shared" si="41"/>
        <v>26.761268615722699</v>
      </c>
      <c r="Y54" s="65">
        <f t="shared" si="41"/>
        <v>22.6650714874268</v>
      </c>
      <c r="Z54" s="65">
        <f t="shared" si="41"/>
        <v>22.526954650878899</v>
      </c>
      <c r="AA54" s="65">
        <f t="shared" si="41"/>
        <v>25.238718986511198</v>
      </c>
      <c r="AB54" s="65">
        <f t="shared" si="41"/>
        <v>26.3405294418335</v>
      </c>
      <c r="AC54" s="65">
        <f t="shared" si="41"/>
        <v>26.005794525146499</v>
      </c>
      <c r="AD54" s="65">
        <f t="shared" si="41"/>
        <v>26.699547767639199</v>
      </c>
      <c r="AE54" s="65">
        <f t="shared" si="41"/>
        <v>27.388598442077601</v>
      </c>
      <c r="AF54" s="65">
        <f t="shared" si="41"/>
        <v>27.766807556152301</v>
      </c>
      <c r="AG54" s="65">
        <f t="shared" si="41"/>
        <v>28.0159749984741</v>
      </c>
      <c r="AH54" s="65">
        <f t="shared" si="41"/>
        <v>28.376584053039601</v>
      </c>
      <c r="AI54" s="83">
        <f t="shared" si="42"/>
        <v>10.126584053039601</v>
      </c>
      <c r="AJ54" s="95"/>
      <c r="AK54" s="51" t="s">
        <v>102</v>
      </c>
      <c r="AL54" s="52">
        <v>22.400000572204601</v>
      </c>
      <c r="AM54" s="52">
        <v>20.400000572204601</v>
      </c>
      <c r="AN54" s="52">
        <v>25.949999809265101</v>
      </c>
      <c r="AO54" s="52">
        <v>26.349999427795399</v>
      </c>
      <c r="AP54" s="52">
        <v>24.2257642745972</v>
      </c>
      <c r="AQ54" s="52">
        <v>23.3378438949585</v>
      </c>
      <c r="AR54" s="52">
        <v>19.549180984497099</v>
      </c>
      <c r="AS54" s="52">
        <v>23.035610198974599</v>
      </c>
      <c r="AT54" s="52">
        <v>27.770627021789601</v>
      </c>
      <c r="AU54" s="52">
        <v>26.499512672424299</v>
      </c>
      <c r="AV54" s="52">
        <v>28.375006675720201</v>
      </c>
      <c r="AW54" s="52">
        <v>26.6638298034668</v>
      </c>
      <c r="AX54" s="52">
        <v>23.568448066711401</v>
      </c>
      <c r="AY54" s="52">
        <v>23.695258140564</v>
      </c>
      <c r="AZ54" s="52">
        <v>22.609210968017599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14.1499996185303</v>
      </c>
      <c r="U55" s="63">
        <f t="shared" si="41"/>
        <v>17.0999999046326</v>
      </c>
      <c r="V55" s="63">
        <f t="shared" si="41"/>
        <v>22.599999427795399</v>
      </c>
      <c r="W55" s="63">
        <f t="shared" si="41"/>
        <v>20.299999237060501</v>
      </c>
      <c r="X55" s="63">
        <f t="shared" si="41"/>
        <v>25.304742813110401</v>
      </c>
      <c r="Y55" s="63">
        <f t="shared" si="41"/>
        <v>25.846789360046401</v>
      </c>
      <c r="Z55" s="63">
        <f t="shared" si="41"/>
        <v>22.802439689636198</v>
      </c>
      <c r="AA55" s="63">
        <f t="shared" si="41"/>
        <v>22.831171035766602</v>
      </c>
      <c r="AB55" s="63">
        <f t="shared" si="41"/>
        <v>24.932909011840799</v>
      </c>
      <c r="AC55" s="63">
        <f t="shared" si="41"/>
        <v>25.803303718566902</v>
      </c>
      <c r="AD55" s="63">
        <f t="shared" si="41"/>
        <v>25.6577968597412</v>
      </c>
      <c r="AE55" s="63">
        <f t="shared" si="41"/>
        <v>26.284302711486799</v>
      </c>
      <c r="AF55" s="63">
        <f t="shared" si="41"/>
        <v>26.882289886474599</v>
      </c>
      <c r="AG55" s="63">
        <f t="shared" si="41"/>
        <v>27.247129440307599</v>
      </c>
      <c r="AH55" s="63">
        <f t="shared" si="41"/>
        <v>27.533872604370099</v>
      </c>
      <c r="AI55" s="85">
        <f t="shared" si="42"/>
        <v>13.383872985839799</v>
      </c>
      <c r="AJ55" s="95"/>
      <c r="AK55" s="51" t="s">
        <v>103</v>
      </c>
      <c r="AL55" s="52">
        <v>27.149999618530298</v>
      </c>
      <c r="AM55" s="52">
        <v>20.25</v>
      </c>
      <c r="AN55" s="52">
        <v>21.400000572204601</v>
      </c>
      <c r="AO55" s="52">
        <v>25.299999237060501</v>
      </c>
      <c r="AP55" s="52">
        <v>26.564651489257798</v>
      </c>
      <c r="AQ55" s="52">
        <v>24.5763711929321</v>
      </c>
      <c r="AR55" s="52">
        <v>23.7299127578735</v>
      </c>
      <c r="AS55" s="52">
        <v>20.209206581115701</v>
      </c>
      <c r="AT55" s="52">
        <v>23.4350442886353</v>
      </c>
      <c r="AU55" s="52">
        <v>28.0513591766357</v>
      </c>
      <c r="AV55" s="52">
        <v>26.807889938354499</v>
      </c>
      <c r="AW55" s="52">
        <v>28.581522941589402</v>
      </c>
      <c r="AX55" s="52">
        <v>26.9617404937744</v>
      </c>
      <c r="AY55" s="52">
        <v>24.0001316070557</v>
      </c>
      <c r="AZ55" s="52">
        <v>24.159451484680201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361.6999979019165</v>
      </c>
      <c r="U56" s="103">
        <f t="shared" ref="U56:AI56" si="44">SUM(U42:U55)</f>
        <v>367.09999799728388</v>
      </c>
      <c r="V56" s="103">
        <f t="shared" si="44"/>
        <v>353.75000143051142</v>
      </c>
      <c r="W56" s="103">
        <f t="shared" si="44"/>
        <v>350.04999971389771</v>
      </c>
      <c r="X56" s="103">
        <f t="shared" si="44"/>
        <v>363.69782447814953</v>
      </c>
      <c r="Y56" s="103">
        <f t="shared" si="44"/>
        <v>377.81881999969488</v>
      </c>
      <c r="Z56" s="103">
        <f t="shared" si="44"/>
        <v>386.26325607299805</v>
      </c>
      <c r="AA56" s="103">
        <f t="shared" si="44"/>
        <v>402.61204338073719</v>
      </c>
      <c r="AB56" s="103">
        <f t="shared" si="44"/>
        <v>412.53939151763927</v>
      </c>
      <c r="AC56" s="103">
        <f t="shared" si="44"/>
        <v>421.23346138000488</v>
      </c>
      <c r="AD56" s="103">
        <f t="shared" si="44"/>
        <v>427.78060054779053</v>
      </c>
      <c r="AE56" s="103">
        <f t="shared" si="44"/>
        <v>432.88865089416481</v>
      </c>
      <c r="AF56" s="103">
        <f t="shared" si="44"/>
        <v>436.73901748657215</v>
      </c>
      <c r="AG56" s="103">
        <f t="shared" si="44"/>
        <v>443.07020282745384</v>
      </c>
      <c r="AH56" s="103">
        <f t="shared" si="44"/>
        <v>446.37767791748058</v>
      </c>
      <c r="AI56" s="61">
        <f t="shared" si="44"/>
        <v>84.677680015564093</v>
      </c>
      <c r="AJ56" s="100"/>
      <c r="AK56" s="51" t="s">
        <v>104</v>
      </c>
      <c r="AL56" s="52">
        <v>21.550000190734899</v>
      </c>
      <c r="AM56" s="52">
        <v>27.149999618530298</v>
      </c>
      <c r="AN56" s="52">
        <v>20.25</v>
      </c>
      <c r="AO56" s="52">
        <v>23.050000190734899</v>
      </c>
      <c r="AP56" s="52">
        <v>25.2898092269897</v>
      </c>
      <c r="AQ56" s="52">
        <v>26.680259704589801</v>
      </c>
      <c r="AR56" s="52">
        <v>24.806040763854998</v>
      </c>
      <c r="AS56" s="52">
        <v>23.996935844421401</v>
      </c>
      <c r="AT56" s="52">
        <v>20.7453002929688</v>
      </c>
      <c r="AU56" s="52">
        <v>23.708384513854998</v>
      </c>
      <c r="AV56" s="52">
        <v>28.199547767639199</v>
      </c>
      <c r="AW56" s="52">
        <v>26.982274055481</v>
      </c>
      <c r="AX56" s="52">
        <v>28.6410827636719</v>
      </c>
      <c r="AY56" s="52">
        <v>27.115191459655801</v>
      </c>
      <c r="AZ56" s="52">
        <v>24.297042846679702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13.6499996185303</v>
      </c>
      <c r="U57" s="65">
        <f t="shared" ref="U57:AH66" si="45">AM34</f>
        <v>18.399999618530298</v>
      </c>
      <c r="V57" s="65">
        <f t="shared" si="45"/>
        <v>17.449999809265101</v>
      </c>
      <c r="W57" s="65">
        <f t="shared" si="45"/>
        <v>22.899999618530298</v>
      </c>
      <c r="X57" s="65">
        <f t="shared" si="45"/>
        <v>20.799337387085</v>
      </c>
      <c r="Y57" s="65">
        <f t="shared" si="45"/>
        <v>25.145452499389599</v>
      </c>
      <c r="Z57" s="65">
        <f t="shared" si="45"/>
        <v>25.509583473205598</v>
      </c>
      <c r="AA57" s="65">
        <f t="shared" si="45"/>
        <v>23.172061920166001</v>
      </c>
      <c r="AB57" s="65">
        <f t="shared" si="45"/>
        <v>23.3289394378662</v>
      </c>
      <c r="AC57" s="65">
        <f t="shared" si="45"/>
        <v>25.038161277771</v>
      </c>
      <c r="AD57" s="65">
        <f t="shared" si="45"/>
        <v>25.7696342468262</v>
      </c>
      <c r="AE57" s="65">
        <f t="shared" si="45"/>
        <v>25.745557785034201</v>
      </c>
      <c r="AF57" s="65">
        <f t="shared" si="45"/>
        <v>26.313088417053201</v>
      </c>
      <c r="AG57" s="65">
        <f t="shared" si="45"/>
        <v>26.861993789672901</v>
      </c>
      <c r="AH57" s="65">
        <f t="shared" si="45"/>
        <v>27.226322174072301</v>
      </c>
      <c r="AI57" s="87">
        <f t="shared" ref="AI57:AI66" si="46">AH57-T57</f>
        <v>13.576322555542001</v>
      </c>
      <c r="AJ57" s="95"/>
      <c r="AK57" s="51" t="s">
        <v>105</v>
      </c>
      <c r="AL57" s="52">
        <v>19.100000381469702</v>
      </c>
      <c r="AM57" s="52">
        <v>19.900000572204601</v>
      </c>
      <c r="AN57" s="52">
        <v>27</v>
      </c>
      <c r="AO57" s="52">
        <v>20.75</v>
      </c>
      <c r="AP57" s="52">
        <v>23.346925735473601</v>
      </c>
      <c r="AQ57" s="52">
        <v>25.405861854553201</v>
      </c>
      <c r="AR57" s="52">
        <v>26.869611740112301</v>
      </c>
      <c r="AS57" s="52">
        <v>25.1144695281982</v>
      </c>
      <c r="AT57" s="52">
        <v>24.334121704101602</v>
      </c>
      <c r="AU57" s="52">
        <v>21.3333835601807</v>
      </c>
      <c r="AV57" s="52">
        <v>24.052993774414102</v>
      </c>
      <c r="AW57" s="52">
        <v>28.429657936096199</v>
      </c>
      <c r="AX57" s="52">
        <v>27.246296882629402</v>
      </c>
      <c r="AY57" s="52">
        <v>28.7926893234253</v>
      </c>
      <c r="AZ57" s="52">
        <v>27.351464271545399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11.800000190734901</v>
      </c>
      <c r="U58" s="61">
        <f t="shared" si="45"/>
        <v>15.2999997138977</v>
      </c>
      <c r="V58" s="61">
        <f t="shared" si="45"/>
        <v>18</v>
      </c>
      <c r="W58" s="61">
        <f t="shared" si="45"/>
        <v>19.549999713897702</v>
      </c>
      <c r="X58" s="61">
        <f t="shared" si="45"/>
        <v>22.8437933921814</v>
      </c>
      <c r="Y58" s="61">
        <f t="shared" si="45"/>
        <v>21.474799156189</v>
      </c>
      <c r="Z58" s="61">
        <f t="shared" si="45"/>
        <v>25.265528678894</v>
      </c>
      <c r="AA58" s="61">
        <f t="shared" si="45"/>
        <v>25.486886024475101</v>
      </c>
      <c r="AB58" s="61">
        <f t="shared" si="45"/>
        <v>23.6635627746582</v>
      </c>
      <c r="AC58" s="61">
        <f t="shared" si="45"/>
        <v>23.910270690918001</v>
      </c>
      <c r="AD58" s="61">
        <f t="shared" si="45"/>
        <v>25.361474990844702</v>
      </c>
      <c r="AE58" s="61">
        <f t="shared" si="45"/>
        <v>25.9990282058716</v>
      </c>
      <c r="AF58" s="61">
        <f t="shared" si="45"/>
        <v>26.038206100463899</v>
      </c>
      <c r="AG58" s="61">
        <f t="shared" si="45"/>
        <v>26.571189880371101</v>
      </c>
      <c r="AH58" s="61">
        <f t="shared" si="45"/>
        <v>27.0891256332397</v>
      </c>
      <c r="AI58" s="84">
        <f t="shared" si="46"/>
        <v>15.289125442504799</v>
      </c>
      <c r="AJ58" s="95"/>
      <c r="AK58" s="51" t="s">
        <v>106</v>
      </c>
      <c r="AL58" s="52">
        <v>19.949999809265101</v>
      </c>
      <c r="AM58" s="52">
        <v>21.25</v>
      </c>
      <c r="AN58" s="52">
        <v>20.75</v>
      </c>
      <c r="AO58" s="52">
        <v>27</v>
      </c>
      <c r="AP58" s="52">
        <v>21.265363693237301</v>
      </c>
      <c r="AQ58" s="52">
        <v>23.843315124511701</v>
      </c>
      <c r="AR58" s="52">
        <v>25.730625152587901</v>
      </c>
      <c r="AS58" s="52">
        <v>27.252827644348098</v>
      </c>
      <c r="AT58" s="52">
        <v>25.6125631332397</v>
      </c>
      <c r="AU58" s="52">
        <v>24.8599967956543</v>
      </c>
      <c r="AV58" s="52">
        <v>22.079047203064</v>
      </c>
      <c r="AW58" s="52">
        <v>24.595154762268098</v>
      </c>
      <c r="AX58" s="52">
        <v>28.8692674636841</v>
      </c>
      <c r="AY58" s="52">
        <v>27.724933624267599</v>
      </c>
      <c r="AZ58" s="52">
        <v>29.1671352386475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16.5999999046326</v>
      </c>
      <c r="U59" s="65">
        <f t="shared" si="45"/>
        <v>14.1500000953674</v>
      </c>
      <c r="V59" s="65">
        <f t="shared" si="45"/>
        <v>18.399999618530298</v>
      </c>
      <c r="W59" s="65">
        <f t="shared" si="45"/>
        <v>18.5</v>
      </c>
      <c r="X59" s="65">
        <f t="shared" si="45"/>
        <v>20.373867988586401</v>
      </c>
      <c r="Y59" s="65">
        <f t="shared" si="45"/>
        <v>23.094722747802699</v>
      </c>
      <c r="Z59" s="65">
        <f t="shared" si="45"/>
        <v>22.169998168945298</v>
      </c>
      <c r="AA59" s="65">
        <f t="shared" si="45"/>
        <v>25.562786102294901</v>
      </c>
      <c r="AB59" s="65">
        <f t="shared" si="45"/>
        <v>25.680325508117701</v>
      </c>
      <c r="AC59" s="65">
        <f t="shared" si="45"/>
        <v>24.228185653686499</v>
      </c>
      <c r="AD59" s="65">
        <f t="shared" si="45"/>
        <v>24.552544593811</v>
      </c>
      <c r="AE59" s="65">
        <f t="shared" si="45"/>
        <v>25.825772285461401</v>
      </c>
      <c r="AF59" s="65">
        <f t="shared" si="45"/>
        <v>26.381023406982401</v>
      </c>
      <c r="AG59" s="65">
        <f t="shared" si="45"/>
        <v>26.4720602035522</v>
      </c>
      <c r="AH59" s="65">
        <f t="shared" si="45"/>
        <v>26.983084678649899</v>
      </c>
      <c r="AI59" s="83">
        <f t="shared" si="46"/>
        <v>10.383084774017298</v>
      </c>
      <c r="AJ59" s="95"/>
      <c r="AK59" s="51" t="s">
        <v>107</v>
      </c>
      <c r="AL59" s="52">
        <v>20.4000000953674</v>
      </c>
      <c r="AM59" s="52">
        <v>19.949999809265101</v>
      </c>
      <c r="AN59" s="52">
        <v>20.600000381469702</v>
      </c>
      <c r="AO59" s="52">
        <v>22.050000190734899</v>
      </c>
      <c r="AP59" s="52">
        <v>27.291709899902301</v>
      </c>
      <c r="AQ59" s="52">
        <v>21.849351882934599</v>
      </c>
      <c r="AR59" s="52">
        <v>24.3619899749756</v>
      </c>
      <c r="AS59" s="52">
        <v>26.110624313354499</v>
      </c>
      <c r="AT59" s="52">
        <v>27.678637504577601</v>
      </c>
      <c r="AU59" s="52">
        <v>26.149107933044402</v>
      </c>
      <c r="AV59" s="52">
        <v>25.423066139221199</v>
      </c>
      <c r="AW59" s="52">
        <v>22.846483230590799</v>
      </c>
      <c r="AX59" s="52">
        <v>25.175416946411101</v>
      </c>
      <c r="AY59" s="52">
        <v>29.353558540344199</v>
      </c>
      <c r="AZ59" s="52">
        <v>28.2541360855103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21.75</v>
      </c>
      <c r="U60" s="61">
        <f t="shared" si="45"/>
        <v>19.9000000953674</v>
      </c>
      <c r="V60" s="61">
        <f t="shared" si="45"/>
        <v>17.600000381469702</v>
      </c>
      <c r="W60" s="61">
        <f t="shared" si="45"/>
        <v>18.900000572204601</v>
      </c>
      <c r="X60" s="61">
        <f t="shared" si="45"/>
        <v>19.395920753479</v>
      </c>
      <c r="Y60" s="61">
        <f t="shared" si="45"/>
        <v>21.033433914184599</v>
      </c>
      <c r="Z60" s="61">
        <f t="shared" si="45"/>
        <v>23.207719802856399</v>
      </c>
      <c r="AA60" s="61">
        <f t="shared" si="45"/>
        <v>22.623853683471701</v>
      </c>
      <c r="AB60" s="61">
        <f t="shared" si="45"/>
        <v>25.696516036987301</v>
      </c>
      <c r="AC60" s="61">
        <f t="shared" si="45"/>
        <v>25.739082336425799</v>
      </c>
      <c r="AD60" s="61">
        <f t="shared" si="45"/>
        <v>24.5762376785278</v>
      </c>
      <c r="AE60" s="61">
        <f t="shared" si="45"/>
        <v>24.959116935729998</v>
      </c>
      <c r="AF60" s="61">
        <f t="shared" si="45"/>
        <v>26.076897621154799</v>
      </c>
      <c r="AG60" s="61">
        <f t="shared" si="45"/>
        <v>26.573805809021</v>
      </c>
      <c r="AH60" s="61">
        <f t="shared" si="45"/>
        <v>26.705502510070801</v>
      </c>
      <c r="AI60" s="84">
        <f t="shared" si="46"/>
        <v>4.9555025100708008</v>
      </c>
      <c r="AJ60" s="95"/>
      <c r="AK60" s="51" t="s">
        <v>108</v>
      </c>
      <c r="AL60" s="52">
        <v>23.800000190734899</v>
      </c>
      <c r="AM60" s="52">
        <v>21.199999809265101</v>
      </c>
      <c r="AN60" s="52">
        <v>18.950000286102298</v>
      </c>
      <c r="AO60" s="52">
        <v>18.950000286102298</v>
      </c>
      <c r="AP60" s="52">
        <v>22.562744140625</v>
      </c>
      <c r="AQ60" s="52">
        <v>27.542674064636198</v>
      </c>
      <c r="AR60" s="52">
        <v>22.336311340331999</v>
      </c>
      <c r="AS60" s="52">
        <v>24.8174886703491</v>
      </c>
      <c r="AT60" s="52">
        <v>26.419232368469199</v>
      </c>
      <c r="AU60" s="52">
        <v>28.037712097168001</v>
      </c>
      <c r="AV60" s="52">
        <v>26.5931043624878</v>
      </c>
      <c r="AW60" s="52">
        <v>25.9049072265625</v>
      </c>
      <c r="AX60" s="52">
        <v>23.502892494201699</v>
      </c>
      <c r="AY60" s="52">
        <v>25.668089866638201</v>
      </c>
      <c r="AZ60" s="52">
        <v>29.753973007202099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17.5</v>
      </c>
      <c r="U61" s="65">
        <f t="shared" si="45"/>
        <v>19.25</v>
      </c>
      <c r="V61" s="65">
        <f t="shared" si="45"/>
        <v>22.550000667572</v>
      </c>
      <c r="W61" s="65">
        <f t="shared" si="45"/>
        <v>18.300000190734899</v>
      </c>
      <c r="X61" s="65">
        <f t="shared" si="45"/>
        <v>19.407267570495598</v>
      </c>
      <c r="Y61" s="65">
        <f t="shared" si="45"/>
        <v>20.1297397613525</v>
      </c>
      <c r="Z61" s="65">
        <f t="shared" si="45"/>
        <v>21.522122383117701</v>
      </c>
      <c r="AA61" s="65">
        <f t="shared" si="45"/>
        <v>23.293286323547399</v>
      </c>
      <c r="AB61" s="65">
        <f t="shared" si="45"/>
        <v>22.950599670410199</v>
      </c>
      <c r="AC61" s="65">
        <f t="shared" si="45"/>
        <v>25.7443895339966</v>
      </c>
      <c r="AD61" s="65">
        <f t="shared" si="45"/>
        <v>25.765341758727999</v>
      </c>
      <c r="AE61" s="65">
        <f t="shared" si="45"/>
        <v>24.819428443908699</v>
      </c>
      <c r="AF61" s="65">
        <f t="shared" si="45"/>
        <v>25.2275581359863</v>
      </c>
      <c r="AG61" s="65">
        <f t="shared" si="45"/>
        <v>26.233963012695298</v>
      </c>
      <c r="AH61" s="65">
        <f t="shared" si="45"/>
        <v>26.6886310577393</v>
      </c>
      <c r="AI61" s="83">
        <f t="shared" si="46"/>
        <v>9.1886310577393004</v>
      </c>
      <c r="AJ61" s="95"/>
      <c r="AK61" s="51" t="s">
        <v>109</v>
      </c>
      <c r="AL61" s="52">
        <v>25.950000762939499</v>
      </c>
      <c r="AM61" s="52">
        <v>21.800000190734899</v>
      </c>
      <c r="AN61" s="52">
        <v>21.199999809265101</v>
      </c>
      <c r="AO61" s="52">
        <v>17.5999999046326</v>
      </c>
      <c r="AP61" s="52">
        <v>19.121057510376001</v>
      </c>
      <c r="AQ61" s="52">
        <v>22.8889207839966</v>
      </c>
      <c r="AR61" s="52">
        <v>27.576133728027301</v>
      </c>
      <c r="AS61" s="52">
        <v>22.5938625335693</v>
      </c>
      <c r="AT61" s="52">
        <v>25.064888000488299</v>
      </c>
      <c r="AU61" s="52">
        <v>26.513242721557599</v>
      </c>
      <c r="AV61" s="52">
        <v>28.181901931762699</v>
      </c>
      <c r="AW61" s="52">
        <v>26.798032760620099</v>
      </c>
      <c r="AX61" s="52">
        <v>26.143833160400401</v>
      </c>
      <c r="AY61" s="52">
        <v>23.9001722335815</v>
      </c>
      <c r="AZ61" s="52">
        <v>25.917092323303201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25.900000572204601</v>
      </c>
      <c r="U62" s="61">
        <f t="shared" si="45"/>
        <v>18.150000572204601</v>
      </c>
      <c r="V62" s="61">
        <f t="shared" si="45"/>
        <v>19.449999809265101</v>
      </c>
      <c r="W62" s="61">
        <f t="shared" si="45"/>
        <v>19.4000000953674</v>
      </c>
      <c r="X62" s="61">
        <f t="shared" si="45"/>
        <v>18.9761095046997</v>
      </c>
      <c r="Y62" s="61">
        <f t="shared" si="45"/>
        <v>20.031565666198698</v>
      </c>
      <c r="Z62" s="61">
        <f t="shared" si="45"/>
        <v>20.841131210327099</v>
      </c>
      <c r="AA62" s="61">
        <f t="shared" si="45"/>
        <v>22.062549591064499</v>
      </c>
      <c r="AB62" s="61">
        <f t="shared" si="45"/>
        <v>23.543608665466301</v>
      </c>
      <c r="AC62" s="61">
        <f t="shared" si="45"/>
        <v>23.364467620849599</v>
      </c>
      <c r="AD62" s="61">
        <f t="shared" si="45"/>
        <v>25.9487352371216</v>
      </c>
      <c r="AE62" s="61">
        <f t="shared" si="45"/>
        <v>25.969402313232401</v>
      </c>
      <c r="AF62" s="61">
        <f t="shared" si="45"/>
        <v>25.174411773681602</v>
      </c>
      <c r="AG62" s="61">
        <f t="shared" si="45"/>
        <v>25.608360290527301</v>
      </c>
      <c r="AH62" s="61">
        <f t="shared" si="45"/>
        <v>26.537906646728501</v>
      </c>
      <c r="AI62" s="84">
        <f t="shared" si="46"/>
        <v>0.63790607452390091</v>
      </c>
      <c r="AJ62" s="95"/>
      <c r="AK62" s="51" t="s">
        <v>110</v>
      </c>
      <c r="AL62" s="52">
        <v>23.400000572204601</v>
      </c>
      <c r="AM62" s="52">
        <v>26.950000762939499</v>
      </c>
      <c r="AN62" s="52">
        <v>22.300000190734899</v>
      </c>
      <c r="AO62" s="52">
        <v>19.049999713897702</v>
      </c>
      <c r="AP62" s="52">
        <v>17.927499294280999</v>
      </c>
      <c r="AQ62" s="52">
        <v>19.239440441131599</v>
      </c>
      <c r="AR62" s="52">
        <v>23.098702430725101</v>
      </c>
      <c r="AS62" s="52">
        <v>27.539700508117701</v>
      </c>
      <c r="AT62" s="52">
        <v>22.755480766296401</v>
      </c>
      <c r="AU62" s="52">
        <v>25.194977760314899</v>
      </c>
      <c r="AV62" s="52">
        <v>26.519872665405298</v>
      </c>
      <c r="AW62" s="52">
        <v>28.224175453186</v>
      </c>
      <c r="AX62" s="52">
        <v>26.909336090087901</v>
      </c>
      <c r="AY62" s="52">
        <v>26.2770318984985</v>
      </c>
      <c r="AZ62" s="52">
        <v>24.1770181655884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14.1500000953674</v>
      </c>
      <c r="U63" s="65">
        <f t="shared" si="45"/>
        <v>26.75</v>
      </c>
      <c r="V63" s="65">
        <f t="shared" si="45"/>
        <v>19.450000762939499</v>
      </c>
      <c r="W63" s="65">
        <f t="shared" si="45"/>
        <v>19.400000572204601</v>
      </c>
      <c r="X63" s="65">
        <f t="shared" si="45"/>
        <v>20.476830482482899</v>
      </c>
      <c r="Y63" s="65">
        <f t="shared" si="45"/>
        <v>19.892996788024899</v>
      </c>
      <c r="Z63" s="65">
        <f t="shared" si="45"/>
        <v>20.845713615417498</v>
      </c>
      <c r="AA63" s="65">
        <f t="shared" si="45"/>
        <v>21.717440605163599</v>
      </c>
      <c r="AB63" s="65">
        <f t="shared" si="45"/>
        <v>22.829342842102101</v>
      </c>
      <c r="AC63" s="65">
        <f t="shared" si="45"/>
        <v>24.084566116333001</v>
      </c>
      <c r="AD63" s="65">
        <f t="shared" si="45"/>
        <v>24.0444240570068</v>
      </c>
      <c r="AE63" s="65">
        <f t="shared" si="45"/>
        <v>26.476234436035199</v>
      </c>
      <c r="AF63" s="65">
        <f t="shared" si="45"/>
        <v>26.489179611206101</v>
      </c>
      <c r="AG63" s="65">
        <f t="shared" si="45"/>
        <v>25.815283775329601</v>
      </c>
      <c r="AH63" s="65">
        <f t="shared" si="45"/>
        <v>26.274649620056199</v>
      </c>
      <c r="AI63" s="83">
        <f t="shared" si="46"/>
        <v>12.124649524688799</v>
      </c>
      <c r="AJ63" s="95"/>
      <c r="AK63" s="51" t="s">
        <v>111</v>
      </c>
      <c r="AL63" s="52">
        <v>24.099999427795399</v>
      </c>
      <c r="AM63" s="52">
        <v>20.949999809265101</v>
      </c>
      <c r="AN63" s="52">
        <v>24.950000762939499</v>
      </c>
      <c r="AO63" s="52">
        <v>23.300000190734899</v>
      </c>
      <c r="AP63" s="52">
        <v>19.099878311157202</v>
      </c>
      <c r="AQ63" s="52">
        <v>18.095424652099599</v>
      </c>
      <c r="AR63" s="52">
        <v>19.1738443374634</v>
      </c>
      <c r="AS63" s="52">
        <v>23.0795755386353</v>
      </c>
      <c r="AT63" s="52">
        <v>27.289757728576699</v>
      </c>
      <c r="AU63" s="52">
        <v>22.696917533874501</v>
      </c>
      <c r="AV63" s="52">
        <v>25.066801071166999</v>
      </c>
      <c r="AW63" s="52">
        <v>26.290525436401399</v>
      </c>
      <c r="AX63" s="52">
        <v>28.009713172912601</v>
      </c>
      <c r="AY63" s="52">
        <v>26.792545318603501</v>
      </c>
      <c r="AZ63" s="52">
        <v>26.167150497436499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20.399999618530298</v>
      </c>
      <c r="U64" s="61">
        <f t="shared" si="45"/>
        <v>15.2999997138977</v>
      </c>
      <c r="V64" s="61">
        <f t="shared" si="45"/>
        <v>28.200000762939499</v>
      </c>
      <c r="W64" s="61">
        <f t="shared" si="45"/>
        <v>22.200000762939499</v>
      </c>
      <c r="X64" s="61">
        <f t="shared" si="45"/>
        <v>20.132052421569799</v>
      </c>
      <c r="Y64" s="61">
        <f t="shared" si="45"/>
        <v>21.595455169677699</v>
      </c>
      <c r="Z64" s="61">
        <f t="shared" si="45"/>
        <v>20.815247535705598</v>
      </c>
      <c r="AA64" s="61">
        <f t="shared" si="45"/>
        <v>21.721076011657701</v>
      </c>
      <c r="AB64" s="61">
        <f t="shared" si="45"/>
        <v>22.624946594238299</v>
      </c>
      <c r="AC64" s="61">
        <f t="shared" si="45"/>
        <v>23.667884826660199</v>
      </c>
      <c r="AD64" s="61">
        <f t="shared" si="45"/>
        <v>24.73561668396</v>
      </c>
      <c r="AE64" s="61">
        <f t="shared" si="45"/>
        <v>24.826351165771499</v>
      </c>
      <c r="AF64" s="61">
        <f t="shared" si="45"/>
        <v>27.123854637146</v>
      </c>
      <c r="AG64" s="61">
        <f t="shared" si="45"/>
        <v>27.139624595642101</v>
      </c>
      <c r="AH64" s="61">
        <f t="shared" si="45"/>
        <v>26.5605001449585</v>
      </c>
      <c r="AI64" s="84">
        <f t="shared" si="46"/>
        <v>6.1605005264282013</v>
      </c>
      <c r="AJ64" s="95"/>
      <c r="AK64" s="51" t="s">
        <v>112</v>
      </c>
      <c r="AL64" s="52">
        <v>12.9500002861023</v>
      </c>
      <c r="AM64" s="52">
        <v>23.449999809265101</v>
      </c>
      <c r="AN64" s="52">
        <v>19.300000190734899</v>
      </c>
      <c r="AO64" s="52">
        <v>23.800000190734899</v>
      </c>
      <c r="AP64" s="52">
        <v>23.075568199157701</v>
      </c>
      <c r="AQ64" s="52">
        <v>19.1691570281982</v>
      </c>
      <c r="AR64" s="52">
        <v>18.284869194030801</v>
      </c>
      <c r="AS64" s="52">
        <v>19.143424987793001</v>
      </c>
      <c r="AT64" s="52">
        <v>23.072774887085</v>
      </c>
      <c r="AU64" s="52">
        <v>27.0590867996216</v>
      </c>
      <c r="AV64" s="52">
        <v>22.666913986206101</v>
      </c>
      <c r="AW64" s="52">
        <v>24.951917648315401</v>
      </c>
      <c r="AX64" s="52">
        <v>26.0792751312256</v>
      </c>
      <c r="AY64" s="52">
        <v>27.8115348815918</v>
      </c>
      <c r="AZ64" s="52">
        <v>26.711072921752901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20</v>
      </c>
      <c r="U65" s="65">
        <f t="shared" si="45"/>
        <v>20.900000572204601</v>
      </c>
      <c r="V65" s="65">
        <f t="shared" si="45"/>
        <v>14.1500000953674</v>
      </c>
      <c r="W65" s="65">
        <f t="shared" si="45"/>
        <v>29.350000381469702</v>
      </c>
      <c r="X65" s="65">
        <f t="shared" si="45"/>
        <v>22.746177673339801</v>
      </c>
      <c r="Y65" s="65">
        <f t="shared" si="45"/>
        <v>20.9010829925537</v>
      </c>
      <c r="Z65" s="65">
        <f t="shared" si="45"/>
        <v>22.623257637023901</v>
      </c>
      <c r="AA65" s="65">
        <f t="shared" si="45"/>
        <v>21.682573318481399</v>
      </c>
      <c r="AB65" s="65">
        <f t="shared" si="45"/>
        <v>22.567545890808098</v>
      </c>
      <c r="AC65" s="65">
        <f t="shared" si="45"/>
        <v>23.475443840026902</v>
      </c>
      <c r="AD65" s="65">
        <f t="shared" si="45"/>
        <v>24.480674743652301</v>
      </c>
      <c r="AE65" s="65">
        <f t="shared" si="45"/>
        <v>25.385409355163599</v>
      </c>
      <c r="AF65" s="65">
        <f t="shared" si="45"/>
        <v>25.5909872055054</v>
      </c>
      <c r="AG65" s="65">
        <f t="shared" si="45"/>
        <v>27.787875175476099</v>
      </c>
      <c r="AH65" s="65">
        <f t="shared" si="45"/>
        <v>27.801568031311</v>
      </c>
      <c r="AI65" s="83">
        <f t="shared" si="46"/>
        <v>7.8015680313109996</v>
      </c>
      <c r="AJ65" s="95"/>
      <c r="AK65" s="51" t="s">
        <v>113</v>
      </c>
      <c r="AL65" s="52">
        <v>20.5</v>
      </c>
      <c r="AM65" s="52">
        <v>13.300000190734901</v>
      </c>
      <c r="AN65" s="52">
        <v>20.75</v>
      </c>
      <c r="AO65" s="52">
        <v>21.599999427795399</v>
      </c>
      <c r="AP65" s="52">
        <v>23.7354879379272</v>
      </c>
      <c r="AQ65" s="52">
        <v>22.972369194030801</v>
      </c>
      <c r="AR65" s="52">
        <v>19.3154439926147</v>
      </c>
      <c r="AS65" s="52">
        <v>18.530821800231902</v>
      </c>
      <c r="AT65" s="52">
        <v>19.1879224777222</v>
      </c>
      <c r="AU65" s="52">
        <v>23.1508178710938</v>
      </c>
      <c r="AV65" s="52">
        <v>26.9253187179565</v>
      </c>
      <c r="AW65" s="52">
        <v>22.723256111145002</v>
      </c>
      <c r="AX65" s="52">
        <v>24.938656806945801</v>
      </c>
      <c r="AY65" s="52">
        <v>25.974485397338899</v>
      </c>
      <c r="AZ65" s="52">
        <v>27.728954315185501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23.800000190734899</v>
      </c>
      <c r="U66" s="63">
        <f t="shared" si="45"/>
        <v>18.5</v>
      </c>
      <c r="V66" s="63">
        <f t="shared" si="45"/>
        <v>18.75</v>
      </c>
      <c r="W66" s="63">
        <f t="shared" si="45"/>
        <v>16.299999713897702</v>
      </c>
      <c r="X66" s="63">
        <f t="shared" si="45"/>
        <v>29.0191249847412</v>
      </c>
      <c r="Y66" s="63">
        <f t="shared" si="45"/>
        <v>23.336122512817401</v>
      </c>
      <c r="Z66" s="63">
        <f t="shared" si="45"/>
        <v>21.613002777099599</v>
      </c>
      <c r="AA66" s="63">
        <f t="shared" si="45"/>
        <v>23.5519008636475</v>
      </c>
      <c r="AB66" s="63">
        <f t="shared" si="45"/>
        <v>22.4847812652588</v>
      </c>
      <c r="AC66" s="63">
        <f t="shared" si="45"/>
        <v>23.3469142913818</v>
      </c>
      <c r="AD66" s="63">
        <f t="shared" si="45"/>
        <v>24.266116142272899</v>
      </c>
      <c r="AE66" s="63">
        <f t="shared" si="45"/>
        <v>25.242294311523398</v>
      </c>
      <c r="AF66" s="63">
        <f t="shared" si="45"/>
        <v>25.996909141540499</v>
      </c>
      <c r="AG66" s="63">
        <f t="shared" si="45"/>
        <v>26.311841011047399</v>
      </c>
      <c r="AH66" s="63">
        <f t="shared" si="45"/>
        <v>28.427909851074201</v>
      </c>
      <c r="AI66" s="85">
        <f t="shared" si="46"/>
        <v>4.6279096603393022</v>
      </c>
      <c r="AJ66" s="95"/>
      <c r="AK66" s="51" t="s">
        <v>114</v>
      </c>
      <c r="AL66" s="52">
        <v>20.399999618530298</v>
      </c>
      <c r="AM66" s="52">
        <v>20.350000381469702</v>
      </c>
      <c r="AN66" s="52">
        <v>12.949999809265099</v>
      </c>
      <c r="AO66" s="52">
        <v>20.449999809265101</v>
      </c>
      <c r="AP66" s="52">
        <v>21.703453063964801</v>
      </c>
      <c r="AQ66" s="52">
        <v>23.825922012329102</v>
      </c>
      <c r="AR66" s="52">
        <v>23.014106750488299</v>
      </c>
      <c r="AS66" s="52">
        <v>19.579860687255898</v>
      </c>
      <c r="AT66" s="52">
        <v>18.864214897155801</v>
      </c>
      <c r="AU66" s="52">
        <v>19.358644485473601</v>
      </c>
      <c r="AV66" s="52">
        <v>23.358014106750499</v>
      </c>
      <c r="AW66" s="52">
        <v>26.951470375061</v>
      </c>
      <c r="AX66" s="52">
        <v>22.911502838134801</v>
      </c>
      <c r="AY66" s="52">
        <v>25.077504158020002</v>
      </c>
      <c r="AZ66" s="52">
        <v>26.041069030761701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185.55000019073501</v>
      </c>
      <c r="U67" s="61">
        <f t="shared" ref="U67:AI67" si="48">SUM(U57:U66)</f>
        <v>186.6000003814697</v>
      </c>
      <c r="V67" s="61">
        <f t="shared" si="48"/>
        <v>194.00000190734863</v>
      </c>
      <c r="W67" s="61">
        <f t="shared" si="48"/>
        <v>204.80000162124639</v>
      </c>
      <c r="X67" s="61">
        <f t="shared" si="48"/>
        <v>214.17048215866083</v>
      </c>
      <c r="Y67" s="61">
        <f t="shared" si="48"/>
        <v>216.6353712081908</v>
      </c>
      <c r="Z67" s="61">
        <f t="shared" si="48"/>
        <v>224.41330528259272</v>
      </c>
      <c r="AA67" s="61">
        <f t="shared" si="48"/>
        <v>230.87441444396981</v>
      </c>
      <c r="AB67" s="61">
        <f t="shared" si="48"/>
        <v>235.37016868591323</v>
      </c>
      <c r="AC67" s="61">
        <f t="shared" si="48"/>
        <v>242.5993661880494</v>
      </c>
      <c r="AD67" s="61">
        <f t="shared" si="48"/>
        <v>249.50080013275129</v>
      </c>
      <c r="AE67" s="61">
        <f t="shared" si="48"/>
        <v>255.24859523773199</v>
      </c>
      <c r="AF67" s="61">
        <f t="shared" si="48"/>
        <v>260.41211605072021</v>
      </c>
      <c r="AG67" s="61">
        <f t="shared" si="48"/>
        <v>265.37599754333496</v>
      </c>
      <c r="AH67" s="61">
        <f t="shared" si="48"/>
        <v>270.29520034790039</v>
      </c>
      <c r="AI67" s="61">
        <f t="shared" si="48"/>
        <v>84.745200157165385</v>
      </c>
      <c r="AJ67" s="100"/>
      <c r="AK67" s="51" t="s">
        <v>115</v>
      </c>
      <c r="AL67" s="52">
        <v>10.6500000953674</v>
      </c>
      <c r="AM67" s="52">
        <v>21.550000190734899</v>
      </c>
      <c r="AN67" s="52">
        <v>21.850000381469702</v>
      </c>
      <c r="AO67" s="52">
        <v>10.800000190734901</v>
      </c>
      <c r="AP67" s="52">
        <v>20.413199424743699</v>
      </c>
      <c r="AQ67" s="52">
        <v>21.6565823554993</v>
      </c>
      <c r="AR67" s="52">
        <v>23.748595237731902</v>
      </c>
      <c r="AS67" s="52">
        <v>22.900053977966301</v>
      </c>
      <c r="AT67" s="52">
        <v>19.693588733673099</v>
      </c>
      <c r="AU67" s="52">
        <v>19.020219802856399</v>
      </c>
      <c r="AV67" s="52">
        <v>19.374274730682401</v>
      </c>
      <c r="AW67" s="52">
        <v>23.397151947021499</v>
      </c>
      <c r="AX67" s="52">
        <v>26.803988456726099</v>
      </c>
      <c r="AY67" s="52">
        <v>22.9315137863159</v>
      </c>
      <c r="AZ67" s="52">
        <v>25.050380706787099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29.5</v>
      </c>
      <c r="U68" s="77">
        <f t="shared" ref="U68:AH77" si="49">AM44</f>
        <v>26.600000381469702</v>
      </c>
      <c r="V68" s="77">
        <f t="shared" si="49"/>
        <v>19.299999237060501</v>
      </c>
      <c r="W68" s="77">
        <f t="shared" si="49"/>
        <v>20.699999809265101</v>
      </c>
      <c r="X68" s="77">
        <f t="shared" si="49"/>
        <v>17.546685218811</v>
      </c>
      <c r="Y68" s="77">
        <f t="shared" si="49"/>
        <v>29.008177757263201</v>
      </c>
      <c r="Z68" s="77">
        <f t="shared" si="49"/>
        <v>23.996627807617202</v>
      </c>
      <c r="AA68" s="77">
        <f t="shared" si="49"/>
        <v>22.378979682922399</v>
      </c>
      <c r="AB68" s="77">
        <f t="shared" si="49"/>
        <v>24.466688156127901</v>
      </c>
      <c r="AC68" s="77">
        <f t="shared" si="49"/>
        <v>23.317564010620099</v>
      </c>
      <c r="AD68" s="77">
        <f t="shared" si="49"/>
        <v>24.174153327941902</v>
      </c>
      <c r="AE68" s="77">
        <f t="shared" si="49"/>
        <v>25.104588508606</v>
      </c>
      <c r="AF68" s="77">
        <f t="shared" si="49"/>
        <v>26.052977561950701</v>
      </c>
      <c r="AG68" s="77">
        <f t="shared" si="49"/>
        <v>26.695685386657701</v>
      </c>
      <c r="AH68" s="78">
        <f t="shared" si="49"/>
        <v>27.097455978393601</v>
      </c>
      <c r="AI68" s="92">
        <f t="shared" ref="AI68:AI77" si="50">AH68-T68</f>
        <v>-2.4025440216063991</v>
      </c>
      <c r="AJ68" s="95"/>
      <c r="AK68" s="51" t="s">
        <v>116</v>
      </c>
      <c r="AL68" s="52">
        <v>12.4500002861023</v>
      </c>
      <c r="AM68" s="52">
        <v>10.6500000953674</v>
      </c>
      <c r="AN68" s="52">
        <v>19.25</v>
      </c>
      <c r="AO68" s="52">
        <v>21.5</v>
      </c>
      <c r="AP68" s="52">
        <v>11.073379039764401</v>
      </c>
      <c r="AQ68" s="52">
        <v>20.1748352050781</v>
      </c>
      <c r="AR68" s="52">
        <v>21.373416900634801</v>
      </c>
      <c r="AS68" s="52">
        <v>23.437625885009801</v>
      </c>
      <c r="AT68" s="52">
        <v>22.552677154541001</v>
      </c>
      <c r="AU68" s="52">
        <v>19.5813083648682</v>
      </c>
      <c r="AV68" s="52">
        <v>18.936190605163599</v>
      </c>
      <c r="AW68" s="52">
        <v>19.1617736816406</v>
      </c>
      <c r="AX68" s="52">
        <v>23.183276176452601</v>
      </c>
      <c r="AY68" s="52">
        <v>26.402203559875499</v>
      </c>
      <c r="AZ68" s="52">
        <v>22.704116821289102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28.399999618530298</v>
      </c>
      <c r="U69" s="61">
        <f t="shared" si="49"/>
        <v>29.149999618530298</v>
      </c>
      <c r="V69" s="61">
        <f t="shared" si="49"/>
        <v>27.100000381469702</v>
      </c>
      <c r="W69" s="61">
        <f t="shared" si="49"/>
        <v>21.949999809265101</v>
      </c>
      <c r="X69" s="61">
        <f t="shared" si="49"/>
        <v>21.478031158447301</v>
      </c>
      <c r="Y69" s="61">
        <f t="shared" si="49"/>
        <v>18.716067314147899</v>
      </c>
      <c r="Z69" s="61">
        <f t="shared" si="49"/>
        <v>29.0980529785156</v>
      </c>
      <c r="AA69" s="61">
        <f t="shared" si="49"/>
        <v>24.643317222595201</v>
      </c>
      <c r="AB69" s="61">
        <f t="shared" si="49"/>
        <v>23.122423171997099</v>
      </c>
      <c r="AC69" s="61">
        <f t="shared" si="49"/>
        <v>25.316189765930201</v>
      </c>
      <c r="AD69" s="61">
        <f t="shared" si="49"/>
        <v>24.116529464721701</v>
      </c>
      <c r="AE69" s="61">
        <f t="shared" si="49"/>
        <v>24.969887733459501</v>
      </c>
      <c r="AF69" s="61">
        <f t="shared" si="49"/>
        <v>25.905103683471701</v>
      </c>
      <c r="AG69" s="61">
        <f t="shared" si="49"/>
        <v>26.833424568176302</v>
      </c>
      <c r="AH69" s="62">
        <f t="shared" si="49"/>
        <v>27.389358520507798</v>
      </c>
      <c r="AI69" s="71">
        <f t="shared" si="50"/>
        <v>-1.0106410980225</v>
      </c>
      <c r="AJ69" s="95"/>
      <c r="AK69" s="51" t="s">
        <v>117</v>
      </c>
      <c r="AL69" s="52">
        <v>14.5</v>
      </c>
      <c r="AM69" s="52">
        <v>10.1500000953674</v>
      </c>
      <c r="AN69" s="52">
        <v>11.6500000953674</v>
      </c>
      <c r="AO69" s="52">
        <v>19.5999999046326</v>
      </c>
      <c r="AP69" s="52">
        <v>20.954229354858398</v>
      </c>
      <c r="AQ69" s="52">
        <v>11.1986765861511</v>
      </c>
      <c r="AR69" s="52">
        <v>19.770586967468301</v>
      </c>
      <c r="AS69" s="52">
        <v>20.877998352050799</v>
      </c>
      <c r="AT69" s="52">
        <v>22.944973945617701</v>
      </c>
      <c r="AU69" s="52">
        <v>22.019502639770501</v>
      </c>
      <c r="AV69" s="52">
        <v>19.305370807647702</v>
      </c>
      <c r="AW69" s="52">
        <v>18.658160209655801</v>
      </c>
      <c r="AX69" s="52">
        <v>18.747950553894</v>
      </c>
      <c r="AY69" s="52">
        <v>22.7808790206909</v>
      </c>
      <c r="AZ69" s="52">
        <v>25.800521850585898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24.75</v>
      </c>
      <c r="U70" s="65">
        <f t="shared" si="49"/>
        <v>26.699999809265101</v>
      </c>
      <c r="V70" s="65">
        <f t="shared" si="49"/>
        <v>29</v>
      </c>
      <c r="W70" s="65">
        <f t="shared" si="49"/>
        <v>27.75</v>
      </c>
      <c r="X70" s="65">
        <f t="shared" si="49"/>
        <v>22.422848701477101</v>
      </c>
      <c r="Y70" s="65">
        <f t="shared" si="49"/>
        <v>22.136152267456101</v>
      </c>
      <c r="Z70" s="65">
        <f t="shared" si="49"/>
        <v>19.644757270812999</v>
      </c>
      <c r="AA70" s="65">
        <f t="shared" si="49"/>
        <v>29.109357833862301</v>
      </c>
      <c r="AB70" s="65">
        <f t="shared" si="49"/>
        <v>25.14035987854</v>
      </c>
      <c r="AC70" s="65">
        <f t="shared" si="49"/>
        <v>23.696220397949201</v>
      </c>
      <c r="AD70" s="65">
        <f t="shared" si="49"/>
        <v>25.9709777832031</v>
      </c>
      <c r="AE70" s="65">
        <f t="shared" si="49"/>
        <v>24.740085601806602</v>
      </c>
      <c r="AF70" s="65">
        <f t="shared" si="49"/>
        <v>25.581103324890101</v>
      </c>
      <c r="AG70" s="65">
        <f t="shared" si="49"/>
        <v>26.522123336791999</v>
      </c>
      <c r="AH70" s="68">
        <f t="shared" si="49"/>
        <v>27.431782722473098</v>
      </c>
      <c r="AI70" s="72">
        <f t="shared" si="50"/>
        <v>2.6817827224730983</v>
      </c>
      <c r="AJ70" s="95"/>
      <c r="AK70" s="51" t="s">
        <v>118</v>
      </c>
      <c r="AL70" s="52">
        <v>13.9000000953674</v>
      </c>
      <c r="AM70" s="52">
        <v>16.650000572204601</v>
      </c>
      <c r="AN70" s="52">
        <v>10.1500000953674</v>
      </c>
      <c r="AO70" s="52">
        <v>11</v>
      </c>
      <c r="AP70" s="52">
        <v>19.106329441070599</v>
      </c>
      <c r="AQ70" s="52">
        <v>20.458732604980501</v>
      </c>
      <c r="AR70" s="52">
        <v>11.299247741699199</v>
      </c>
      <c r="AS70" s="52">
        <v>19.393847465515101</v>
      </c>
      <c r="AT70" s="52">
        <v>20.4026956558228</v>
      </c>
      <c r="AU70" s="52">
        <v>22.481327056884801</v>
      </c>
      <c r="AV70" s="52">
        <v>21.528197288513201</v>
      </c>
      <c r="AW70" s="52">
        <v>19.052063465118401</v>
      </c>
      <c r="AX70" s="52">
        <v>18.389323234558098</v>
      </c>
      <c r="AY70" s="52">
        <v>18.3719158172607</v>
      </c>
      <c r="AZ70" s="52">
        <v>22.403343200683601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23.699999809265101</v>
      </c>
      <c r="U71" s="61">
        <f t="shared" si="49"/>
        <v>24.099999427795399</v>
      </c>
      <c r="V71" s="61">
        <f t="shared" si="49"/>
        <v>25.699999809265101</v>
      </c>
      <c r="W71" s="61">
        <f t="shared" si="49"/>
        <v>30.300000190734899</v>
      </c>
      <c r="X71" s="61">
        <f t="shared" si="49"/>
        <v>27.570782661437999</v>
      </c>
      <c r="Y71" s="61">
        <f t="shared" si="49"/>
        <v>22.697097778320298</v>
      </c>
      <c r="Z71" s="61">
        <f t="shared" si="49"/>
        <v>22.4928588867188</v>
      </c>
      <c r="AA71" s="61">
        <f t="shared" si="49"/>
        <v>20.2593688964844</v>
      </c>
      <c r="AB71" s="61">
        <f t="shared" si="49"/>
        <v>28.8981161117554</v>
      </c>
      <c r="AC71" s="61">
        <f t="shared" si="49"/>
        <v>25.352030754089402</v>
      </c>
      <c r="AD71" s="61">
        <f t="shared" si="49"/>
        <v>23.970148086547901</v>
      </c>
      <c r="AE71" s="61">
        <f t="shared" si="49"/>
        <v>26.299500465393098</v>
      </c>
      <c r="AF71" s="61">
        <f t="shared" si="49"/>
        <v>25.039832115173301</v>
      </c>
      <c r="AG71" s="61">
        <f t="shared" si="49"/>
        <v>25.878714561462399</v>
      </c>
      <c r="AH71" s="62">
        <f t="shared" si="49"/>
        <v>26.811156272888201</v>
      </c>
      <c r="AI71" s="71">
        <f t="shared" si="50"/>
        <v>3.1111564636231002</v>
      </c>
      <c r="AJ71" s="95"/>
      <c r="AK71" s="51" t="s">
        <v>119</v>
      </c>
      <c r="AL71" s="52">
        <v>12.3499999046326</v>
      </c>
      <c r="AM71" s="52">
        <v>11.949999809265099</v>
      </c>
      <c r="AN71" s="52">
        <v>16.650000572204601</v>
      </c>
      <c r="AO71" s="52">
        <v>10.1500000953674</v>
      </c>
      <c r="AP71" s="52">
        <v>11.1380710601807</v>
      </c>
      <c r="AQ71" s="52">
        <v>18.768226623535199</v>
      </c>
      <c r="AR71" s="52">
        <v>20.103695869445801</v>
      </c>
      <c r="AS71" s="52">
        <v>11.4648814201355</v>
      </c>
      <c r="AT71" s="52">
        <v>19.147593498229998</v>
      </c>
      <c r="AU71" s="52">
        <v>20.0544757843018</v>
      </c>
      <c r="AV71" s="52">
        <v>22.147974014282202</v>
      </c>
      <c r="AW71" s="52">
        <v>21.1847677230835</v>
      </c>
      <c r="AX71" s="52">
        <v>18.912889957428</v>
      </c>
      <c r="AY71" s="52">
        <v>18.2415370941162</v>
      </c>
      <c r="AZ71" s="52">
        <v>18.132850170135502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20.5</v>
      </c>
      <c r="U72" s="65">
        <f t="shared" si="49"/>
        <v>23.350000381469702</v>
      </c>
      <c r="V72" s="65">
        <f t="shared" si="49"/>
        <v>25.25</v>
      </c>
      <c r="W72" s="65">
        <f t="shared" si="49"/>
        <v>26.649999618530298</v>
      </c>
      <c r="X72" s="65">
        <f t="shared" si="49"/>
        <v>29.827963829040499</v>
      </c>
      <c r="Y72" s="65">
        <f t="shared" si="49"/>
        <v>27.348095893859899</v>
      </c>
      <c r="Z72" s="65">
        <f t="shared" si="49"/>
        <v>22.812807083129901</v>
      </c>
      <c r="AA72" s="65">
        <f t="shared" si="49"/>
        <v>22.6795444488525</v>
      </c>
      <c r="AB72" s="65">
        <f t="shared" si="49"/>
        <v>20.679741859436</v>
      </c>
      <c r="AC72" s="65">
        <f t="shared" si="49"/>
        <v>28.5717887878418</v>
      </c>
      <c r="AD72" s="65">
        <f t="shared" si="49"/>
        <v>25.400502204895002</v>
      </c>
      <c r="AE72" s="65">
        <f t="shared" si="49"/>
        <v>24.078489303588899</v>
      </c>
      <c r="AF72" s="65">
        <f t="shared" si="49"/>
        <v>26.4372234344482</v>
      </c>
      <c r="AG72" s="65">
        <f t="shared" si="49"/>
        <v>25.160306930541999</v>
      </c>
      <c r="AH72" s="68">
        <f t="shared" si="49"/>
        <v>25.990611076354998</v>
      </c>
      <c r="AI72" s="72">
        <f t="shared" si="50"/>
        <v>5.4906110763549982</v>
      </c>
      <c r="AJ72" s="95"/>
      <c r="AK72" s="51" t="s">
        <v>120</v>
      </c>
      <c r="AL72" s="52">
        <v>13.5</v>
      </c>
      <c r="AM72" s="52">
        <v>10.699999809265099</v>
      </c>
      <c r="AN72" s="52">
        <v>11.449999809265099</v>
      </c>
      <c r="AO72" s="52">
        <v>16</v>
      </c>
      <c r="AP72" s="52">
        <v>10.3535814285278</v>
      </c>
      <c r="AQ72" s="52">
        <v>11.400163650512701</v>
      </c>
      <c r="AR72" s="52">
        <v>18.569532394409201</v>
      </c>
      <c r="AS72" s="52">
        <v>19.901903152465799</v>
      </c>
      <c r="AT72" s="52">
        <v>11.7320113182068</v>
      </c>
      <c r="AU72" s="52">
        <v>19.042951583862301</v>
      </c>
      <c r="AV72" s="52">
        <v>19.888775825500499</v>
      </c>
      <c r="AW72" s="52">
        <v>21.9766845703125</v>
      </c>
      <c r="AX72" s="52">
        <v>21.015081405639599</v>
      </c>
      <c r="AY72" s="52">
        <v>18.909744262695298</v>
      </c>
      <c r="AZ72" s="52">
        <v>18.253379821777301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23.800000190734899</v>
      </c>
      <c r="U73" s="61">
        <f t="shared" si="49"/>
        <v>18.5</v>
      </c>
      <c r="V73" s="61">
        <f t="shared" si="49"/>
        <v>23.550000190734899</v>
      </c>
      <c r="W73" s="61">
        <f t="shared" si="49"/>
        <v>27.899999618530298</v>
      </c>
      <c r="X73" s="61">
        <f t="shared" si="49"/>
        <v>26.522437095642101</v>
      </c>
      <c r="Y73" s="61">
        <f t="shared" si="49"/>
        <v>29.4601278305054</v>
      </c>
      <c r="Z73" s="61">
        <f t="shared" si="49"/>
        <v>27.137292861938501</v>
      </c>
      <c r="AA73" s="61">
        <f t="shared" si="49"/>
        <v>22.914037704467798</v>
      </c>
      <c r="AB73" s="61">
        <f t="shared" si="49"/>
        <v>22.839412689208999</v>
      </c>
      <c r="AC73" s="61">
        <f t="shared" si="49"/>
        <v>21.0391750335693</v>
      </c>
      <c r="AD73" s="61">
        <f t="shared" si="49"/>
        <v>28.2940835952759</v>
      </c>
      <c r="AE73" s="61">
        <f t="shared" si="49"/>
        <v>25.442482948303201</v>
      </c>
      <c r="AF73" s="61">
        <f t="shared" si="49"/>
        <v>24.166763305664102</v>
      </c>
      <c r="AG73" s="61">
        <f t="shared" si="49"/>
        <v>26.542264938354499</v>
      </c>
      <c r="AH73" s="62">
        <f t="shared" si="49"/>
        <v>25.257964134216301</v>
      </c>
      <c r="AI73" s="71">
        <f t="shared" si="50"/>
        <v>1.4579639434814027</v>
      </c>
      <c r="AJ73" s="95"/>
      <c r="AK73" s="51" t="s">
        <v>121</v>
      </c>
      <c r="AL73" s="52">
        <v>13.1500000953674</v>
      </c>
      <c r="AM73" s="52">
        <v>14</v>
      </c>
      <c r="AN73" s="52">
        <v>10.5499997138977</v>
      </c>
      <c r="AO73" s="52">
        <v>10.5</v>
      </c>
      <c r="AP73" s="52">
        <v>16.045211791992202</v>
      </c>
      <c r="AQ73" s="52">
        <v>10.6630964279175</v>
      </c>
      <c r="AR73" s="52">
        <v>11.759602069854701</v>
      </c>
      <c r="AS73" s="52">
        <v>18.473367214202899</v>
      </c>
      <c r="AT73" s="52">
        <v>19.829613685607899</v>
      </c>
      <c r="AU73" s="52">
        <v>12.099963188171399</v>
      </c>
      <c r="AV73" s="52">
        <v>19.058768272399899</v>
      </c>
      <c r="AW73" s="52">
        <v>19.857418060302699</v>
      </c>
      <c r="AX73" s="52">
        <v>21.9362955093384</v>
      </c>
      <c r="AY73" s="52">
        <v>20.9816284179688</v>
      </c>
      <c r="AZ73" s="52">
        <v>19.029248237609899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25.75</v>
      </c>
      <c r="U74" s="65">
        <f t="shared" si="49"/>
        <v>22</v>
      </c>
      <c r="V74" s="65">
        <f t="shared" si="49"/>
        <v>18.650000572204601</v>
      </c>
      <c r="W74" s="65">
        <f t="shared" si="49"/>
        <v>22.550000190734899</v>
      </c>
      <c r="X74" s="65">
        <f t="shared" si="49"/>
        <v>27.7695503234863</v>
      </c>
      <c r="Y74" s="65">
        <f t="shared" si="49"/>
        <v>26.439573287963899</v>
      </c>
      <c r="Z74" s="65">
        <f t="shared" si="49"/>
        <v>29.103455543518098</v>
      </c>
      <c r="AA74" s="65">
        <f t="shared" si="49"/>
        <v>26.926482200622601</v>
      </c>
      <c r="AB74" s="65">
        <f t="shared" si="49"/>
        <v>22.994885444641099</v>
      </c>
      <c r="AC74" s="65">
        <f t="shared" si="49"/>
        <v>22.967180252075199</v>
      </c>
      <c r="AD74" s="65">
        <f t="shared" si="49"/>
        <v>21.346657752990701</v>
      </c>
      <c r="AE74" s="65">
        <f t="shared" si="49"/>
        <v>28.042768478393601</v>
      </c>
      <c r="AF74" s="65">
        <f t="shared" si="49"/>
        <v>25.463421821594199</v>
      </c>
      <c r="AG74" s="65">
        <f t="shared" si="49"/>
        <v>24.233116149902301</v>
      </c>
      <c r="AH74" s="68">
        <f t="shared" si="49"/>
        <v>26.617320060729998</v>
      </c>
      <c r="AI74" s="72">
        <f t="shared" si="50"/>
        <v>0.86732006072999823</v>
      </c>
      <c r="AJ74" s="95"/>
      <c r="AK74" s="51" t="s">
        <v>122</v>
      </c>
      <c r="AL74" s="52">
        <v>16.300000190734899</v>
      </c>
      <c r="AM74" s="52">
        <v>13.1500000953674</v>
      </c>
      <c r="AN74" s="52">
        <v>13.1499996185303</v>
      </c>
      <c r="AO74" s="52">
        <v>10.8999996185303</v>
      </c>
      <c r="AP74" s="52">
        <v>10.9927191734314</v>
      </c>
      <c r="AQ74" s="52">
        <v>16.2187147140503</v>
      </c>
      <c r="AR74" s="52">
        <v>11.068610191345201</v>
      </c>
      <c r="AS74" s="52">
        <v>12.2097458839417</v>
      </c>
      <c r="AT74" s="52">
        <v>18.508354663848898</v>
      </c>
      <c r="AU74" s="52">
        <v>19.874290466308601</v>
      </c>
      <c r="AV74" s="52">
        <v>12.563860893249499</v>
      </c>
      <c r="AW74" s="52">
        <v>19.199311256408699</v>
      </c>
      <c r="AX74" s="52">
        <v>19.953158378601099</v>
      </c>
      <c r="AY74" s="52">
        <v>22.033544540405298</v>
      </c>
      <c r="AZ74" s="52">
        <v>21.089619636535598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24.849999427795399</v>
      </c>
      <c r="U75" s="61">
        <f t="shared" si="49"/>
        <v>26.75</v>
      </c>
      <c r="V75" s="61">
        <f t="shared" si="49"/>
        <v>22.350000381469702</v>
      </c>
      <c r="W75" s="61">
        <f t="shared" si="49"/>
        <v>17.850000381469702</v>
      </c>
      <c r="X75" s="61">
        <f t="shared" si="49"/>
        <v>22.534901618957502</v>
      </c>
      <c r="Y75" s="61">
        <f t="shared" si="49"/>
        <v>27.648769378662099</v>
      </c>
      <c r="Z75" s="61">
        <f t="shared" si="49"/>
        <v>26.314158439636198</v>
      </c>
      <c r="AA75" s="61">
        <f t="shared" si="49"/>
        <v>28.724375724792498</v>
      </c>
      <c r="AB75" s="61">
        <f t="shared" si="49"/>
        <v>26.681512832641602</v>
      </c>
      <c r="AC75" s="61">
        <f t="shared" si="49"/>
        <v>23.0149393081665</v>
      </c>
      <c r="AD75" s="61">
        <f t="shared" si="49"/>
        <v>23.032202720642101</v>
      </c>
      <c r="AE75" s="61">
        <f t="shared" si="49"/>
        <v>21.575682640075701</v>
      </c>
      <c r="AF75" s="61">
        <f t="shared" si="49"/>
        <v>27.7649087905884</v>
      </c>
      <c r="AG75" s="61">
        <f t="shared" si="49"/>
        <v>25.433400154113802</v>
      </c>
      <c r="AH75" s="62">
        <f t="shared" si="49"/>
        <v>24.241970062255898</v>
      </c>
      <c r="AI75" s="71">
        <f t="shared" si="50"/>
        <v>-0.60802936553950104</v>
      </c>
      <c r="AJ75" s="95"/>
      <c r="AK75" s="51" t="s">
        <v>123</v>
      </c>
      <c r="AL75" s="52">
        <v>14.300000190734901</v>
      </c>
      <c r="AM75" s="52">
        <v>17.300000190734899</v>
      </c>
      <c r="AN75" s="52">
        <v>13.5</v>
      </c>
      <c r="AO75" s="52">
        <v>13.1499996185303</v>
      </c>
      <c r="AP75" s="52">
        <v>11.340880870819101</v>
      </c>
      <c r="AQ75" s="52">
        <v>11.483681678771999</v>
      </c>
      <c r="AR75" s="52">
        <v>16.3890075683594</v>
      </c>
      <c r="AS75" s="52">
        <v>11.461335182189901</v>
      </c>
      <c r="AT75" s="52">
        <v>12.6375522613525</v>
      </c>
      <c r="AU75" s="52">
        <v>18.5626363754272</v>
      </c>
      <c r="AV75" s="52">
        <v>19.9206218719482</v>
      </c>
      <c r="AW75" s="52">
        <v>13.0134630203247</v>
      </c>
      <c r="AX75" s="52">
        <v>19.345404624939</v>
      </c>
      <c r="AY75" s="52">
        <v>20.057497978210399</v>
      </c>
      <c r="AZ75" s="52">
        <v>22.142494201660199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26.25</v>
      </c>
      <c r="U76" s="65">
        <f t="shared" si="49"/>
        <v>25</v>
      </c>
      <c r="V76" s="65">
        <f t="shared" si="49"/>
        <v>23.75</v>
      </c>
      <c r="W76" s="65">
        <f t="shared" si="49"/>
        <v>22.800000190734899</v>
      </c>
      <c r="X76" s="65">
        <f t="shared" si="49"/>
        <v>18.300496101379402</v>
      </c>
      <c r="Y76" s="65">
        <f t="shared" si="49"/>
        <v>22.508773803710898</v>
      </c>
      <c r="Z76" s="65">
        <f t="shared" si="49"/>
        <v>27.480577468872099</v>
      </c>
      <c r="AA76" s="65">
        <f t="shared" si="49"/>
        <v>26.156669616699201</v>
      </c>
      <c r="AB76" s="65">
        <f t="shared" si="49"/>
        <v>28.3340148925781</v>
      </c>
      <c r="AC76" s="65">
        <f t="shared" si="49"/>
        <v>26.411761283874501</v>
      </c>
      <c r="AD76" s="65">
        <f t="shared" si="49"/>
        <v>22.985737800598098</v>
      </c>
      <c r="AE76" s="65">
        <f t="shared" si="49"/>
        <v>23.0446872711182</v>
      </c>
      <c r="AF76" s="65">
        <f t="shared" si="49"/>
        <v>21.734521865844702</v>
      </c>
      <c r="AG76" s="65">
        <f t="shared" si="49"/>
        <v>27.460131645202601</v>
      </c>
      <c r="AH76" s="68">
        <f t="shared" si="49"/>
        <v>25.355059623718301</v>
      </c>
      <c r="AI76" s="72">
        <f t="shared" si="50"/>
        <v>-0.8949403762816992</v>
      </c>
      <c r="AJ76" s="95"/>
      <c r="AK76" s="51" t="s">
        <v>124</v>
      </c>
      <c r="AL76" s="52">
        <v>10.5499999523163</v>
      </c>
      <c r="AM76" s="52">
        <v>14.300000190734901</v>
      </c>
      <c r="AN76" s="52">
        <v>17.300000190734899</v>
      </c>
      <c r="AO76" s="52">
        <v>14.1500000953674</v>
      </c>
      <c r="AP76" s="52">
        <v>13.415609836578399</v>
      </c>
      <c r="AQ76" s="52">
        <v>11.6802945137024</v>
      </c>
      <c r="AR76" s="52">
        <v>11.8496007919312</v>
      </c>
      <c r="AS76" s="52">
        <v>16.455016613006599</v>
      </c>
      <c r="AT76" s="52">
        <v>11.754344940185501</v>
      </c>
      <c r="AU76" s="52">
        <v>12.9479818344116</v>
      </c>
      <c r="AV76" s="52">
        <v>18.540805816650401</v>
      </c>
      <c r="AW76" s="52">
        <v>19.881412506103501</v>
      </c>
      <c r="AX76" s="52">
        <v>13.3467206954956</v>
      </c>
      <c r="AY76" s="52">
        <v>19.396136283874501</v>
      </c>
      <c r="AZ76" s="52">
        <v>20.0726413726807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20.400000572204601</v>
      </c>
      <c r="U77" s="63">
        <f t="shared" si="49"/>
        <v>24.299999237060501</v>
      </c>
      <c r="V77" s="63">
        <f t="shared" si="49"/>
        <v>25.5</v>
      </c>
      <c r="W77" s="63">
        <f t="shared" si="49"/>
        <v>23.949999809265101</v>
      </c>
      <c r="X77" s="63">
        <f t="shared" si="49"/>
        <v>22.976310729980501</v>
      </c>
      <c r="Y77" s="63">
        <f t="shared" si="49"/>
        <v>18.887119293212901</v>
      </c>
      <c r="Z77" s="63">
        <f t="shared" si="49"/>
        <v>22.686712265014599</v>
      </c>
      <c r="AA77" s="63">
        <f t="shared" si="49"/>
        <v>27.5378255844116</v>
      </c>
      <c r="AB77" s="63">
        <f t="shared" si="49"/>
        <v>26.240481376647899</v>
      </c>
      <c r="AC77" s="63">
        <f t="shared" si="49"/>
        <v>28.244320869445801</v>
      </c>
      <c r="AD77" s="63">
        <f t="shared" si="49"/>
        <v>26.431512832641602</v>
      </c>
      <c r="AE77" s="63">
        <f t="shared" si="49"/>
        <v>23.188393592834501</v>
      </c>
      <c r="AF77" s="63">
        <f t="shared" si="49"/>
        <v>23.279750823974599</v>
      </c>
      <c r="AG77" s="63">
        <f t="shared" si="49"/>
        <v>22.0931205749512</v>
      </c>
      <c r="AH77" s="64">
        <f t="shared" si="49"/>
        <v>27.449547767639199</v>
      </c>
      <c r="AI77" s="93">
        <f t="shared" si="50"/>
        <v>7.0495471954345987</v>
      </c>
      <c r="AJ77" s="95"/>
      <c r="AK77" s="51" t="s">
        <v>125</v>
      </c>
      <c r="AL77" s="52">
        <v>16.049999713897702</v>
      </c>
      <c r="AM77" s="52">
        <v>9.3999998569488508</v>
      </c>
      <c r="AN77" s="52">
        <v>13.6499996185303</v>
      </c>
      <c r="AO77" s="52">
        <v>17.949999809265101</v>
      </c>
      <c r="AP77" s="52">
        <v>14.138646602630599</v>
      </c>
      <c r="AQ77" s="52">
        <v>13.521353244781499</v>
      </c>
      <c r="AR77" s="52">
        <v>11.846466541290299</v>
      </c>
      <c r="AS77" s="52">
        <v>12.0408773422241</v>
      </c>
      <c r="AT77" s="52">
        <v>16.3580241203308</v>
      </c>
      <c r="AU77" s="52">
        <v>11.889696121215801</v>
      </c>
      <c r="AV77" s="52">
        <v>13.090886592864999</v>
      </c>
      <c r="AW77" s="52">
        <v>18.352990627288801</v>
      </c>
      <c r="AX77" s="52">
        <v>19.675193786621101</v>
      </c>
      <c r="AY77" s="52">
        <v>13.505908012390099</v>
      </c>
      <c r="AZ77" s="52">
        <v>19.267578125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247.8999996185303</v>
      </c>
      <c r="U78" s="61">
        <f t="shared" ref="U78:AI78" si="52">SUM(U68:U77)</f>
        <v>246.44999885559071</v>
      </c>
      <c r="V78" s="61">
        <f t="shared" si="52"/>
        <v>240.15000057220448</v>
      </c>
      <c r="W78" s="61">
        <f t="shared" si="52"/>
        <v>242.3999996185303</v>
      </c>
      <c r="X78" s="61">
        <f t="shared" si="52"/>
        <v>236.95000743865967</v>
      </c>
      <c r="Y78" s="61">
        <f t="shared" si="52"/>
        <v>244.8499546051026</v>
      </c>
      <c r="Z78" s="61">
        <f t="shared" si="52"/>
        <v>250.76730060577398</v>
      </c>
      <c r="AA78" s="61">
        <f t="shared" si="52"/>
        <v>251.32995891571048</v>
      </c>
      <c r="AB78" s="61">
        <f t="shared" si="52"/>
        <v>249.39763641357408</v>
      </c>
      <c r="AC78" s="61">
        <f t="shared" si="52"/>
        <v>247.93117046356201</v>
      </c>
      <c r="AD78" s="61">
        <f t="shared" si="52"/>
        <v>245.72250556945798</v>
      </c>
      <c r="AE78" s="61">
        <f t="shared" si="52"/>
        <v>246.4865665435793</v>
      </c>
      <c r="AF78" s="61">
        <f t="shared" si="52"/>
        <v>251.42560672760001</v>
      </c>
      <c r="AG78" s="61">
        <f t="shared" si="52"/>
        <v>256.85228824615479</v>
      </c>
      <c r="AH78" s="61">
        <f t="shared" si="52"/>
        <v>263.64222621917742</v>
      </c>
      <c r="AI78" s="61">
        <f t="shared" si="52"/>
        <v>15.742226600647097</v>
      </c>
      <c r="AJ78" s="100"/>
      <c r="AK78" s="51" t="s">
        <v>126</v>
      </c>
      <c r="AL78" s="52">
        <v>11</v>
      </c>
      <c r="AM78" s="52">
        <v>15.4000000953674</v>
      </c>
      <c r="AN78" s="52">
        <v>9.8999998569488508</v>
      </c>
      <c r="AO78" s="52">
        <v>13.6499996185303</v>
      </c>
      <c r="AP78" s="52">
        <v>17.498757362365701</v>
      </c>
      <c r="AQ78" s="52">
        <v>14.023678779602101</v>
      </c>
      <c r="AR78" s="52">
        <v>13.500697612762499</v>
      </c>
      <c r="AS78" s="52">
        <v>11.8903260231018</v>
      </c>
      <c r="AT78" s="52">
        <v>12.1064696311951</v>
      </c>
      <c r="AU78" s="52">
        <v>16.136963844299299</v>
      </c>
      <c r="AV78" s="52">
        <v>11.9052782058716</v>
      </c>
      <c r="AW78" s="52">
        <v>13.1166286468506</v>
      </c>
      <c r="AX78" s="52">
        <v>18.030923366546599</v>
      </c>
      <c r="AY78" s="52">
        <v>19.3558959960938</v>
      </c>
      <c r="AZ78" s="52">
        <v>13.5381350517273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22.400000572204601</v>
      </c>
      <c r="U79" s="77">
        <f t="shared" ref="U79:AH88" si="53">AM54</f>
        <v>20.400000572204601</v>
      </c>
      <c r="V79" s="77">
        <f t="shared" si="53"/>
        <v>25.949999809265101</v>
      </c>
      <c r="W79" s="77">
        <f t="shared" si="53"/>
        <v>26.349999427795399</v>
      </c>
      <c r="X79" s="77">
        <f t="shared" si="53"/>
        <v>24.2257642745972</v>
      </c>
      <c r="Y79" s="77">
        <f t="shared" si="53"/>
        <v>23.3378438949585</v>
      </c>
      <c r="Z79" s="77">
        <f t="shared" si="53"/>
        <v>19.549180984497099</v>
      </c>
      <c r="AA79" s="77">
        <f t="shared" si="53"/>
        <v>23.035610198974599</v>
      </c>
      <c r="AB79" s="77">
        <f t="shared" si="53"/>
        <v>27.770627021789601</v>
      </c>
      <c r="AC79" s="77">
        <f t="shared" si="53"/>
        <v>26.499512672424299</v>
      </c>
      <c r="AD79" s="77">
        <f t="shared" si="53"/>
        <v>28.375006675720201</v>
      </c>
      <c r="AE79" s="77">
        <f t="shared" si="53"/>
        <v>26.6638298034668</v>
      </c>
      <c r="AF79" s="77">
        <f t="shared" si="53"/>
        <v>23.568448066711401</v>
      </c>
      <c r="AG79" s="77">
        <f t="shared" si="53"/>
        <v>23.695258140564</v>
      </c>
      <c r="AH79" s="78">
        <f t="shared" si="53"/>
        <v>22.609210968017599</v>
      </c>
      <c r="AI79" s="92">
        <f t="shared" ref="AI79:AI88" si="54">AH79-T79</f>
        <v>0.20921039581299894</v>
      </c>
      <c r="AJ79" s="95"/>
      <c r="AK79" s="51" t="s">
        <v>127</v>
      </c>
      <c r="AL79" s="52">
        <v>13</v>
      </c>
      <c r="AM79" s="52">
        <v>11</v>
      </c>
      <c r="AN79" s="52">
        <v>14.750000476837201</v>
      </c>
      <c r="AO79" s="52">
        <v>9.7499997615814191</v>
      </c>
      <c r="AP79" s="52">
        <v>13.4699306488037</v>
      </c>
      <c r="AQ79" s="52">
        <v>17.124857902526902</v>
      </c>
      <c r="AR79" s="52">
        <v>13.921709060668899</v>
      </c>
      <c r="AS79" s="52">
        <v>13.489899158477799</v>
      </c>
      <c r="AT79" s="52">
        <v>11.943721294403099</v>
      </c>
      <c r="AU79" s="52">
        <v>12.1828622817993</v>
      </c>
      <c r="AV79" s="52">
        <v>15.955649375915501</v>
      </c>
      <c r="AW79" s="52">
        <v>11.9401559829712</v>
      </c>
      <c r="AX79" s="52">
        <v>13.157855033874499</v>
      </c>
      <c r="AY79" s="52">
        <v>17.757620811462399</v>
      </c>
      <c r="AZ79" s="52">
        <v>19.0767164230347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27.149999618530298</v>
      </c>
      <c r="U80" s="61">
        <f t="shared" si="53"/>
        <v>20.25</v>
      </c>
      <c r="V80" s="61">
        <f t="shared" si="53"/>
        <v>21.400000572204601</v>
      </c>
      <c r="W80" s="61">
        <f t="shared" si="53"/>
        <v>25.299999237060501</v>
      </c>
      <c r="X80" s="61">
        <f t="shared" si="53"/>
        <v>26.564651489257798</v>
      </c>
      <c r="Y80" s="61">
        <f t="shared" si="53"/>
        <v>24.5763711929321</v>
      </c>
      <c r="Z80" s="61">
        <f t="shared" si="53"/>
        <v>23.7299127578735</v>
      </c>
      <c r="AA80" s="61">
        <f t="shared" si="53"/>
        <v>20.209206581115701</v>
      </c>
      <c r="AB80" s="61">
        <f t="shared" si="53"/>
        <v>23.4350442886353</v>
      </c>
      <c r="AC80" s="61">
        <f t="shared" si="53"/>
        <v>28.0513591766357</v>
      </c>
      <c r="AD80" s="61">
        <f t="shared" si="53"/>
        <v>26.807889938354499</v>
      </c>
      <c r="AE80" s="61">
        <f t="shared" si="53"/>
        <v>28.581522941589402</v>
      </c>
      <c r="AF80" s="61">
        <f t="shared" si="53"/>
        <v>26.9617404937744</v>
      </c>
      <c r="AG80" s="61">
        <f t="shared" si="53"/>
        <v>24.0001316070557</v>
      </c>
      <c r="AH80" s="62">
        <f t="shared" si="53"/>
        <v>24.159451484680201</v>
      </c>
      <c r="AI80" s="71">
        <f t="shared" si="54"/>
        <v>-2.9905481338500977</v>
      </c>
      <c r="AJ80" s="95"/>
      <c r="AK80" s="51" t="s">
        <v>128</v>
      </c>
      <c r="AL80" s="52">
        <v>8.2499997615814191</v>
      </c>
      <c r="AM80" s="52">
        <v>11.8499999046326</v>
      </c>
      <c r="AN80" s="52">
        <v>10.3499999046326</v>
      </c>
      <c r="AO80" s="52">
        <v>15.050000190734901</v>
      </c>
      <c r="AP80" s="52">
        <v>9.8742756843566895</v>
      </c>
      <c r="AQ80" s="52">
        <v>13.3508524894714</v>
      </c>
      <c r="AR80" s="52">
        <v>16.804731369018601</v>
      </c>
      <c r="AS80" s="52">
        <v>13.870322227478001</v>
      </c>
      <c r="AT80" s="52">
        <v>13.5331788063049</v>
      </c>
      <c r="AU80" s="52">
        <v>12.0452036857605</v>
      </c>
      <c r="AV80" s="52">
        <v>12.3052649497986</v>
      </c>
      <c r="AW80" s="52">
        <v>15.8380727767944</v>
      </c>
      <c r="AX80" s="52">
        <v>12.0179586410522</v>
      </c>
      <c r="AY80" s="52">
        <v>13.249387741088899</v>
      </c>
      <c r="AZ80" s="52">
        <v>17.558502674102801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21.550000190734899</v>
      </c>
      <c r="U81" s="65">
        <f t="shared" si="53"/>
        <v>27.149999618530298</v>
      </c>
      <c r="V81" s="65">
        <f t="shared" si="53"/>
        <v>20.25</v>
      </c>
      <c r="W81" s="65">
        <f t="shared" si="53"/>
        <v>23.050000190734899</v>
      </c>
      <c r="X81" s="65">
        <f t="shared" si="53"/>
        <v>25.2898092269897</v>
      </c>
      <c r="Y81" s="65">
        <f t="shared" si="53"/>
        <v>26.680259704589801</v>
      </c>
      <c r="Z81" s="65">
        <f t="shared" si="53"/>
        <v>24.806040763854998</v>
      </c>
      <c r="AA81" s="65">
        <f t="shared" si="53"/>
        <v>23.996935844421401</v>
      </c>
      <c r="AB81" s="65">
        <f t="shared" si="53"/>
        <v>20.7453002929688</v>
      </c>
      <c r="AC81" s="65">
        <f t="shared" si="53"/>
        <v>23.708384513854998</v>
      </c>
      <c r="AD81" s="65">
        <f t="shared" si="53"/>
        <v>28.199547767639199</v>
      </c>
      <c r="AE81" s="65">
        <f t="shared" si="53"/>
        <v>26.982274055481</v>
      </c>
      <c r="AF81" s="65">
        <f t="shared" si="53"/>
        <v>28.6410827636719</v>
      </c>
      <c r="AG81" s="65">
        <f t="shared" si="53"/>
        <v>27.115191459655801</v>
      </c>
      <c r="AH81" s="68">
        <f t="shared" si="53"/>
        <v>24.297042846679702</v>
      </c>
      <c r="AI81" s="72">
        <f t="shared" si="54"/>
        <v>2.7470426559448029</v>
      </c>
      <c r="AJ81" s="95"/>
      <c r="AK81" s="51" t="s">
        <v>129</v>
      </c>
      <c r="AL81" s="52">
        <v>11.399999856948901</v>
      </c>
      <c r="AM81" s="52">
        <v>9.2499997615814191</v>
      </c>
      <c r="AN81" s="52">
        <v>11.2000000476837</v>
      </c>
      <c r="AO81" s="52">
        <v>8.8499999046325701</v>
      </c>
      <c r="AP81" s="52">
        <v>14.8129353523254</v>
      </c>
      <c r="AQ81" s="52">
        <v>10.0504639148712</v>
      </c>
      <c r="AR81" s="52">
        <v>13.287310600280801</v>
      </c>
      <c r="AS81" s="52">
        <v>16.556481361389199</v>
      </c>
      <c r="AT81" s="52">
        <v>13.8784909248352</v>
      </c>
      <c r="AU81" s="52">
        <v>13.6270098686218</v>
      </c>
      <c r="AV81" s="52">
        <v>12.198479652404799</v>
      </c>
      <c r="AW81" s="52">
        <v>12.479208946228001</v>
      </c>
      <c r="AX81" s="52">
        <v>15.7889475822449</v>
      </c>
      <c r="AY81" s="52">
        <v>12.156068801879901</v>
      </c>
      <c r="AZ81" s="52">
        <v>13.395346164703399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19.100000381469702</v>
      </c>
      <c r="U82" s="61">
        <f t="shared" si="53"/>
        <v>19.900000572204601</v>
      </c>
      <c r="V82" s="61">
        <f t="shared" si="53"/>
        <v>27</v>
      </c>
      <c r="W82" s="61">
        <f t="shared" si="53"/>
        <v>20.75</v>
      </c>
      <c r="X82" s="61">
        <f t="shared" si="53"/>
        <v>23.346925735473601</v>
      </c>
      <c r="Y82" s="61">
        <f t="shared" si="53"/>
        <v>25.405861854553201</v>
      </c>
      <c r="Z82" s="61">
        <f t="shared" si="53"/>
        <v>26.869611740112301</v>
      </c>
      <c r="AA82" s="61">
        <f t="shared" si="53"/>
        <v>25.1144695281982</v>
      </c>
      <c r="AB82" s="61">
        <f t="shared" si="53"/>
        <v>24.334121704101602</v>
      </c>
      <c r="AC82" s="61">
        <f t="shared" si="53"/>
        <v>21.3333835601807</v>
      </c>
      <c r="AD82" s="61">
        <f t="shared" si="53"/>
        <v>24.052993774414102</v>
      </c>
      <c r="AE82" s="61">
        <f t="shared" si="53"/>
        <v>28.429657936096199</v>
      </c>
      <c r="AF82" s="61">
        <f t="shared" si="53"/>
        <v>27.246296882629402</v>
      </c>
      <c r="AG82" s="61">
        <f t="shared" si="53"/>
        <v>28.7926893234253</v>
      </c>
      <c r="AH82" s="62">
        <f t="shared" si="53"/>
        <v>27.351464271545399</v>
      </c>
      <c r="AI82" s="71">
        <f t="shared" si="54"/>
        <v>8.2514638900756978</v>
      </c>
      <c r="AJ82" s="95"/>
      <c r="AK82" s="51" t="s">
        <v>130</v>
      </c>
      <c r="AL82" s="52">
        <v>9.6000003814697301</v>
      </c>
      <c r="AM82" s="52">
        <v>10.899999856948901</v>
      </c>
      <c r="AN82" s="52">
        <v>7.2999999523162797</v>
      </c>
      <c r="AO82" s="52">
        <v>10.2000000476837</v>
      </c>
      <c r="AP82" s="52">
        <v>8.8427085876464808</v>
      </c>
      <c r="AQ82" s="52">
        <v>14.505119323730501</v>
      </c>
      <c r="AR82" s="52">
        <v>10.1656167507172</v>
      </c>
      <c r="AS82" s="52">
        <v>13.1725144386292</v>
      </c>
      <c r="AT82" s="52">
        <v>16.243946075439499</v>
      </c>
      <c r="AU82" s="52">
        <v>13.819467067718501</v>
      </c>
      <c r="AV82" s="52">
        <v>13.652618885040299</v>
      </c>
      <c r="AW82" s="52">
        <v>12.295488357543899</v>
      </c>
      <c r="AX82" s="52">
        <v>12.5875315666199</v>
      </c>
      <c r="AY82" s="52">
        <v>15.6612005233765</v>
      </c>
      <c r="AZ82" s="52">
        <v>12.2380604743958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19.949999809265101</v>
      </c>
      <c r="U83" s="65">
        <f t="shared" si="53"/>
        <v>21.25</v>
      </c>
      <c r="V83" s="65">
        <f t="shared" si="53"/>
        <v>20.75</v>
      </c>
      <c r="W83" s="65">
        <f t="shared" si="53"/>
        <v>27</v>
      </c>
      <c r="X83" s="65">
        <f t="shared" si="53"/>
        <v>21.265363693237301</v>
      </c>
      <c r="Y83" s="65">
        <f t="shared" si="53"/>
        <v>23.843315124511701</v>
      </c>
      <c r="Z83" s="65">
        <f t="shared" si="53"/>
        <v>25.730625152587901</v>
      </c>
      <c r="AA83" s="65">
        <f t="shared" si="53"/>
        <v>27.252827644348098</v>
      </c>
      <c r="AB83" s="65">
        <f t="shared" si="53"/>
        <v>25.6125631332397</v>
      </c>
      <c r="AC83" s="65">
        <f t="shared" si="53"/>
        <v>24.8599967956543</v>
      </c>
      <c r="AD83" s="65">
        <f t="shared" si="53"/>
        <v>22.079047203064</v>
      </c>
      <c r="AE83" s="65">
        <f t="shared" si="53"/>
        <v>24.595154762268098</v>
      </c>
      <c r="AF83" s="65">
        <f t="shared" si="53"/>
        <v>28.8692674636841</v>
      </c>
      <c r="AG83" s="65">
        <f t="shared" si="53"/>
        <v>27.724933624267599</v>
      </c>
      <c r="AH83" s="68">
        <f t="shared" si="53"/>
        <v>29.1671352386475</v>
      </c>
      <c r="AI83" s="72">
        <f t="shared" si="54"/>
        <v>9.2171354293823988</v>
      </c>
      <c r="AJ83" s="95"/>
      <c r="AK83" s="51" t="s">
        <v>131</v>
      </c>
      <c r="AL83" s="52">
        <v>12.75</v>
      </c>
      <c r="AM83" s="52">
        <v>11.550000190734901</v>
      </c>
      <c r="AN83" s="52">
        <v>9.75</v>
      </c>
      <c r="AO83" s="52">
        <v>5.9500000476837203</v>
      </c>
      <c r="AP83" s="52">
        <v>10.114740133285499</v>
      </c>
      <c r="AQ83" s="52">
        <v>8.8172392845153809</v>
      </c>
      <c r="AR83" s="52">
        <v>14.167630195617701</v>
      </c>
      <c r="AS83" s="52">
        <v>10.255856513977101</v>
      </c>
      <c r="AT83" s="52">
        <v>13.0096611976624</v>
      </c>
      <c r="AU83" s="52">
        <v>15.8784422874451</v>
      </c>
      <c r="AV83" s="52">
        <v>13.721048831939701</v>
      </c>
      <c r="AW83" s="52">
        <v>13.6380639076233</v>
      </c>
      <c r="AX83" s="52">
        <v>12.353169918060299</v>
      </c>
      <c r="AY83" s="52">
        <v>12.6615262031555</v>
      </c>
      <c r="AZ83" s="52">
        <v>15.4949684143066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20.4000000953674</v>
      </c>
      <c r="U84" s="61">
        <f t="shared" si="53"/>
        <v>19.949999809265101</v>
      </c>
      <c r="V84" s="61">
        <f t="shared" si="53"/>
        <v>20.600000381469702</v>
      </c>
      <c r="W84" s="61">
        <f t="shared" si="53"/>
        <v>22.050000190734899</v>
      </c>
      <c r="X84" s="61">
        <f t="shared" si="53"/>
        <v>27.291709899902301</v>
      </c>
      <c r="Y84" s="61">
        <f t="shared" si="53"/>
        <v>21.849351882934599</v>
      </c>
      <c r="Z84" s="61">
        <f t="shared" si="53"/>
        <v>24.3619899749756</v>
      </c>
      <c r="AA84" s="61">
        <f t="shared" si="53"/>
        <v>26.110624313354499</v>
      </c>
      <c r="AB84" s="61">
        <f t="shared" si="53"/>
        <v>27.678637504577601</v>
      </c>
      <c r="AC84" s="61">
        <f t="shared" si="53"/>
        <v>26.149107933044402</v>
      </c>
      <c r="AD84" s="61">
        <f t="shared" si="53"/>
        <v>25.423066139221199</v>
      </c>
      <c r="AE84" s="61">
        <f t="shared" si="53"/>
        <v>22.846483230590799</v>
      </c>
      <c r="AF84" s="61">
        <f t="shared" si="53"/>
        <v>25.175416946411101</v>
      </c>
      <c r="AG84" s="61">
        <f t="shared" si="53"/>
        <v>29.353558540344199</v>
      </c>
      <c r="AH84" s="62">
        <f t="shared" si="53"/>
        <v>28.2541360855103</v>
      </c>
      <c r="AI84" s="71">
        <f t="shared" si="54"/>
        <v>7.8541359901429004</v>
      </c>
      <c r="AJ84" s="95"/>
      <c r="AK84" s="51" t="s">
        <v>132</v>
      </c>
      <c r="AL84" s="52">
        <v>4.6500000953674299</v>
      </c>
      <c r="AM84" s="52">
        <v>12.1000003814697</v>
      </c>
      <c r="AN84" s="52">
        <v>12.050000190734901</v>
      </c>
      <c r="AO84" s="52">
        <v>6.9500001668930098</v>
      </c>
      <c r="AP84" s="52">
        <v>6.3094060420989999</v>
      </c>
      <c r="AQ84" s="52">
        <v>10.087899923324599</v>
      </c>
      <c r="AR84" s="52">
        <v>8.8249561786651594</v>
      </c>
      <c r="AS84" s="52">
        <v>13.8739352226257</v>
      </c>
      <c r="AT84" s="52">
        <v>10.381216526031499</v>
      </c>
      <c r="AU84" s="52">
        <v>12.8773031234741</v>
      </c>
      <c r="AV84" s="52">
        <v>15.5480556488037</v>
      </c>
      <c r="AW84" s="52">
        <v>13.655074596405001</v>
      </c>
      <c r="AX84" s="52">
        <v>13.6462988853455</v>
      </c>
      <c r="AY84" s="52">
        <v>12.4438233375549</v>
      </c>
      <c r="AZ84" s="52">
        <v>12.7646918296814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23.800000190734899</v>
      </c>
      <c r="U85" s="65">
        <f t="shared" si="53"/>
        <v>21.199999809265101</v>
      </c>
      <c r="V85" s="65">
        <f t="shared" si="53"/>
        <v>18.950000286102298</v>
      </c>
      <c r="W85" s="65">
        <f t="shared" si="53"/>
        <v>18.950000286102298</v>
      </c>
      <c r="X85" s="65">
        <f t="shared" si="53"/>
        <v>22.562744140625</v>
      </c>
      <c r="Y85" s="65">
        <f t="shared" si="53"/>
        <v>27.542674064636198</v>
      </c>
      <c r="Z85" s="65">
        <f t="shared" si="53"/>
        <v>22.336311340331999</v>
      </c>
      <c r="AA85" s="65">
        <f t="shared" si="53"/>
        <v>24.8174886703491</v>
      </c>
      <c r="AB85" s="65">
        <f t="shared" si="53"/>
        <v>26.419232368469199</v>
      </c>
      <c r="AC85" s="65">
        <f t="shared" si="53"/>
        <v>28.037712097168001</v>
      </c>
      <c r="AD85" s="65">
        <f t="shared" si="53"/>
        <v>26.5931043624878</v>
      </c>
      <c r="AE85" s="65">
        <f t="shared" si="53"/>
        <v>25.9049072265625</v>
      </c>
      <c r="AF85" s="65">
        <f t="shared" si="53"/>
        <v>23.502892494201699</v>
      </c>
      <c r="AG85" s="65">
        <f t="shared" si="53"/>
        <v>25.668089866638201</v>
      </c>
      <c r="AH85" s="68">
        <f t="shared" si="53"/>
        <v>29.753973007202099</v>
      </c>
      <c r="AI85" s="72">
        <f t="shared" si="54"/>
        <v>5.9539728164671999</v>
      </c>
      <c r="AJ85" s="95"/>
      <c r="AK85" s="51" t="s">
        <v>133</v>
      </c>
      <c r="AL85" s="52">
        <v>7.1000001430511501</v>
      </c>
      <c r="AM85" s="52">
        <v>6.3000001907348597</v>
      </c>
      <c r="AN85" s="52">
        <v>11.949999809265099</v>
      </c>
      <c r="AO85" s="52">
        <v>10.75</v>
      </c>
      <c r="AP85" s="52">
        <v>7.3202257156372097</v>
      </c>
      <c r="AQ85" s="52">
        <v>6.6957762241363499</v>
      </c>
      <c r="AR85" s="52">
        <v>10.115165710449199</v>
      </c>
      <c r="AS85" s="52">
        <v>8.8664274215698207</v>
      </c>
      <c r="AT85" s="52">
        <v>13.664854049682599</v>
      </c>
      <c r="AU85" s="52">
        <v>10.5532803535461</v>
      </c>
      <c r="AV85" s="52">
        <v>12.7831478118896</v>
      </c>
      <c r="AW85" s="52">
        <v>15.253551959991499</v>
      </c>
      <c r="AX85" s="52">
        <v>13.638746738433801</v>
      </c>
      <c r="AY85" s="52">
        <v>13.7024784088135</v>
      </c>
      <c r="AZ85" s="52">
        <v>12.582004070282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25.950000762939499</v>
      </c>
      <c r="U86" s="61">
        <f t="shared" si="53"/>
        <v>21.800000190734899</v>
      </c>
      <c r="V86" s="61">
        <f t="shared" si="53"/>
        <v>21.199999809265101</v>
      </c>
      <c r="W86" s="61">
        <f t="shared" si="53"/>
        <v>17.5999999046326</v>
      </c>
      <c r="X86" s="61">
        <f t="shared" si="53"/>
        <v>19.121057510376001</v>
      </c>
      <c r="Y86" s="61">
        <f t="shared" si="53"/>
        <v>22.8889207839966</v>
      </c>
      <c r="Z86" s="61">
        <f t="shared" si="53"/>
        <v>27.576133728027301</v>
      </c>
      <c r="AA86" s="61">
        <f t="shared" si="53"/>
        <v>22.5938625335693</v>
      </c>
      <c r="AB86" s="61">
        <f t="shared" si="53"/>
        <v>25.064888000488299</v>
      </c>
      <c r="AC86" s="61">
        <f t="shared" si="53"/>
        <v>26.513242721557599</v>
      </c>
      <c r="AD86" s="61">
        <f t="shared" si="53"/>
        <v>28.181901931762699</v>
      </c>
      <c r="AE86" s="61">
        <f t="shared" si="53"/>
        <v>26.798032760620099</v>
      </c>
      <c r="AF86" s="61">
        <f t="shared" si="53"/>
        <v>26.143833160400401</v>
      </c>
      <c r="AG86" s="61">
        <f t="shared" si="53"/>
        <v>23.9001722335815</v>
      </c>
      <c r="AH86" s="62">
        <f t="shared" si="53"/>
        <v>25.917092323303201</v>
      </c>
      <c r="AI86" s="71">
        <f t="shared" si="54"/>
        <v>-3.290843963629797E-2</v>
      </c>
      <c r="AJ86" s="95"/>
      <c r="AK86" s="51" t="s">
        <v>134</v>
      </c>
      <c r="AL86" s="52">
        <v>5.9500001668930098</v>
      </c>
      <c r="AM86" s="52">
        <v>8.4500000476837194</v>
      </c>
      <c r="AN86" s="52">
        <v>6.8000001907348597</v>
      </c>
      <c r="AO86" s="52">
        <v>13.6000003814697</v>
      </c>
      <c r="AP86" s="52">
        <v>10.429828405380199</v>
      </c>
      <c r="AQ86" s="52">
        <v>7.6125913858413696</v>
      </c>
      <c r="AR86" s="52">
        <v>7.0016934871673602</v>
      </c>
      <c r="AS86" s="52">
        <v>10.060736656189</v>
      </c>
      <c r="AT86" s="52">
        <v>8.84120416641235</v>
      </c>
      <c r="AU86" s="52">
        <v>13.3750402927399</v>
      </c>
      <c r="AV86" s="52">
        <v>10.6411027908325</v>
      </c>
      <c r="AW86" s="52">
        <v>12.632209777831999</v>
      </c>
      <c r="AX86" s="52">
        <v>14.8951735496521</v>
      </c>
      <c r="AY86" s="52">
        <v>13.5516839027405</v>
      </c>
      <c r="AZ86" s="52">
        <v>13.683562278747599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23.400000572204601</v>
      </c>
      <c r="U87" s="65">
        <f t="shared" si="53"/>
        <v>26.950000762939499</v>
      </c>
      <c r="V87" s="65">
        <f t="shared" si="53"/>
        <v>22.300000190734899</v>
      </c>
      <c r="W87" s="65">
        <f t="shared" si="53"/>
        <v>19.049999713897702</v>
      </c>
      <c r="X87" s="65">
        <f t="shared" si="53"/>
        <v>17.927499294280999</v>
      </c>
      <c r="Y87" s="65">
        <f t="shared" si="53"/>
        <v>19.239440441131599</v>
      </c>
      <c r="Z87" s="65">
        <f t="shared" si="53"/>
        <v>23.098702430725101</v>
      </c>
      <c r="AA87" s="65">
        <f t="shared" si="53"/>
        <v>27.539700508117701</v>
      </c>
      <c r="AB87" s="65">
        <f t="shared" si="53"/>
        <v>22.755480766296401</v>
      </c>
      <c r="AC87" s="65">
        <f t="shared" si="53"/>
        <v>25.194977760314899</v>
      </c>
      <c r="AD87" s="65">
        <f t="shared" si="53"/>
        <v>26.519872665405298</v>
      </c>
      <c r="AE87" s="65">
        <f t="shared" si="53"/>
        <v>28.224175453186</v>
      </c>
      <c r="AF87" s="65">
        <f t="shared" si="53"/>
        <v>26.909336090087901</v>
      </c>
      <c r="AG87" s="65">
        <f t="shared" si="53"/>
        <v>26.2770318984985</v>
      </c>
      <c r="AH87" s="68">
        <f t="shared" si="53"/>
        <v>24.1770181655884</v>
      </c>
      <c r="AI87" s="72">
        <f t="shared" si="54"/>
        <v>0.77701759338379972</v>
      </c>
      <c r="AJ87" s="95"/>
      <c r="AK87" s="51" t="s">
        <v>135</v>
      </c>
      <c r="AL87" s="52">
        <v>9.4000000953674299</v>
      </c>
      <c r="AM87" s="52">
        <v>5.9500001668930098</v>
      </c>
      <c r="AN87" s="52">
        <v>8.4500000476837194</v>
      </c>
      <c r="AO87" s="52">
        <v>5.6500000953674299</v>
      </c>
      <c r="AP87" s="52">
        <v>12.8163757324219</v>
      </c>
      <c r="AQ87" s="52">
        <v>9.9933953285217303</v>
      </c>
      <c r="AR87" s="52">
        <v>7.7276350259780902</v>
      </c>
      <c r="AS87" s="52">
        <v>7.1594290733337402</v>
      </c>
      <c r="AT87" s="52">
        <v>9.8624827861785906</v>
      </c>
      <c r="AU87" s="52">
        <v>8.6887941360473597</v>
      </c>
      <c r="AV87" s="52">
        <v>12.9263696670532</v>
      </c>
      <c r="AW87" s="52">
        <v>10.5681843757629</v>
      </c>
      <c r="AX87" s="52">
        <v>12.3422818183899</v>
      </c>
      <c r="AY87" s="52">
        <v>14.413439750671399</v>
      </c>
      <c r="AZ87" s="52">
        <v>13.307962894439701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24.099999427795399</v>
      </c>
      <c r="U88" s="63">
        <f t="shared" si="53"/>
        <v>20.949999809265101</v>
      </c>
      <c r="V88" s="63">
        <f t="shared" si="53"/>
        <v>24.950000762939499</v>
      </c>
      <c r="W88" s="63">
        <f t="shared" si="53"/>
        <v>23.300000190734899</v>
      </c>
      <c r="X88" s="63">
        <f t="shared" si="53"/>
        <v>19.099878311157202</v>
      </c>
      <c r="Y88" s="63">
        <f t="shared" si="53"/>
        <v>18.095424652099599</v>
      </c>
      <c r="Z88" s="63">
        <f t="shared" si="53"/>
        <v>19.1738443374634</v>
      </c>
      <c r="AA88" s="63">
        <f t="shared" si="53"/>
        <v>23.0795755386353</v>
      </c>
      <c r="AB88" s="63">
        <f t="shared" si="53"/>
        <v>27.289757728576699</v>
      </c>
      <c r="AC88" s="63">
        <f t="shared" si="53"/>
        <v>22.696917533874501</v>
      </c>
      <c r="AD88" s="63">
        <f t="shared" si="53"/>
        <v>25.066801071166999</v>
      </c>
      <c r="AE88" s="63">
        <f t="shared" si="53"/>
        <v>26.290525436401399</v>
      </c>
      <c r="AF88" s="63">
        <f t="shared" si="53"/>
        <v>28.009713172912601</v>
      </c>
      <c r="AG88" s="63">
        <f t="shared" si="53"/>
        <v>26.792545318603501</v>
      </c>
      <c r="AH88" s="64">
        <f t="shared" si="53"/>
        <v>26.167150497436499</v>
      </c>
      <c r="AI88" s="93">
        <f t="shared" si="54"/>
        <v>2.0671510696410991</v>
      </c>
      <c r="AJ88" s="95"/>
      <c r="AK88" s="51" t="s">
        <v>136</v>
      </c>
      <c r="AL88" s="52">
        <v>4.2999999523162797</v>
      </c>
      <c r="AM88" s="52">
        <v>5.75</v>
      </c>
      <c r="AN88" s="52">
        <v>4.9499999284744298</v>
      </c>
      <c r="AO88" s="52">
        <v>7.3000001907348597</v>
      </c>
      <c r="AP88" s="52">
        <v>5.71063256263733</v>
      </c>
      <c r="AQ88" s="52">
        <v>11.962411642074599</v>
      </c>
      <c r="AR88" s="52">
        <v>9.4534473419189506</v>
      </c>
      <c r="AS88" s="52">
        <v>7.7068738937377903</v>
      </c>
      <c r="AT88" s="52">
        <v>7.1786539554595903</v>
      </c>
      <c r="AU88" s="52">
        <v>9.5390603542327899</v>
      </c>
      <c r="AV88" s="52">
        <v>8.4000778198242205</v>
      </c>
      <c r="AW88" s="52">
        <v>12.354995489120499</v>
      </c>
      <c r="AX88" s="52">
        <v>10.352879762649501</v>
      </c>
      <c r="AY88" s="52">
        <v>11.8996806144714</v>
      </c>
      <c r="AZ88" s="52">
        <v>13.795279026031499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227.80000162124639</v>
      </c>
      <c r="U89" s="61">
        <f t="shared" ref="U89:AI89" si="56">SUM(U79:U88)</f>
        <v>219.80000114440924</v>
      </c>
      <c r="V89" s="61">
        <f t="shared" si="56"/>
        <v>223.3500018119812</v>
      </c>
      <c r="W89" s="61">
        <f t="shared" si="56"/>
        <v>223.39999914169317</v>
      </c>
      <c r="X89" s="61">
        <f t="shared" si="56"/>
        <v>226.6954035758971</v>
      </c>
      <c r="Y89" s="61">
        <f t="shared" si="56"/>
        <v>233.45946359634394</v>
      </c>
      <c r="Z89" s="61">
        <f t="shared" si="56"/>
        <v>237.23235321044925</v>
      </c>
      <c r="AA89" s="61">
        <f t="shared" si="56"/>
        <v>243.75030136108393</v>
      </c>
      <c r="AB89" s="61">
        <f t="shared" si="56"/>
        <v>251.10565280914321</v>
      </c>
      <c r="AC89" s="61">
        <f t="shared" si="56"/>
        <v>253.04459476470942</v>
      </c>
      <c r="AD89" s="61">
        <f t="shared" si="56"/>
        <v>261.29923152923601</v>
      </c>
      <c r="AE89" s="61">
        <f t="shared" si="56"/>
        <v>265.31656360626226</v>
      </c>
      <c r="AF89" s="61">
        <f t="shared" si="56"/>
        <v>265.02802753448492</v>
      </c>
      <c r="AG89" s="61">
        <f t="shared" si="56"/>
        <v>263.31960201263433</v>
      </c>
      <c r="AH89" s="61">
        <f t="shared" si="56"/>
        <v>261.8536748886109</v>
      </c>
      <c r="AI89" s="61">
        <f t="shared" si="56"/>
        <v>34.053673267364502</v>
      </c>
      <c r="AJ89" s="100"/>
      <c r="AK89" s="51" t="s">
        <v>137</v>
      </c>
      <c r="AL89" s="52">
        <v>7.9000000953674299</v>
      </c>
      <c r="AM89" s="52">
        <v>4.2999999523162797</v>
      </c>
      <c r="AN89" s="52">
        <v>6.1000001430511501</v>
      </c>
      <c r="AO89" s="52">
        <v>4.6000000238418597</v>
      </c>
      <c r="AP89" s="52">
        <v>7.2706553936004603</v>
      </c>
      <c r="AQ89" s="52">
        <v>5.8929851055145299</v>
      </c>
      <c r="AR89" s="52">
        <v>11.4142489433289</v>
      </c>
      <c r="AS89" s="52">
        <v>9.1691093444824201</v>
      </c>
      <c r="AT89" s="52">
        <v>7.8026599884033203</v>
      </c>
      <c r="AU89" s="52">
        <v>7.3179965019226101</v>
      </c>
      <c r="AV89" s="52">
        <v>9.4210095405578596</v>
      </c>
      <c r="AW89" s="52">
        <v>8.3200812339782697</v>
      </c>
      <c r="AX89" s="52">
        <v>12.0396344661713</v>
      </c>
      <c r="AY89" s="52">
        <v>10.317629098892199</v>
      </c>
      <c r="AZ89" s="52">
        <v>11.697348117828399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12.9500002861023</v>
      </c>
      <c r="U90" s="77">
        <f t="shared" ref="U90:AH99" si="57">AM64</f>
        <v>23.449999809265101</v>
      </c>
      <c r="V90" s="77">
        <f t="shared" si="57"/>
        <v>19.300000190734899</v>
      </c>
      <c r="W90" s="77">
        <f t="shared" si="57"/>
        <v>23.800000190734899</v>
      </c>
      <c r="X90" s="77">
        <f t="shared" si="57"/>
        <v>23.075568199157701</v>
      </c>
      <c r="Y90" s="77">
        <f t="shared" si="57"/>
        <v>19.1691570281982</v>
      </c>
      <c r="Z90" s="77">
        <f t="shared" si="57"/>
        <v>18.284869194030801</v>
      </c>
      <c r="AA90" s="77">
        <f t="shared" si="57"/>
        <v>19.143424987793001</v>
      </c>
      <c r="AB90" s="77">
        <f t="shared" si="57"/>
        <v>23.072774887085</v>
      </c>
      <c r="AC90" s="77">
        <f t="shared" si="57"/>
        <v>27.0590867996216</v>
      </c>
      <c r="AD90" s="77">
        <f t="shared" si="57"/>
        <v>22.666913986206101</v>
      </c>
      <c r="AE90" s="77">
        <f t="shared" si="57"/>
        <v>24.951917648315401</v>
      </c>
      <c r="AF90" s="77">
        <f t="shared" si="57"/>
        <v>26.0792751312256</v>
      </c>
      <c r="AG90" s="77">
        <f t="shared" si="57"/>
        <v>27.8115348815918</v>
      </c>
      <c r="AH90" s="78">
        <f t="shared" si="57"/>
        <v>26.711072921752901</v>
      </c>
      <c r="AI90" s="92">
        <f t="shared" ref="AI90:AI99" si="58">AH90-T90</f>
        <v>13.761072635650601</v>
      </c>
      <c r="AJ90" s="95"/>
      <c r="AK90" s="51" t="s">
        <v>138</v>
      </c>
      <c r="AL90" s="52">
        <v>5.2999999523162797</v>
      </c>
      <c r="AM90" s="52">
        <v>7.9000000953674299</v>
      </c>
      <c r="AN90" s="52">
        <v>3.2999999523162802</v>
      </c>
      <c r="AO90" s="52">
        <v>7.1000001430511501</v>
      </c>
      <c r="AP90" s="52">
        <v>4.87195932865143</v>
      </c>
      <c r="AQ90" s="52">
        <v>7.2517390251159703</v>
      </c>
      <c r="AR90" s="52">
        <v>6.05257248878479</v>
      </c>
      <c r="AS90" s="52">
        <v>10.910203218460101</v>
      </c>
      <c r="AT90" s="52">
        <v>8.9233376979827899</v>
      </c>
      <c r="AU90" s="52">
        <v>7.8921749591827401</v>
      </c>
      <c r="AV90" s="52">
        <v>7.44886994361877</v>
      </c>
      <c r="AW90" s="52">
        <v>9.3074622154235804</v>
      </c>
      <c r="AX90" s="52">
        <v>8.2501964569091797</v>
      </c>
      <c r="AY90" s="52">
        <v>11.740447521209701</v>
      </c>
      <c r="AZ90" s="52">
        <v>10.2792181968689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20.5</v>
      </c>
      <c r="U91" s="61">
        <f t="shared" si="57"/>
        <v>13.300000190734901</v>
      </c>
      <c r="V91" s="61">
        <f t="shared" si="57"/>
        <v>20.75</v>
      </c>
      <c r="W91" s="61">
        <f t="shared" si="57"/>
        <v>21.599999427795399</v>
      </c>
      <c r="X91" s="61">
        <f t="shared" si="57"/>
        <v>23.7354879379272</v>
      </c>
      <c r="Y91" s="61">
        <f t="shared" si="57"/>
        <v>22.972369194030801</v>
      </c>
      <c r="Z91" s="61">
        <f t="shared" si="57"/>
        <v>19.3154439926147</v>
      </c>
      <c r="AA91" s="61">
        <f t="shared" si="57"/>
        <v>18.530821800231902</v>
      </c>
      <c r="AB91" s="61">
        <f t="shared" si="57"/>
        <v>19.1879224777222</v>
      </c>
      <c r="AC91" s="61">
        <f t="shared" si="57"/>
        <v>23.1508178710938</v>
      </c>
      <c r="AD91" s="61">
        <f t="shared" si="57"/>
        <v>26.9253187179565</v>
      </c>
      <c r="AE91" s="61">
        <f t="shared" si="57"/>
        <v>22.723256111145002</v>
      </c>
      <c r="AF91" s="61">
        <f t="shared" si="57"/>
        <v>24.938656806945801</v>
      </c>
      <c r="AG91" s="61">
        <f t="shared" si="57"/>
        <v>25.974485397338899</v>
      </c>
      <c r="AH91" s="62">
        <f t="shared" si="57"/>
        <v>27.728954315185501</v>
      </c>
      <c r="AI91" s="71">
        <f t="shared" si="58"/>
        <v>7.2289543151855007</v>
      </c>
      <c r="AJ91" s="95"/>
      <c r="AK91" s="51" t="s">
        <v>139</v>
      </c>
      <c r="AL91" s="52">
        <v>6.6500000953674299</v>
      </c>
      <c r="AM91" s="52">
        <v>4.2999999523162797</v>
      </c>
      <c r="AN91" s="52">
        <v>6.5999999046325701</v>
      </c>
      <c r="AO91" s="52">
        <v>3.9500000476837198</v>
      </c>
      <c r="AP91" s="52">
        <v>6.9748079776763898</v>
      </c>
      <c r="AQ91" s="52">
        <v>5.1878353357315099</v>
      </c>
      <c r="AR91" s="52">
        <v>7.27734375</v>
      </c>
      <c r="AS91" s="52">
        <v>6.2370288372039804</v>
      </c>
      <c r="AT91" s="52">
        <v>10.4696922302246</v>
      </c>
      <c r="AU91" s="52">
        <v>8.7363693714141792</v>
      </c>
      <c r="AV91" s="52">
        <v>8.0090029239654505</v>
      </c>
      <c r="AW91" s="52">
        <v>7.6105246543884304</v>
      </c>
      <c r="AX91" s="52">
        <v>9.2334432601928693</v>
      </c>
      <c r="AY91" s="52">
        <v>8.2497656345367396</v>
      </c>
      <c r="AZ91" s="52">
        <v>11.4957814216614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20.399999618530298</v>
      </c>
      <c r="U92" s="65">
        <f t="shared" si="57"/>
        <v>20.350000381469702</v>
      </c>
      <c r="V92" s="65">
        <f t="shared" si="57"/>
        <v>12.949999809265099</v>
      </c>
      <c r="W92" s="65">
        <f t="shared" si="57"/>
        <v>20.449999809265101</v>
      </c>
      <c r="X92" s="65">
        <f t="shared" si="57"/>
        <v>21.703453063964801</v>
      </c>
      <c r="Y92" s="65">
        <f t="shared" si="57"/>
        <v>23.825922012329102</v>
      </c>
      <c r="Z92" s="65">
        <f t="shared" si="57"/>
        <v>23.014106750488299</v>
      </c>
      <c r="AA92" s="65">
        <f t="shared" si="57"/>
        <v>19.579860687255898</v>
      </c>
      <c r="AB92" s="65">
        <f t="shared" si="57"/>
        <v>18.864214897155801</v>
      </c>
      <c r="AC92" s="65">
        <f t="shared" si="57"/>
        <v>19.358644485473601</v>
      </c>
      <c r="AD92" s="65">
        <f t="shared" si="57"/>
        <v>23.358014106750499</v>
      </c>
      <c r="AE92" s="65">
        <f t="shared" si="57"/>
        <v>26.951470375061</v>
      </c>
      <c r="AF92" s="65">
        <f t="shared" si="57"/>
        <v>22.911502838134801</v>
      </c>
      <c r="AG92" s="65">
        <f t="shared" si="57"/>
        <v>25.077504158020002</v>
      </c>
      <c r="AH92" s="68">
        <f t="shared" si="57"/>
        <v>26.041069030761701</v>
      </c>
      <c r="AI92" s="72">
        <f t="shared" si="58"/>
        <v>5.6410694122314027</v>
      </c>
      <c r="AJ92" s="95"/>
      <c r="AK92" s="51" t="s">
        <v>140</v>
      </c>
      <c r="AL92" s="52">
        <v>14.699999809265099</v>
      </c>
      <c r="AM92" s="52">
        <v>5.6500000953674299</v>
      </c>
      <c r="AN92" s="52">
        <v>5.2999999523162797</v>
      </c>
      <c r="AO92" s="52">
        <v>6.5999997854232797</v>
      </c>
      <c r="AP92" s="52">
        <v>4.4854176044464102</v>
      </c>
      <c r="AQ92" s="52">
        <v>6.9052436351776096</v>
      </c>
      <c r="AR92" s="52">
        <v>5.4840545654296902</v>
      </c>
      <c r="AS92" s="52">
        <v>7.3089079856872603</v>
      </c>
      <c r="AT92" s="52">
        <v>6.4121375083923304</v>
      </c>
      <c r="AU92" s="52">
        <v>10.0506930351257</v>
      </c>
      <c r="AV92" s="52">
        <v>8.5638654232025093</v>
      </c>
      <c r="AW92" s="52">
        <v>8.1167232990264893</v>
      </c>
      <c r="AX92" s="52">
        <v>7.7659256458282497</v>
      </c>
      <c r="AY92" s="52">
        <v>9.1602578163147008</v>
      </c>
      <c r="AZ92" s="52">
        <v>8.2543506622314506</v>
      </c>
    </row>
    <row r="93" spans="14:52" x14ac:dyDescent="0.25">
      <c r="S93" s="30" t="s">
        <v>115</v>
      </c>
      <c r="T93" s="61">
        <f t="shared" si="59"/>
        <v>10.6500000953674</v>
      </c>
      <c r="U93" s="61">
        <f t="shared" si="57"/>
        <v>21.550000190734899</v>
      </c>
      <c r="V93" s="61">
        <f t="shared" si="57"/>
        <v>21.850000381469702</v>
      </c>
      <c r="W93" s="61">
        <f t="shared" si="57"/>
        <v>10.800000190734901</v>
      </c>
      <c r="X93" s="61">
        <f t="shared" si="57"/>
        <v>20.413199424743699</v>
      </c>
      <c r="Y93" s="61">
        <f t="shared" si="57"/>
        <v>21.6565823554993</v>
      </c>
      <c r="Z93" s="61">
        <f t="shared" si="57"/>
        <v>23.748595237731902</v>
      </c>
      <c r="AA93" s="61">
        <f t="shared" si="57"/>
        <v>22.900053977966301</v>
      </c>
      <c r="AB93" s="61">
        <f t="shared" si="57"/>
        <v>19.693588733673099</v>
      </c>
      <c r="AC93" s="61">
        <f t="shared" si="57"/>
        <v>19.020219802856399</v>
      </c>
      <c r="AD93" s="61">
        <f t="shared" si="57"/>
        <v>19.374274730682401</v>
      </c>
      <c r="AE93" s="61">
        <f t="shared" si="57"/>
        <v>23.397151947021499</v>
      </c>
      <c r="AF93" s="61">
        <f t="shared" si="57"/>
        <v>26.803988456726099</v>
      </c>
      <c r="AG93" s="61">
        <f t="shared" si="57"/>
        <v>22.9315137863159</v>
      </c>
      <c r="AH93" s="62">
        <f t="shared" si="57"/>
        <v>25.050380706787099</v>
      </c>
      <c r="AI93" s="71">
        <f t="shared" si="58"/>
        <v>14.400380611419699</v>
      </c>
      <c r="AJ93" s="95"/>
      <c r="AK93" s="51" t="s">
        <v>141</v>
      </c>
      <c r="AL93" s="52">
        <v>6.9499998092651403</v>
      </c>
      <c r="AM93" s="52">
        <v>11.0500004291534</v>
      </c>
      <c r="AN93" s="52">
        <v>5.6500000953674299</v>
      </c>
      <c r="AO93" s="52">
        <v>3.2999999523162802</v>
      </c>
      <c r="AP93" s="52">
        <v>6.5824773311614999</v>
      </c>
      <c r="AQ93" s="52">
        <v>4.9359943866729701</v>
      </c>
      <c r="AR93" s="52">
        <v>6.8106620311737096</v>
      </c>
      <c r="AS93" s="52">
        <v>5.7001286745071402</v>
      </c>
      <c r="AT93" s="52">
        <v>7.3046858310699498</v>
      </c>
      <c r="AU93" s="52">
        <v>6.5329432487487802</v>
      </c>
      <c r="AV93" s="52">
        <v>9.6382484436035192</v>
      </c>
      <c r="AW93" s="52">
        <v>8.3763828277587908</v>
      </c>
      <c r="AX93" s="52">
        <v>8.1536316871643102</v>
      </c>
      <c r="AY93" s="52">
        <v>7.8642268180847203</v>
      </c>
      <c r="AZ93" s="52">
        <v>9.0546693801879901</v>
      </c>
    </row>
    <row r="94" spans="14:52" x14ac:dyDescent="0.25">
      <c r="S94" s="67" t="s">
        <v>116</v>
      </c>
      <c r="T94" s="65">
        <f t="shared" si="59"/>
        <v>12.4500002861023</v>
      </c>
      <c r="U94" s="65">
        <f t="shared" si="57"/>
        <v>10.6500000953674</v>
      </c>
      <c r="V94" s="65">
        <f t="shared" si="57"/>
        <v>19.25</v>
      </c>
      <c r="W94" s="65">
        <f t="shared" si="57"/>
        <v>21.5</v>
      </c>
      <c r="X94" s="65">
        <f t="shared" si="57"/>
        <v>11.073379039764401</v>
      </c>
      <c r="Y94" s="65">
        <f t="shared" si="57"/>
        <v>20.1748352050781</v>
      </c>
      <c r="Z94" s="65">
        <f t="shared" si="57"/>
        <v>21.373416900634801</v>
      </c>
      <c r="AA94" s="65">
        <f t="shared" si="57"/>
        <v>23.437625885009801</v>
      </c>
      <c r="AB94" s="65">
        <f t="shared" si="57"/>
        <v>22.552677154541001</v>
      </c>
      <c r="AC94" s="65">
        <f t="shared" si="57"/>
        <v>19.5813083648682</v>
      </c>
      <c r="AD94" s="65">
        <f t="shared" si="57"/>
        <v>18.936190605163599</v>
      </c>
      <c r="AE94" s="65">
        <f t="shared" si="57"/>
        <v>19.1617736816406</v>
      </c>
      <c r="AF94" s="65">
        <f t="shared" si="57"/>
        <v>23.183276176452601</v>
      </c>
      <c r="AG94" s="65">
        <f t="shared" si="57"/>
        <v>26.402203559875499</v>
      </c>
      <c r="AH94" s="68">
        <f t="shared" si="57"/>
        <v>22.704116821289102</v>
      </c>
      <c r="AI94" s="72">
        <f t="shared" si="58"/>
        <v>10.254116535186801</v>
      </c>
      <c r="AJ94" s="95"/>
      <c r="AK94" s="51" t="s">
        <v>142</v>
      </c>
      <c r="AL94" s="52">
        <v>3.6500000953674299</v>
      </c>
      <c r="AM94" s="52">
        <v>4.9500000476837203</v>
      </c>
      <c r="AN94" s="52">
        <v>11.7000000476837</v>
      </c>
      <c r="AO94" s="52">
        <v>5</v>
      </c>
      <c r="AP94" s="52">
        <v>3.7849147319793701</v>
      </c>
      <c r="AQ94" s="52">
        <v>6.4251616001129204</v>
      </c>
      <c r="AR94" s="52">
        <v>5.1759418249130196</v>
      </c>
      <c r="AS94" s="52">
        <v>6.5752875804901096</v>
      </c>
      <c r="AT94" s="52">
        <v>5.7409230470657304</v>
      </c>
      <c r="AU94" s="52">
        <v>7.1352725028991699</v>
      </c>
      <c r="AV94" s="52">
        <v>6.4781341552734402</v>
      </c>
      <c r="AW94" s="52">
        <v>9.0960171222686803</v>
      </c>
      <c r="AX94" s="52">
        <v>8.0342309474945104</v>
      </c>
      <c r="AY94" s="52">
        <v>7.9968934059143102</v>
      </c>
      <c r="AZ94" s="52">
        <v>7.7876915931701696</v>
      </c>
    </row>
    <row r="95" spans="14:52" x14ac:dyDescent="0.25">
      <c r="S95" s="30" t="s">
        <v>117</v>
      </c>
      <c r="T95" s="61">
        <f t="shared" si="59"/>
        <v>14.5</v>
      </c>
      <c r="U95" s="61">
        <f t="shared" si="57"/>
        <v>10.1500000953674</v>
      </c>
      <c r="V95" s="61">
        <f t="shared" si="57"/>
        <v>11.6500000953674</v>
      </c>
      <c r="W95" s="61">
        <f t="shared" si="57"/>
        <v>19.5999999046326</v>
      </c>
      <c r="X95" s="61">
        <f t="shared" si="57"/>
        <v>20.954229354858398</v>
      </c>
      <c r="Y95" s="61">
        <f t="shared" si="57"/>
        <v>11.1986765861511</v>
      </c>
      <c r="Z95" s="61">
        <f t="shared" si="57"/>
        <v>19.770586967468301</v>
      </c>
      <c r="AA95" s="61">
        <f t="shared" si="57"/>
        <v>20.877998352050799</v>
      </c>
      <c r="AB95" s="61">
        <f t="shared" si="57"/>
        <v>22.944973945617701</v>
      </c>
      <c r="AC95" s="61">
        <f t="shared" si="57"/>
        <v>22.019502639770501</v>
      </c>
      <c r="AD95" s="61">
        <f t="shared" si="57"/>
        <v>19.305370807647702</v>
      </c>
      <c r="AE95" s="61">
        <f t="shared" si="57"/>
        <v>18.658160209655801</v>
      </c>
      <c r="AF95" s="61">
        <f t="shared" si="57"/>
        <v>18.747950553894</v>
      </c>
      <c r="AG95" s="61">
        <f t="shared" si="57"/>
        <v>22.7808790206909</v>
      </c>
      <c r="AH95" s="62">
        <f t="shared" si="57"/>
        <v>25.800521850585898</v>
      </c>
      <c r="AI95" s="71">
        <f t="shared" si="58"/>
        <v>11.300521850585898</v>
      </c>
      <c r="AJ95" s="95"/>
      <c r="AK95" s="51" t="s">
        <v>143</v>
      </c>
      <c r="AL95" s="52">
        <v>3.25</v>
      </c>
      <c r="AM95" s="52">
        <v>4.9500000476837203</v>
      </c>
      <c r="AN95" s="52">
        <v>4.9500000476837203</v>
      </c>
      <c r="AO95" s="52">
        <v>9.7499997615814191</v>
      </c>
      <c r="AP95" s="52">
        <v>4.6689255237579301</v>
      </c>
      <c r="AQ95" s="52">
        <v>4.0276849269866899</v>
      </c>
      <c r="AR95" s="52">
        <v>6.0627033710479701</v>
      </c>
      <c r="AS95" s="52">
        <v>5.1696766614913896</v>
      </c>
      <c r="AT95" s="52">
        <v>6.16796946525574</v>
      </c>
      <c r="AU95" s="52">
        <v>5.5635238885879499</v>
      </c>
      <c r="AV95" s="52">
        <v>6.7588596343994096</v>
      </c>
      <c r="AW95" s="52">
        <v>6.1919903755187997</v>
      </c>
      <c r="AX95" s="52">
        <v>8.38316106796265</v>
      </c>
      <c r="AY95" s="52">
        <v>7.4957211017608598</v>
      </c>
      <c r="AZ95" s="52">
        <v>7.6167968511581403</v>
      </c>
    </row>
    <row r="96" spans="14:52" x14ac:dyDescent="0.25">
      <c r="S96" s="67" t="s">
        <v>118</v>
      </c>
      <c r="T96" s="65">
        <f t="shared" si="59"/>
        <v>13.9000000953674</v>
      </c>
      <c r="U96" s="65">
        <f t="shared" si="57"/>
        <v>16.650000572204601</v>
      </c>
      <c r="V96" s="65">
        <f t="shared" si="57"/>
        <v>10.1500000953674</v>
      </c>
      <c r="W96" s="65">
        <f t="shared" si="57"/>
        <v>11</v>
      </c>
      <c r="X96" s="65">
        <f t="shared" si="57"/>
        <v>19.106329441070599</v>
      </c>
      <c r="Y96" s="65">
        <f t="shared" si="57"/>
        <v>20.458732604980501</v>
      </c>
      <c r="Z96" s="65">
        <f t="shared" si="57"/>
        <v>11.299247741699199</v>
      </c>
      <c r="AA96" s="65">
        <f t="shared" si="57"/>
        <v>19.393847465515101</v>
      </c>
      <c r="AB96" s="65">
        <f t="shared" si="57"/>
        <v>20.4026956558228</v>
      </c>
      <c r="AC96" s="65">
        <f t="shared" si="57"/>
        <v>22.481327056884801</v>
      </c>
      <c r="AD96" s="65">
        <f t="shared" si="57"/>
        <v>21.528197288513201</v>
      </c>
      <c r="AE96" s="65">
        <f t="shared" si="57"/>
        <v>19.052063465118401</v>
      </c>
      <c r="AF96" s="65">
        <f t="shared" si="57"/>
        <v>18.389323234558098</v>
      </c>
      <c r="AG96" s="65">
        <f t="shared" si="57"/>
        <v>18.3719158172607</v>
      </c>
      <c r="AH96" s="68">
        <f t="shared" si="57"/>
        <v>22.403343200683601</v>
      </c>
      <c r="AI96" s="72">
        <f t="shared" si="58"/>
        <v>8.5033431053162012</v>
      </c>
      <c r="AJ96" s="95"/>
      <c r="AK96" s="51" t="s">
        <v>144</v>
      </c>
      <c r="AL96" s="52">
        <v>9.25</v>
      </c>
      <c r="AM96" s="52">
        <v>1.95000004768372</v>
      </c>
      <c r="AN96" s="52">
        <v>5.3000001907348597</v>
      </c>
      <c r="AO96" s="52">
        <v>2.6499999761581399</v>
      </c>
      <c r="AP96" s="52">
        <v>8.3815881013870204</v>
      </c>
      <c r="AQ96" s="52">
        <v>4.3130451440811202</v>
      </c>
      <c r="AR96" s="52">
        <v>4.0915805101394698</v>
      </c>
      <c r="AS96" s="52">
        <v>5.6009533405303999</v>
      </c>
      <c r="AT96" s="52">
        <v>5.00328528881073</v>
      </c>
      <c r="AU96" s="52">
        <v>5.6809308528900102</v>
      </c>
      <c r="AV96" s="52">
        <v>5.2576166391372698</v>
      </c>
      <c r="AW96" s="52">
        <v>6.2759287357330296</v>
      </c>
      <c r="AX96" s="52">
        <v>5.76300024986267</v>
      </c>
      <c r="AY96" s="52">
        <v>7.59917080402374</v>
      </c>
      <c r="AZ96" s="52">
        <v>6.8505554199218803</v>
      </c>
    </row>
    <row r="97" spans="19:52" x14ac:dyDescent="0.25">
      <c r="S97" s="30" t="s">
        <v>119</v>
      </c>
      <c r="T97" s="61">
        <f t="shared" si="59"/>
        <v>12.3499999046326</v>
      </c>
      <c r="U97" s="61">
        <f t="shared" si="57"/>
        <v>11.949999809265099</v>
      </c>
      <c r="V97" s="61">
        <f t="shared" si="57"/>
        <v>16.650000572204601</v>
      </c>
      <c r="W97" s="61">
        <f t="shared" si="57"/>
        <v>10.1500000953674</v>
      </c>
      <c r="X97" s="61">
        <f t="shared" si="57"/>
        <v>11.1380710601807</v>
      </c>
      <c r="Y97" s="61">
        <f t="shared" si="57"/>
        <v>18.768226623535199</v>
      </c>
      <c r="Z97" s="61">
        <f t="shared" si="57"/>
        <v>20.103695869445801</v>
      </c>
      <c r="AA97" s="61">
        <f t="shared" si="57"/>
        <v>11.4648814201355</v>
      </c>
      <c r="AB97" s="61">
        <f t="shared" si="57"/>
        <v>19.147593498229998</v>
      </c>
      <c r="AC97" s="61">
        <f t="shared" si="57"/>
        <v>20.0544757843018</v>
      </c>
      <c r="AD97" s="61">
        <f t="shared" si="57"/>
        <v>22.147974014282202</v>
      </c>
      <c r="AE97" s="61">
        <f t="shared" si="57"/>
        <v>21.1847677230835</v>
      </c>
      <c r="AF97" s="61">
        <f t="shared" si="57"/>
        <v>18.912889957428</v>
      </c>
      <c r="AG97" s="61">
        <f t="shared" si="57"/>
        <v>18.2415370941162</v>
      </c>
      <c r="AH97" s="62">
        <f t="shared" si="57"/>
        <v>18.132850170135502</v>
      </c>
      <c r="AI97" s="71">
        <f t="shared" si="58"/>
        <v>5.7828502655029013</v>
      </c>
      <c r="AJ97" s="95"/>
      <c r="AK97" s="51" t="s">
        <v>145</v>
      </c>
      <c r="AL97" s="52">
        <v>7.5999999046325701</v>
      </c>
      <c r="AM97" s="52">
        <v>7.5999997854232797</v>
      </c>
      <c r="AN97" s="52">
        <v>2.2999999523162802</v>
      </c>
      <c r="AO97" s="52">
        <v>4</v>
      </c>
      <c r="AP97" s="52">
        <v>2.7909611463546802</v>
      </c>
      <c r="AQ97" s="52">
        <v>7.1110785007476798</v>
      </c>
      <c r="AR97" s="52">
        <v>3.9048860669135999</v>
      </c>
      <c r="AS97" s="52">
        <v>3.9547591209411599</v>
      </c>
      <c r="AT97" s="52">
        <v>5.0525674223899797</v>
      </c>
      <c r="AU97" s="52">
        <v>4.6738190650939897</v>
      </c>
      <c r="AV97" s="52">
        <v>5.1290677785873404</v>
      </c>
      <c r="AW97" s="52">
        <v>4.8344312906265303</v>
      </c>
      <c r="AX97" s="52">
        <v>5.6896238327026403</v>
      </c>
      <c r="AY97" s="52">
        <v>5.2259255647659302</v>
      </c>
      <c r="AZ97" s="52">
        <v>6.7631940841674796</v>
      </c>
    </row>
    <row r="98" spans="19:52" x14ac:dyDescent="0.25">
      <c r="S98" s="67" t="s">
        <v>120</v>
      </c>
      <c r="T98" s="65">
        <f t="shared" si="59"/>
        <v>13.5</v>
      </c>
      <c r="U98" s="65">
        <f t="shared" si="57"/>
        <v>10.699999809265099</v>
      </c>
      <c r="V98" s="65">
        <f t="shared" si="57"/>
        <v>11.449999809265099</v>
      </c>
      <c r="W98" s="65">
        <f t="shared" si="57"/>
        <v>16</v>
      </c>
      <c r="X98" s="65">
        <f t="shared" si="57"/>
        <v>10.3535814285278</v>
      </c>
      <c r="Y98" s="65">
        <f t="shared" si="57"/>
        <v>11.400163650512701</v>
      </c>
      <c r="Z98" s="65">
        <f t="shared" si="57"/>
        <v>18.569532394409201</v>
      </c>
      <c r="AA98" s="65">
        <f t="shared" si="57"/>
        <v>19.901903152465799</v>
      </c>
      <c r="AB98" s="65">
        <f t="shared" si="57"/>
        <v>11.7320113182068</v>
      </c>
      <c r="AC98" s="65">
        <f t="shared" si="57"/>
        <v>19.042951583862301</v>
      </c>
      <c r="AD98" s="65">
        <f t="shared" si="57"/>
        <v>19.888775825500499</v>
      </c>
      <c r="AE98" s="65">
        <f t="shared" si="57"/>
        <v>21.9766845703125</v>
      </c>
      <c r="AF98" s="65">
        <f t="shared" si="57"/>
        <v>21.015081405639599</v>
      </c>
      <c r="AG98" s="65">
        <f t="shared" si="57"/>
        <v>18.909744262695298</v>
      </c>
      <c r="AH98" s="68">
        <f t="shared" si="57"/>
        <v>18.253379821777301</v>
      </c>
      <c r="AI98" s="72">
        <f t="shared" si="58"/>
        <v>4.7533798217773011</v>
      </c>
      <c r="AJ98" s="95"/>
      <c r="AK98" s="51" t="s">
        <v>146</v>
      </c>
      <c r="AL98" s="52">
        <v>4</v>
      </c>
      <c r="AM98" s="52">
        <v>4.9500000476837203</v>
      </c>
      <c r="AN98" s="52">
        <v>4.2999999523162797</v>
      </c>
      <c r="AO98" s="52">
        <v>3.9500000476837198</v>
      </c>
      <c r="AP98" s="52">
        <v>3.5495665073394802</v>
      </c>
      <c r="AQ98" s="52">
        <v>2.7189582586288501</v>
      </c>
      <c r="AR98" s="52">
        <v>5.9589055776596096</v>
      </c>
      <c r="AS98" s="52">
        <v>3.4830029010772701</v>
      </c>
      <c r="AT98" s="52">
        <v>3.64588862657547</v>
      </c>
      <c r="AU98" s="52">
        <v>4.45745754241943</v>
      </c>
      <c r="AV98" s="52">
        <v>4.21933209896088</v>
      </c>
      <c r="AW98" s="52">
        <v>4.5225787162780797</v>
      </c>
      <c r="AX98" s="52">
        <v>4.3264424800872803</v>
      </c>
      <c r="AY98" s="52">
        <v>5.0309518575668299</v>
      </c>
      <c r="AZ98" s="52">
        <v>4.63453280925751</v>
      </c>
    </row>
    <row r="99" spans="19:52" x14ac:dyDescent="0.25">
      <c r="S99" s="69" t="s">
        <v>121</v>
      </c>
      <c r="T99" s="63">
        <f t="shared" si="59"/>
        <v>13.1500000953674</v>
      </c>
      <c r="U99" s="63">
        <f t="shared" si="57"/>
        <v>14</v>
      </c>
      <c r="V99" s="63">
        <f t="shared" si="57"/>
        <v>10.5499997138977</v>
      </c>
      <c r="W99" s="63">
        <f t="shared" si="57"/>
        <v>10.5</v>
      </c>
      <c r="X99" s="63">
        <f t="shared" si="57"/>
        <v>16.045211791992202</v>
      </c>
      <c r="Y99" s="63">
        <f t="shared" si="57"/>
        <v>10.6630964279175</v>
      </c>
      <c r="Z99" s="63">
        <f t="shared" si="57"/>
        <v>11.759602069854701</v>
      </c>
      <c r="AA99" s="63">
        <f t="shared" si="57"/>
        <v>18.473367214202899</v>
      </c>
      <c r="AB99" s="63">
        <f t="shared" si="57"/>
        <v>19.829613685607899</v>
      </c>
      <c r="AC99" s="63">
        <f t="shared" si="57"/>
        <v>12.099963188171399</v>
      </c>
      <c r="AD99" s="63">
        <f t="shared" si="57"/>
        <v>19.058768272399899</v>
      </c>
      <c r="AE99" s="63">
        <f t="shared" si="57"/>
        <v>19.857418060302699</v>
      </c>
      <c r="AF99" s="63">
        <f t="shared" si="57"/>
        <v>21.9362955093384</v>
      </c>
      <c r="AG99" s="63">
        <f t="shared" si="57"/>
        <v>20.9816284179688</v>
      </c>
      <c r="AH99" s="64">
        <f t="shared" si="57"/>
        <v>19.029248237609899</v>
      </c>
      <c r="AI99" s="93">
        <f t="shared" si="58"/>
        <v>5.8792481422424991</v>
      </c>
      <c r="AJ99" s="95"/>
      <c r="AK99" s="51" t="s">
        <v>147</v>
      </c>
      <c r="AL99" s="52">
        <v>0</v>
      </c>
      <c r="AM99" s="52">
        <v>4</v>
      </c>
      <c r="AN99" s="52">
        <v>3.2999999523162802</v>
      </c>
      <c r="AO99" s="52">
        <v>3.6500000953674299</v>
      </c>
      <c r="AP99" s="52">
        <v>3.3607867658138302</v>
      </c>
      <c r="AQ99" s="52">
        <v>3.0288354158401498</v>
      </c>
      <c r="AR99" s="52">
        <v>2.4347563982009901</v>
      </c>
      <c r="AS99" s="52">
        <v>4.8559037446975699</v>
      </c>
      <c r="AT99" s="52">
        <v>2.96928754448891</v>
      </c>
      <c r="AU99" s="52">
        <v>3.1611748933792101</v>
      </c>
      <c r="AV99" s="52">
        <v>3.7684170007705702</v>
      </c>
      <c r="AW99" s="52">
        <v>3.61758267879486</v>
      </c>
      <c r="AX99" s="52">
        <v>3.8276698589325</v>
      </c>
      <c r="AY99" s="52">
        <v>3.6985197663307199</v>
      </c>
      <c r="AZ99" s="52">
        <v>4.2656304836273202</v>
      </c>
    </row>
    <row r="100" spans="19:52" x14ac:dyDescent="0.25">
      <c r="S100" s="3" t="s">
        <v>9</v>
      </c>
      <c r="T100" s="61">
        <f>SUM(T90:T99)</f>
        <v>144.3500003814697</v>
      </c>
      <c r="U100" s="61">
        <f t="shared" ref="U100:AI100" si="60">SUM(U90:U99)</f>
        <v>152.7500009536742</v>
      </c>
      <c r="V100" s="61">
        <f t="shared" si="60"/>
        <v>154.55000066757191</v>
      </c>
      <c r="W100" s="61">
        <f t="shared" si="60"/>
        <v>165.3999996185303</v>
      </c>
      <c r="X100" s="61">
        <f t="shared" si="60"/>
        <v>177.5985107421875</v>
      </c>
      <c r="Y100" s="61">
        <f t="shared" si="60"/>
        <v>180.28776168823251</v>
      </c>
      <c r="Z100" s="61">
        <f t="shared" si="60"/>
        <v>187.23909711837774</v>
      </c>
      <c r="AA100" s="61">
        <f t="shared" si="60"/>
        <v>193.70378494262698</v>
      </c>
      <c r="AB100" s="61">
        <f t="shared" si="60"/>
        <v>197.42806625366231</v>
      </c>
      <c r="AC100" s="61">
        <f t="shared" si="60"/>
        <v>203.86829757690441</v>
      </c>
      <c r="AD100" s="61">
        <f t="shared" si="60"/>
        <v>213.1897983551026</v>
      </c>
      <c r="AE100" s="61">
        <f t="shared" si="60"/>
        <v>217.91466379165641</v>
      </c>
      <c r="AF100" s="61">
        <f t="shared" si="60"/>
        <v>222.91824007034302</v>
      </c>
      <c r="AG100" s="61">
        <f t="shared" si="60"/>
        <v>227.48294639587402</v>
      </c>
      <c r="AH100" s="61">
        <f t="shared" si="60"/>
        <v>231.85493707656852</v>
      </c>
      <c r="AI100" s="61">
        <f t="shared" si="60"/>
        <v>87.50493669509882</v>
      </c>
      <c r="AJ100" s="100"/>
      <c r="AK100" s="51" t="s">
        <v>148</v>
      </c>
      <c r="AL100" s="52">
        <v>0.64999997615814198</v>
      </c>
      <c r="AM100" s="52">
        <v>0</v>
      </c>
      <c r="AN100" s="52">
        <v>4</v>
      </c>
      <c r="AO100" s="52">
        <v>3.2999999523162802</v>
      </c>
      <c r="AP100" s="52">
        <v>2.7554855346679701</v>
      </c>
      <c r="AQ100" s="52">
        <v>2.6459510102868098</v>
      </c>
      <c r="AR100" s="52">
        <v>2.3982423245906799</v>
      </c>
      <c r="AS100" s="52">
        <v>1.9916045069694499</v>
      </c>
      <c r="AT100" s="52">
        <v>3.7171500325202902</v>
      </c>
      <c r="AU100" s="52">
        <v>2.3089340031146999</v>
      </c>
      <c r="AV100" s="52">
        <v>2.5390428304672201</v>
      </c>
      <c r="AW100" s="52">
        <v>2.9606143832206699</v>
      </c>
      <c r="AX100" s="52">
        <v>2.8816848397254899</v>
      </c>
      <c r="AY100" s="52">
        <v>3.01306223869324</v>
      </c>
      <c r="AZ100" s="52">
        <v>2.9344829916954001</v>
      </c>
    </row>
    <row r="101" spans="19:52" x14ac:dyDescent="0.25">
      <c r="S101" s="76" t="s">
        <v>122</v>
      </c>
      <c r="T101" s="77">
        <f>AL74</f>
        <v>16.300000190734899</v>
      </c>
      <c r="U101" s="77">
        <f t="shared" ref="U101:AH110" si="61">AM74</f>
        <v>13.1500000953674</v>
      </c>
      <c r="V101" s="77">
        <f t="shared" si="61"/>
        <v>13.1499996185303</v>
      </c>
      <c r="W101" s="77">
        <f t="shared" si="61"/>
        <v>10.8999996185303</v>
      </c>
      <c r="X101" s="77">
        <f t="shared" si="61"/>
        <v>10.9927191734314</v>
      </c>
      <c r="Y101" s="77">
        <f t="shared" si="61"/>
        <v>16.2187147140503</v>
      </c>
      <c r="Z101" s="77">
        <f t="shared" si="61"/>
        <v>11.068610191345201</v>
      </c>
      <c r="AA101" s="77">
        <f t="shared" si="61"/>
        <v>12.2097458839417</v>
      </c>
      <c r="AB101" s="77">
        <f t="shared" si="61"/>
        <v>18.508354663848898</v>
      </c>
      <c r="AC101" s="77">
        <f t="shared" si="61"/>
        <v>19.874290466308601</v>
      </c>
      <c r="AD101" s="77">
        <f t="shared" si="61"/>
        <v>12.563860893249499</v>
      </c>
      <c r="AE101" s="77">
        <f t="shared" si="61"/>
        <v>19.199311256408699</v>
      </c>
      <c r="AF101" s="77">
        <f t="shared" si="61"/>
        <v>19.953158378601099</v>
      </c>
      <c r="AG101" s="77">
        <f t="shared" si="61"/>
        <v>22.033544540405298</v>
      </c>
      <c r="AH101" s="78">
        <f t="shared" si="61"/>
        <v>21.089619636535598</v>
      </c>
      <c r="AI101" s="92">
        <f t="shared" ref="AI101:AI110" si="62">AH101-T101</f>
        <v>4.7896194458006995</v>
      </c>
      <c r="AJ101" s="95"/>
      <c r="AK101" s="51" t="s">
        <v>149</v>
      </c>
      <c r="AL101" s="52">
        <v>1.6499999761581401</v>
      </c>
      <c r="AM101" s="52">
        <v>0.64999997615814198</v>
      </c>
      <c r="AN101" s="52">
        <v>0</v>
      </c>
      <c r="AO101" s="52">
        <v>3</v>
      </c>
      <c r="AP101" s="52">
        <v>2.3085655570030199</v>
      </c>
      <c r="AQ101" s="52">
        <v>1.96118372678757</v>
      </c>
      <c r="AR101" s="52">
        <v>1.97133484482765</v>
      </c>
      <c r="AS101" s="52">
        <v>1.81115931272507</v>
      </c>
      <c r="AT101" s="52">
        <v>1.54297959804535</v>
      </c>
      <c r="AU101" s="52">
        <v>2.7131532430648799</v>
      </c>
      <c r="AV101" s="52">
        <v>1.6949379444122299</v>
      </c>
      <c r="AW101" s="52">
        <v>1.93602019548416</v>
      </c>
      <c r="AX101" s="52">
        <v>2.2093035280704498</v>
      </c>
      <c r="AY101" s="52">
        <v>2.1777749657630898</v>
      </c>
      <c r="AZ101" s="52">
        <v>2.2586972117423998</v>
      </c>
    </row>
    <row r="102" spans="19:52" x14ac:dyDescent="0.25">
      <c r="S102" s="30" t="s">
        <v>123</v>
      </c>
      <c r="T102" s="61">
        <f>AL75</f>
        <v>14.300000190734901</v>
      </c>
      <c r="U102" s="61">
        <f t="shared" si="61"/>
        <v>17.300000190734899</v>
      </c>
      <c r="V102" s="61">
        <f t="shared" si="61"/>
        <v>13.5</v>
      </c>
      <c r="W102" s="61">
        <f t="shared" si="61"/>
        <v>13.1499996185303</v>
      </c>
      <c r="X102" s="61">
        <f t="shared" si="61"/>
        <v>11.340880870819101</v>
      </c>
      <c r="Y102" s="61">
        <f t="shared" si="61"/>
        <v>11.483681678771999</v>
      </c>
      <c r="Z102" s="61">
        <f t="shared" si="61"/>
        <v>16.3890075683594</v>
      </c>
      <c r="AA102" s="61">
        <f t="shared" si="61"/>
        <v>11.461335182189901</v>
      </c>
      <c r="AB102" s="61">
        <f t="shared" si="61"/>
        <v>12.6375522613525</v>
      </c>
      <c r="AC102" s="61">
        <f t="shared" si="61"/>
        <v>18.5626363754272</v>
      </c>
      <c r="AD102" s="61">
        <f t="shared" si="61"/>
        <v>19.9206218719482</v>
      </c>
      <c r="AE102" s="61">
        <f t="shared" si="61"/>
        <v>13.0134630203247</v>
      </c>
      <c r="AF102" s="61">
        <f t="shared" si="61"/>
        <v>19.345404624939</v>
      </c>
      <c r="AG102" s="61">
        <f t="shared" si="61"/>
        <v>20.057497978210399</v>
      </c>
      <c r="AH102" s="62">
        <f t="shared" si="61"/>
        <v>22.142494201660199</v>
      </c>
      <c r="AI102" s="71">
        <f t="shared" si="62"/>
        <v>7.8424940109252983</v>
      </c>
      <c r="AJ102" s="95"/>
      <c r="AK102" s="51" t="s">
        <v>150</v>
      </c>
      <c r="AL102" s="52">
        <v>0</v>
      </c>
      <c r="AM102" s="52">
        <v>1</v>
      </c>
      <c r="AN102" s="52">
        <v>0.64999997615814198</v>
      </c>
      <c r="AO102" s="52">
        <v>0</v>
      </c>
      <c r="AP102" s="52">
        <v>2.2165376991033598</v>
      </c>
      <c r="AQ102" s="52">
        <v>1.66963639855385</v>
      </c>
      <c r="AR102" s="52">
        <v>1.44770094752312</v>
      </c>
      <c r="AS102" s="52">
        <v>1.52425099164248</v>
      </c>
      <c r="AT102" s="52">
        <v>1.41843402385712</v>
      </c>
      <c r="AU102" s="52">
        <v>1.24622863531113</v>
      </c>
      <c r="AV102" s="52">
        <v>2.0344754457473799</v>
      </c>
      <c r="AW102" s="52">
        <v>1.3204185366630601</v>
      </c>
      <c r="AX102" s="52">
        <v>1.52998319268227</v>
      </c>
      <c r="AY102" s="52">
        <v>1.70988157391548</v>
      </c>
      <c r="AZ102" s="52">
        <v>1.7036575675010699</v>
      </c>
    </row>
    <row r="103" spans="19:52" x14ac:dyDescent="0.25">
      <c r="S103" s="67" t="s">
        <v>124</v>
      </c>
      <c r="T103" s="65">
        <f t="shared" ref="T103:T110" si="63">AL76</f>
        <v>10.5499999523163</v>
      </c>
      <c r="U103" s="65">
        <f t="shared" si="61"/>
        <v>14.300000190734901</v>
      </c>
      <c r="V103" s="65">
        <f t="shared" si="61"/>
        <v>17.300000190734899</v>
      </c>
      <c r="W103" s="65">
        <f t="shared" si="61"/>
        <v>14.1500000953674</v>
      </c>
      <c r="X103" s="65">
        <f t="shared" si="61"/>
        <v>13.415609836578399</v>
      </c>
      <c r="Y103" s="65">
        <f t="shared" si="61"/>
        <v>11.6802945137024</v>
      </c>
      <c r="Z103" s="65">
        <f t="shared" si="61"/>
        <v>11.8496007919312</v>
      </c>
      <c r="AA103" s="65">
        <f t="shared" si="61"/>
        <v>16.455016613006599</v>
      </c>
      <c r="AB103" s="65">
        <f t="shared" si="61"/>
        <v>11.754344940185501</v>
      </c>
      <c r="AC103" s="65">
        <f t="shared" si="61"/>
        <v>12.9479818344116</v>
      </c>
      <c r="AD103" s="65">
        <f t="shared" si="61"/>
        <v>18.540805816650401</v>
      </c>
      <c r="AE103" s="65">
        <f t="shared" si="61"/>
        <v>19.881412506103501</v>
      </c>
      <c r="AF103" s="65">
        <f t="shared" si="61"/>
        <v>13.3467206954956</v>
      </c>
      <c r="AG103" s="65">
        <f t="shared" si="61"/>
        <v>19.396136283874501</v>
      </c>
      <c r="AH103" s="68">
        <f t="shared" si="61"/>
        <v>20.0726413726807</v>
      </c>
      <c r="AI103" s="72">
        <f t="shared" si="62"/>
        <v>9.5226414203643994</v>
      </c>
      <c r="AJ103" s="95"/>
      <c r="AK103" s="51" t="s">
        <v>151</v>
      </c>
      <c r="AL103" s="52">
        <v>4.6000001430511501</v>
      </c>
      <c r="AM103" s="52">
        <v>3.9500000476837198</v>
      </c>
      <c r="AN103" s="52">
        <v>2.6499999761581399</v>
      </c>
      <c r="AO103" s="52">
        <v>0</v>
      </c>
      <c r="AP103" s="52">
        <v>0.23446288332343099</v>
      </c>
      <c r="AQ103" s="52">
        <v>1.7303487807512301</v>
      </c>
      <c r="AR103" s="52">
        <v>1.3397434651851701</v>
      </c>
      <c r="AS103" s="52">
        <v>1.17156174778938</v>
      </c>
      <c r="AT103" s="52">
        <v>1.2724607884883901</v>
      </c>
      <c r="AU103" s="52">
        <v>1.2044204771518701</v>
      </c>
      <c r="AV103" s="52">
        <v>1.0916324853897099</v>
      </c>
      <c r="AW103" s="52">
        <v>1.62767690420151</v>
      </c>
      <c r="AX103" s="52">
        <v>1.1335936486721001</v>
      </c>
      <c r="AY103" s="52">
        <v>1.2984184622764601</v>
      </c>
      <c r="AZ103" s="52">
        <v>1.42393738031387</v>
      </c>
    </row>
    <row r="104" spans="19:52" x14ac:dyDescent="0.25">
      <c r="S104" s="30" t="s">
        <v>125</v>
      </c>
      <c r="T104" s="61">
        <f t="shared" si="63"/>
        <v>16.049999713897702</v>
      </c>
      <c r="U104" s="61">
        <f t="shared" si="61"/>
        <v>9.3999998569488508</v>
      </c>
      <c r="V104" s="61">
        <f t="shared" si="61"/>
        <v>13.6499996185303</v>
      </c>
      <c r="W104" s="61">
        <f t="shared" si="61"/>
        <v>17.949999809265101</v>
      </c>
      <c r="X104" s="61">
        <f t="shared" si="61"/>
        <v>14.138646602630599</v>
      </c>
      <c r="Y104" s="61">
        <f t="shared" si="61"/>
        <v>13.521353244781499</v>
      </c>
      <c r="Z104" s="61">
        <f t="shared" si="61"/>
        <v>11.846466541290299</v>
      </c>
      <c r="AA104" s="61">
        <f t="shared" si="61"/>
        <v>12.0408773422241</v>
      </c>
      <c r="AB104" s="61">
        <f t="shared" si="61"/>
        <v>16.3580241203308</v>
      </c>
      <c r="AC104" s="61">
        <f t="shared" si="61"/>
        <v>11.889696121215801</v>
      </c>
      <c r="AD104" s="61">
        <f t="shared" si="61"/>
        <v>13.090886592864999</v>
      </c>
      <c r="AE104" s="61">
        <f t="shared" si="61"/>
        <v>18.352990627288801</v>
      </c>
      <c r="AF104" s="61">
        <f t="shared" si="61"/>
        <v>19.675193786621101</v>
      </c>
      <c r="AG104" s="61">
        <f t="shared" si="61"/>
        <v>13.505908012390099</v>
      </c>
      <c r="AH104" s="62">
        <f t="shared" si="61"/>
        <v>19.267578125</v>
      </c>
      <c r="AI104" s="71">
        <f t="shared" si="62"/>
        <v>3.2175784111022985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11</v>
      </c>
      <c r="U105" s="65">
        <f t="shared" si="61"/>
        <v>15.4000000953674</v>
      </c>
      <c r="V105" s="65">
        <f t="shared" si="61"/>
        <v>9.8999998569488508</v>
      </c>
      <c r="W105" s="65">
        <f t="shared" si="61"/>
        <v>13.6499996185303</v>
      </c>
      <c r="X105" s="65">
        <f t="shared" si="61"/>
        <v>17.498757362365701</v>
      </c>
      <c r="Y105" s="65">
        <f t="shared" si="61"/>
        <v>14.023678779602101</v>
      </c>
      <c r="Z105" s="65">
        <f t="shared" si="61"/>
        <v>13.500697612762499</v>
      </c>
      <c r="AA105" s="65">
        <f t="shared" si="61"/>
        <v>11.8903260231018</v>
      </c>
      <c r="AB105" s="65">
        <f t="shared" si="61"/>
        <v>12.1064696311951</v>
      </c>
      <c r="AC105" s="65">
        <f t="shared" si="61"/>
        <v>16.136963844299299</v>
      </c>
      <c r="AD105" s="65">
        <f t="shared" si="61"/>
        <v>11.9052782058716</v>
      </c>
      <c r="AE105" s="65">
        <f t="shared" si="61"/>
        <v>13.1166286468506</v>
      </c>
      <c r="AF105" s="65">
        <f t="shared" si="61"/>
        <v>18.030923366546599</v>
      </c>
      <c r="AG105" s="65">
        <f t="shared" si="61"/>
        <v>19.3558959960938</v>
      </c>
      <c r="AH105" s="68">
        <f t="shared" si="61"/>
        <v>13.5381350517273</v>
      </c>
      <c r="AI105" s="72">
        <f t="shared" si="62"/>
        <v>2.5381350517273003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13</v>
      </c>
      <c r="U106" s="61">
        <f t="shared" si="61"/>
        <v>11</v>
      </c>
      <c r="V106" s="61">
        <f t="shared" si="61"/>
        <v>14.750000476837201</v>
      </c>
      <c r="W106" s="61">
        <f t="shared" si="61"/>
        <v>9.7499997615814191</v>
      </c>
      <c r="X106" s="61">
        <f t="shared" si="61"/>
        <v>13.4699306488037</v>
      </c>
      <c r="Y106" s="61">
        <f t="shared" si="61"/>
        <v>17.124857902526902</v>
      </c>
      <c r="Z106" s="61">
        <f t="shared" si="61"/>
        <v>13.921709060668899</v>
      </c>
      <c r="AA106" s="61">
        <f t="shared" si="61"/>
        <v>13.489899158477799</v>
      </c>
      <c r="AB106" s="61">
        <f t="shared" si="61"/>
        <v>11.943721294403099</v>
      </c>
      <c r="AC106" s="61">
        <f t="shared" si="61"/>
        <v>12.1828622817993</v>
      </c>
      <c r="AD106" s="61">
        <f t="shared" si="61"/>
        <v>15.955649375915501</v>
      </c>
      <c r="AE106" s="61">
        <f t="shared" si="61"/>
        <v>11.9401559829712</v>
      </c>
      <c r="AF106" s="61">
        <f t="shared" si="61"/>
        <v>13.157855033874499</v>
      </c>
      <c r="AG106" s="61">
        <f t="shared" si="61"/>
        <v>17.757620811462399</v>
      </c>
      <c r="AH106" s="62">
        <f t="shared" si="61"/>
        <v>19.0767164230347</v>
      </c>
      <c r="AI106" s="71">
        <f t="shared" si="62"/>
        <v>6.0767164230346999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8.2499997615814191</v>
      </c>
      <c r="U107" s="65">
        <f t="shared" si="61"/>
        <v>11.8499999046326</v>
      </c>
      <c r="V107" s="65">
        <f t="shared" si="61"/>
        <v>10.3499999046326</v>
      </c>
      <c r="W107" s="65">
        <f t="shared" si="61"/>
        <v>15.050000190734901</v>
      </c>
      <c r="X107" s="65">
        <f t="shared" si="61"/>
        <v>9.8742756843566895</v>
      </c>
      <c r="Y107" s="65">
        <f t="shared" si="61"/>
        <v>13.3508524894714</v>
      </c>
      <c r="Z107" s="65">
        <f t="shared" si="61"/>
        <v>16.804731369018601</v>
      </c>
      <c r="AA107" s="65">
        <f t="shared" si="61"/>
        <v>13.870322227478001</v>
      </c>
      <c r="AB107" s="65">
        <f t="shared" si="61"/>
        <v>13.5331788063049</v>
      </c>
      <c r="AC107" s="65">
        <f t="shared" si="61"/>
        <v>12.0452036857605</v>
      </c>
      <c r="AD107" s="65">
        <f t="shared" si="61"/>
        <v>12.3052649497986</v>
      </c>
      <c r="AE107" s="65">
        <f t="shared" si="61"/>
        <v>15.8380727767944</v>
      </c>
      <c r="AF107" s="65">
        <f t="shared" si="61"/>
        <v>12.0179586410522</v>
      </c>
      <c r="AG107" s="65">
        <f t="shared" si="61"/>
        <v>13.249387741088899</v>
      </c>
      <c r="AH107" s="68">
        <f t="shared" si="61"/>
        <v>17.558502674102801</v>
      </c>
      <c r="AI107" s="72">
        <f t="shared" si="62"/>
        <v>9.3085029125213818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11.399999856948901</v>
      </c>
      <c r="U108" s="61">
        <f t="shared" si="61"/>
        <v>9.2499997615814191</v>
      </c>
      <c r="V108" s="61">
        <f t="shared" si="61"/>
        <v>11.2000000476837</v>
      </c>
      <c r="W108" s="61">
        <f t="shared" si="61"/>
        <v>8.8499999046325701</v>
      </c>
      <c r="X108" s="61">
        <f t="shared" si="61"/>
        <v>14.8129353523254</v>
      </c>
      <c r="Y108" s="61">
        <f t="shared" si="61"/>
        <v>10.0504639148712</v>
      </c>
      <c r="Z108" s="61">
        <f t="shared" si="61"/>
        <v>13.287310600280801</v>
      </c>
      <c r="AA108" s="61">
        <f t="shared" si="61"/>
        <v>16.556481361389199</v>
      </c>
      <c r="AB108" s="61">
        <f t="shared" si="61"/>
        <v>13.8784909248352</v>
      </c>
      <c r="AC108" s="61">
        <f t="shared" si="61"/>
        <v>13.6270098686218</v>
      </c>
      <c r="AD108" s="61">
        <f t="shared" si="61"/>
        <v>12.198479652404799</v>
      </c>
      <c r="AE108" s="61">
        <f t="shared" si="61"/>
        <v>12.479208946228001</v>
      </c>
      <c r="AF108" s="61">
        <f t="shared" si="61"/>
        <v>15.7889475822449</v>
      </c>
      <c r="AG108" s="61">
        <f t="shared" si="61"/>
        <v>12.156068801879901</v>
      </c>
      <c r="AH108" s="62">
        <f t="shared" si="61"/>
        <v>13.395346164703399</v>
      </c>
      <c r="AI108" s="71">
        <f t="shared" si="62"/>
        <v>1.9953463077544988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9.6000003814697301</v>
      </c>
      <c r="U109" s="65">
        <f t="shared" si="61"/>
        <v>10.899999856948901</v>
      </c>
      <c r="V109" s="65">
        <f t="shared" si="61"/>
        <v>7.2999999523162797</v>
      </c>
      <c r="W109" s="65">
        <f t="shared" si="61"/>
        <v>10.2000000476837</v>
      </c>
      <c r="X109" s="65">
        <f t="shared" si="61"/>
        <v>8.8427085876464808</v>
      </c>
      <c r="Y109" s="65">
        <f t="shared" si="61"/>
        <v>14.505119323730501</v>
      </c>
      <c r="Z109" s="65">
        <f t="shared" si="61"/>
        <v>10.1656167507172</v>
      </c>
      <c r="AA109" s="65">
        <f t="shared" si="61"/>
        <v>13.1725144386292</v>
      </c>
      <c r="AB109" s="65">
        <f t="shared" si="61"/>
        <v>16.243946075439499</v>
      </c>
      <c r="AC109" s="65">
        <f t="shared" si="61"/>
        <v>13.819467067718501</v>
      </c>
      <c r="AD109" s="65">
        <f t="shared" si="61"/>
        <v>13.652618885040299</v>
      </c>
      <c r="AE109" s="65">
        <f t="shared" si="61"/>
        <v>12.295488357543899</v>
      </c>
      <c r="AF109" s="65">
        <f t="shared" si="61"/>
        <v>12.5875315666199</v>
      </c>
      <c r="AG109" s="65">
        <f t="shared" si="61"/>
        <v>15.6612005233765</v>
      </c>
      <c r="AH109" s="68">
        <f t="shared" si="61"/>
        <v>12.2380604743958</v>
      </c>
      <c r="AI109" s="72">
        <f t="shared" si="62"/>
        <v>2.6380600929260698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12.75</v>
      </c>
      <c r="U110" s="63">
        <f t="shared" si="61"/>
        <v>11.550000190734901</v>
      </c>
      <c r="V110" s="63">
        <f t="shared" si="61"/>
        <v>9.75</v>
      </c>
      <c r="W110" s="63">
        <f t="shared" si="61"/>
        <v>5.9500000476837203</v>
      </c>
      <c r="X110" s="63">
        <f t="shared" si="61"/>
        <v>10.114740133285499</v>
      </c>
      <c r="Y110" s="63">
        <f t="shared" si="61"/>
        <v>8.8172392845153809</v>
      </c>
      <c r="Z110" s="63">
        <f t="shared" si="61"/>
        <v>14.167630195617701</v>
      </c>
      <c r="AA110" s="63">
        <f t="shared" si="61"/>
        <v>10.255856513977101</v>
      </c>
      <c r="AB110" s="63">
        <f t="shared" si="61"/>
        <v>13.0096611976624</v>
      </c>
      <c r="AC110" s="63">
        <f t="shared" si="61"/>
        <v>15.8784422874451</v>
      </c>
      <c r="AD110" s="63">
        <f t="shared" si="61"/>
        <v>13.721048831939701</v>
      </c>
      <c r="AE110" s="63">
        <f t="shared" si="61"/>
        <v>13.6380639076233</v>
      </c>
      <c r="AF110" s="63">
        <f t="shared" si="61"/>
        <v>12.353169918060299</v>
      </c>
      <c r="AG110" s="63">
        <f t="shared" si="61"/>
        <v>12.6615262031555</v>
      </c>
      <c r="AH110" s="64">
        <f t="shared" si="61"/>
        <v>15.4949684143066</v>
      </c>
      <c r="AI110" s="93">
        <f t="shared" si="62"/>
        <v>2.7449684143065998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123.20000004768384</v>
      </c>
      <c r="U111" s="61">
        <f t="shared" ref="U111:AI111" si="64">SUM(U101:U110)</f>
        <v>124.10000014305128</v>
      </c>
      <c r="V111" s="61">
        <f t="shared" si="64"/>
        <v>120.84999966621413</v>
      </c>
      <c r="W111" s="61">
        <f t="shared" si="64"/>
        <v>119.59999871253972</v>
      </c>
      <c r="X111" s="61">
        <f t="shared" si="64"/>
        <v>124.50120425224296</v>
      </c>
      <c r="Y111" s="61">
        <f t="shared" si="64"/>
        <v>130.77625584602367</v>
      </c>
      <c r="Z111" s="61">
        <f t="shared" si="64"/>
        <v>133.0013806819918</v>
      </c>
      <c r="AA111" s="61">
        <f t="shared" si="64"/>
        <v>131.4023747444154</v>
      </c>
      <c r="AB111" s="61">
        <f t="shared" si="64"/>
        <v>139.97374391555792</v>
      </c>
      <c r="AC111" s="61">
        <f t="shared" si="64"/>
        <v>146.9645538330077</v>
      </c>
      <c r="AD111" s="61">
        <f t="shared" si="64"/>
        <v>143.85451507568359</v>
      </c>
      <c r="AE111" s="61">
        <f t="shared" si="64"/>
        <v>149.75479602813709</v>
      </c>
      <c r="AF111" s="61">
        <f t="shared" si="64"/>
        <v>156.2568635940552</v>
      </c>
      <c r="AG111" s="61">
        <f t="shared" si="64"/>
        <v>165.83478689193728</v>
      </c>
      <c r="AH111" s="61">
        <f t="shared" si="64"/>
        <v>173.87406253814711</v>
      </c>
      <c r="AI111" s="61">
        <f t="shared" si="64"/>
        <v>50.674062490463243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4.6500000953674299</v>
      </c>
      <c r="U112" s="77">
        <f t="shared" ref="U112:AH121" si="65">AM84</f>
        <v>12.1000003814697</v>
      </c>
      <c r="V112" s="77">
        <f t="shared" si="65"/>
        <v>12.050000190734901</v>
      </c>
      <c r="W112" s="77">
        <f t="shared" si="65"/>
        <v>6.9500001668930098</v>
      </c>
      <c r="X112" s="77">
        <f t="shared" si="65"/>
        <v>6.3094060420989999</v>
      </c>
      <c r="Y112" s="77">
        <f t="shared" si="65"/>
        <v>10.087899923324599</v>
      </c>
      <c r="Z112" s="77">
        <f t="shared" si="65"/>
        <v>8.8249561786651594</v>
      </c>
      <c r="AA112" s="77">
        <f t="shared" si="65"/>
        <v>13.8739352226257</v>
      </c>
      <c r="AB112" s="77">
        <f t="shared" si="65"/>
        <v>10.381216526031499</v>
      </c>
      <c r="AC112" s="77">
        <f t="shared" si="65"/>
        <v>12.8773031234741</v>
      </c>
      <c r="AD112" s="77">
        <f t="shared" si="65"/>
        <v>15.5480556488037</v>
      </c>
      <c r="AE112" s="77">
        <f t="shared" si="65"/>
        <v>13.655074596405001</v>
      </c>
      <c r="AF112" s="77">
        <f t="shared" si="65"/>
        <v>13.6462988853455</v>
      </c>
      <c r="AG112" s="77">
        <f t="shared" si="65"/>
        <v>12.4438233375549</v>
      </c>
      <c r="AH112" s="78">
        <f t="shared" si="65"/>
        <v>12.7646918296814</v>
      </c>
      <c r="AI112" s="82">
        <f t="shared" ref="AI112:AI121" si="66">AH112-T112</f>
        <v>8.1146917343139702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7.1000001430511501</v>
      </c>
      <c r="U113" s="61">
        <f t="shared" si="65"/>
        <v>6.3000001907348597</v>
      </c>
      <c r="V113" s="61">
        <f t="shared" si="65"/>
        <v>11.949999809265099</v>
      </c>
      <c r="W113" s="61">
        <f t="shared" si="65"/>
        <v>10.75</v>
      </c>
      <c r="X113" s="61">
        <f t="shared" si="65"/>
        <v>7.3202257156372097</v>
      </c>
      <c r="Y113" s="61">
        <f t="shared" si="65"/>
        <v>6.6957762241363499</v>
      </c>
      <c r="Z113" s="61">
        <f t="shared" si="65"/>
        <v>10.115165710449199</v>
      </c>
      <c r="AA113" s="61">
        <f t="shared" si="65"/>
        <v>8.8664274215698207</v>
      </c>
      <c r="AB113" s="61">
        <f t="shared" si="65"/>
        <v>13.664854049682599</v>
      </c>
      <c r="AC113" s="61">
        <f t="shared" si="65"/>
        <v>10.5532803535461</v>
      </c>
      <c r="AD113" s="61">
        <f t="shared" si="65"/>
        <v>12.7831478118896</v>
      </c>
      <c r="AE113" s="61">
        <f t="shared" si="65"/>
        <v>15.253551959991499</v>
      </c>
      <c r="AF113" s="61">
        <f t="shared" si="65"/>
        <v>13.638746738433801</v>
      </c>
      <c r="AG113" s="61">
        <f t="shared" si="65"/>
        <v>13.7024784088135</v>
      </c>
      <c r="AH113" s="62">
        <f t="shared" si="65"/>
        <v>12.582004070282</v>
      </c>
      <c r="AI113" s="71">
        <f t="shared" si="66"/>
        <v>5.4820039272308501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5.9500001668930098</v>
      </c>
      <c r="U114" s="65">
        <f t="shared" si="65"/>
        <v>8.4500000476837194</v>
      </c>
      <c r="V114" s="65">
        <f t="shared" si="65"/>
        <v>6.8000001907348597</v>
      </c>
      <c r="W114" s="65">
        <f t="shared" si="65"/>
        <v>13.6000003814697</v>
      </c>
      <c r="X114" s="65">
        <f t="shared" si="65"/>
        <v>10.429828405380199</v>
      </c>
      <c r="Y114" s="65">
        <f t="shared" si="65"/>
        <v>7.6125913858413696</v>
      </c>
      <c r="Z114" s="65">
        <f t="shared" si="65"/>
        <v>7.0016934871673602</v>
      </c>
      <c r="AA114" s="65">
        <f t="shared" si="65"/>
        <v>10.060736656189</v>
      </c>
      <c r="AB114" s="65">
        <f t="shared" si="65"/>
        <v>8.84120416641235</v>
      </c>
      <c r="AC114" s="65">
        <f t="shared" si="65"/>
        <v>13.3750402927399</v>
      </c>
      <c r="AD114" s="65">
        <f t="shared" si="65"/>
        <v>10.6411027908325</v>
      </c>
      <c r="AE114" s="65">
        <f t="shared" si="65"/>
        <v>12.632209777831999</v>
      </c>
      <c r="AF114" s="65">
        <f t="shared" si="65"/>
        <v>14.8951735496521</v>
      </c>
      <c r="AG114" s="65">
        <f t="shared" si="65"/>
        <v>13.5516839027405</v>
      </c>
      <c r="AH114" s="68">
        <f t="shared" si="65"/>
        <v>13.683562278747599</v>
      </c>
      <c r="AI114" s="72">
        <f t="shared" si="66"/>
        <v>7.7335621118545896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9.4000000953674299</v>
      </c>
      <c r="U115" s="61">
        <f t="shared" si="65"/>
        <v>5.9500001668930098</v>
      </c>
      <c r="V115" s="61">
        <f t="shared" si="65"/>
        <v>8.4500000476837194</v>
      </c>
      <c r="W115" s="61">
        <f t="shared" si="65"/>
        <v>5.6500000953674299</v>
      </c>
      <c r="X115" s="61">
        <f t="shared" si="65"/>
        <v>12.8163757324219</v>
      </c>
      <c r="Y115" s="61">
        <f t="shared" si="65"/>
        <v>9.9933953285217303</v>
      </c>
      <c r="Z115" s="61">
        <f t="shared" si="65"/>
        <v>7.7276350259780902</v>
      </c>
      <c r="AA115" s="61">
        <f t="shared" si="65"/>
        <v>7.1594290733337402</v>
      </c>
      <c r="AB115" s="61">
        <f t="shared" si="65"/>
        <v>9.8624827861785906</v>
      </c>
      <c r="AC115" s="61">
        <f t="shared" si="65"/>
        <v>8.6887941360473597</v>
      </c>
      <c r="AD115" s="61">
        <f t="shared" si="65"/>
        <v>12.9263696670532</v>
      </c>
      <c r="AE115" s="61">
        <f t="shared" si="65"/>
        <v>10.5681843757629</v>
      </c>
      <c r="AF115" s="61">
        <f t="shared" si="65"/>
        <v>12.3422818183899</v>
      </c>
      <c r="AG115" s="61">
        <f t="shared" si="65"/>
        <v>14.413439750671399</v>
      </c>
      <c r="AH115" s="62">
        <f t="shared" si="65"/>
        <v>13.307962894439701</v>
      </c>
      <c r="AI115" s="71">
        <f t="shared" si="66"/>
        <v>3.907962799072271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4.2999999523162797</v>
      </c>
      <c r="U116" s="65">
        <f t="shared" si="65"/>
        <v>5.75</v>
      </c>
      <c r="V116" s="65">
        <f t="shared" si="65"/>
        <v>4.9499999284744298</v>
      </c>
      <c r="W116" s="65">
        <f t="shared" si="65"/>
        <v>7.3000001907348597</v>
      </c>
      <c r="X116" s="65">
        <f t="shared" si="65"/>
        <v>5.71063256263733</v>
      </c>
      <c r="Y116" s="65">
        <f t="shared" si="65"/>
        <v>11.962411642074599</v>
      </c>
      <c r="Z116" s="65">
        <f t="shared" si="65"/>
        <v>9.4534473419189506</v>
      </c>
      <c r="AA116" s="65">
        <f t="shared" si="65"/>
        <v>7.7068738937377903</v>
      </c>
      <c r="AB116" s="65">
        <f t="shared" si="65"/>
        <v>7.1786539554595903</v>
      </c>
      <c r="AC116" s="65">
        <f t="shared" si="65"/>
        <v>9.5390603542327899</v>
      </c>
      <c r="AD116" s="65">
        <f t="shared" si="65"/>
        <v>8.4000778198242205</v>
      </c>
      <c r="AE116" s="65">
        <f t="shared" si="65"/>
        <v>12.354995489120499</v>
      </c>
      <c r="AF116" s="65">
        <f t="shared" si="65"/>
        <v>10.352879762649501</v>
      </c>
      <c r="AG116" s="65">
        <f t="shared" si="65"/>
        <v>11.8996806144714</v>
      </c>
      <c r="AH116" s="68">
        <f t="shared" si="65"/>
        <v>13.795279026031499</v>
      </c>
      <c r="AI116" s="72">
        <f t="shared" si="66"/>
        <v>9.4952790737152206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7.9000000953674299</v>
      </c>
      <c r="U117" s="61">
        <f t="shared" si="65"/>
        <v>4.2999999523162797</v>
      </c>
      <c r="V117" s="61">
        <f t="shared" si="65"/>
        <v>6.1000001430511501</v>
      </c>
      <c r="W117" s="61">
        <f t="shared" si="65"/>
        <v>4.6000000238418597</v>
      </c>
      <c r="X117" s="61">
        <f t="shared" si="65"/>
        <v>7.2706553936004603</v>
      </c>
      <c r="Y117" s="61">
        <f t="shared" si="65"/>
        <v>5.8929851055145299</v>
      </c>
      <c r="Z117" s="61">
        <f t="shared" si="65"/>
        <v>11.4142489433289</v>
      </c>
      <c r="AA117" s="61">
        <f t="shared" si="65"/>
        <v>9.1691093444824201</v>
      </c>
      <c r="AB117" s="61">
        <f t="shared" si="65"/>
        <v>7.8026599884033203</v>
      </c>
      <c r="AC117" s="61">
        <f t="shared" si="65"/>
        <v>7.3179965019226101</v>
      </c>
      <c r="AD117" s="61">
        <f t="shared" si="65"/>
        <v>9.4210095405578596</v>
      </c>
      <c r="AE117" s="61">
        <f t="shared" si="65"/>
        <v>8.3200812339782697</v>
      </c>
      <c r="AF117" s="61">
        <f t="shared" si="65"/>
        <v>12.0396344661713</v>
      </c>
      <c r="AG117" s="61">
        <f t="shared" si="65"/>
        <v>10.317629098892199</v>
      </c>
      <c r="AH117" s="62">
        <f t="shared" si="65"/>
        <v>11.697348117828399</v>
      </c>
      <c r="AI117" s="71">
        <f t="shared" si="66"/>
        <v>3.7973480224609695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5.2999999523162797</v>
      </c>
      <c r="U118" s="65">
        <f t="shared" si="65"/>
        <v>7.9000000953674299</v>
      </c>
      <c r="V118" s="65">
        <f t="shared" si="65"/>
        <v>3.2999999523162802</v>
      </c>
      <c r="W118" s="65">
        <f t="shared" si="65"/>
        <v>7.1000001430511501</v>
      </c>
      <c r="X118" s="65">
        <f t="shared" si="65"/>
        <v>4.87195932865143</v>
      </c>
      <c r="Y118" s="65">
        <f t="shared" si="65"/>
        <v>7.2517390251159703</v>
      </c>
      <c r="Z118" s="65">
        <f t="shared" si="65"/>
        <v>6.05257248878479</v>
      </c>
      <c r="AA118" s="65">
        <f t="shared" si="65"/>
        <v>10.910203218460101</v>
      </c>
      <c r="AB118" s="65">
        <f t="shared" si="65"/>
        <v>8.9233376979827899</v>
      </c>
      <c r="AC118" s="65">
        <f t="shared" si="65"/>
        <v>7.8921749591827401</v>
      </c>
      <c r="AD118" s="65">
        <f t="shared" si="65"/>
        <v>7.44886994361877</v>
      </c>
      <c r="AE118" s="65">
        <f t="shared" si="65"/>
        <v>9.3074622154235804</v>
      </c>
      <c r="AF118" s="65">
        <f t="shared" si="65"/>
        <v>8.2501964569091797</v>
      </c>
      <c r="AG118" s="65">
        <f t="shared" si="65"/>
        <v>11.740447521209701</v>
      </c>
      <c r="AH118" s="68">
        <f t="shared" si="65"/>
        <v>10.2792181968689</v>
      </c>
      <c r="AI118" s="72">
        <f t="shared" si="66"/>
        <v>4.9792182445526203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6.6500000953674299</v>
      </c>
      <c r="U119" s="61">
        <f t="shared" si="65"/>
        <v>4.2999999523162797</v>
      </c>
      <c r="V119" s="61">
        <f t="shared" si="65"/>
        <v>6.5999999046325701</v>
      </c>
      <c r="W119" s="61">
        <f t="shared" si="65"/>
        <v>3.9500000476837198</v>
      </c>
      <c r="X119" s="61">
        <f t="shared" si="65"/>
        <v>6.9748079776763898</v>
      </c>
      <c r="Y119" s="61">
        <f t="shared" si="65"/>
        <v>5.1878353357315099</v>
      </c>
      <c r="Z119" s="61">
        <f t="shared" si="65"/>
        <v>7.27734375</v>
      </c>
      <c r="AA119" s="61">
        <f t="shared" si="65"/>
        <v>6.2370288372039804</v>
      </c>
      <c r="AB119" s="61">
        <f t="shared" si="65"/>
        <v>10.4696922302246</v>
      </c>
      <c r="AC119" s="61">
        <f t="shared" si="65"/>
        <v>8.7363693714141792</v>
      </c>
      <c r="AD119" s="61">
        <f t="shared" si="65"/>
        <v>8.0090029239654505</v>
      </c>
      <c r="AE119" s="61">
        <f t="shared" si="65"/>
        <v>7.6105246543884304</v>
      </c>
      <c r="AF119" s="61">
        <f t="shared" si="65"/>
        <v>9.2334432601928693</v>
      </c>
      <c r="AG119" s="61">
        <f t="shared" si="65"/>
        <v>8.2497656345367396</v>
      </c>
      <c r="AH119" s="62">
        <f t="shared" si="65"/>
        <v>11.4957814216614</v>
      </c>
      <c r="AI119" s="71">
        <f t="shared" si="66"/>
        <v>4.8457813262939702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14.699999809265099</v>
      </c>
      <c r="U120" s="65">
        <f t="shared" si="65"/>
        <v>5.6500000953674299</v>
      </c>
      <c r="V120" s="65">
        <f t="shared" si="65"/>
        <v>5.2999999523162797</v>
      </c>
      <c r="W120" s="65">
        <f t="shared" si="65"/>
        <v>6.5999997854232797</v>
      </c>
      <c r="X120" s="65">
        <f t="shared" si="65"/>
        <v>4.4854176044464102</v>
      </c>
      <c r="Y120" s="65">
        <f t="shared" si="65"/>
        <v>6.9052436351776096</v>
      </c>
      <c r="Z120" s="65">
        <f t="shared" si="65"/>
        <v>5.4840545654296902</v>
      </c>
      <c r="AA120" s="65">
        <f t="shared" si="65"/>
        <v>7.3089079856872603</v>
      </c>
      <c r="AB120" s="65">
        <f t="shared" si="65"/>
        <v>6.4121375083923304</v>
      </c>
      <c r="AC120" s="65">
        <f t="shared" si="65"/>
        <v>10.0506930351257</v>
      </c>
      <c r="AD120" s="65">
        <f t="shared" si="65"/>
        <v>8.5638654232025093</v>
      </c>
      <c r="AE120" s="65">
        <f t="shared" si="65"/>
        <v>8.1167232990264893</v>
      </c>
      <c r="AF120" s="65">
        <f t="shared" si="65"/>
        <v>7.7659256458282497</v>
      </c>
      <c r="AG120" s="65">
        <f t="shared" si="65"/>
        <v>9.1602578163147008</v>
      </c>
      <c r="AH120" s="68">
        <f t="shared" si="65"/>
        <v>8.2543506622314506</v>
      </c>
      <c r="AI120" s="72">
        <f t="shared" si="66"/>
        <v>-6.4456491470336488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6.9499998092651403</v>
      </c>
      <c r="U121" s="63">
        <f t="shared" si="65"/>
        <v>11.0500004291534</v>
      </c>
      <c r="V121" s="63">
        <f t="shared" si="65"/>
        <v>5.6500000953674299</v>
      </c>
      <c r="W121" s="63">
        <f t="shared" si="65"/>
        <v>3.2999999523162802</v>
      </c>
      <c r="X121" s="63">
        <f t="shared" si="65"/>
        <v>6.5824773311614999</v>
      </c>
      <c r="Y121" s="63">
        <f t="shared" si="65"/>
        <v>4.9359943866729701</v>
      </c>
      <c r="Z121" s="63">
        <f t="shared" si="65"/>
        <v>6.8106620311737096</v>
      </c>
      <c r="AA121" s="63">
        <f t="shared" si="65"/>
        <v>5.7001286745071402</v>
      </c>
      <c r="AB121" s="63">
        <f t="shared" si="65"/>
        <v>7.3046858310699498</v>
      </c>
      <c r="AC121" s="63">
        <f t="shared" si="65"/>
        <v>6.5329432487487802</v>
      </c>
      <c r="AD121" s="63">
        <f t="shared" si="65"/>
        <v>9.6382484436035192</v>
      </c>
      <c r="AE121" s="63">
        <f t="shared" si="65"/>
        <v>8.3763828277587908</v>
      </c>
      <c r="AF121" s="63">
        <f t="shared" si="65"/>
        <v>8.1536316871643102</v>
      </c>
      <c r="AG121" s="63">
        <f t="shared" si="65"/>
        <v>7.8642268180847203</v>
      </c>
      <c r="AH121" s="64">
        <f t="shared" si="65"/>
        <v>9.0546693801879901</v>
      </c>
      <c r="AI121" s="81">
        <f t="shared" si="66"/>
        <v>2.1046695709228498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72.900000214576664</v>
      </c>
      <c r="U122" s="9">
        <f t="shared" ref="U122:AI122" si="68">SUM(U112:U121)</f>
        <v>71.7500013113021</v>
      </c>
      <c r="V122" s="9">
        <f t="shared" si="68"/>
        <v>71.150000214576707</v>
      </c>
      <c r="W122" s="9">
        <f t="shared" si="68"/>
        <v>69.800000786781297</v>
      </c>
      <c r="X122" s="9">
        <f t="shared" si="68"/>
        <v>72.771786093711825</v>
      </c>
      <c r="Y122" s="9">
        <f t="shared" si="68"/>
        <v>76.525871992111234</v>
      </c>
      <c r="Z122" s="9">
        <f t="shared" si="68"/>
        <v>80.161779522895841</v>
      </c>
      <c r="AA122" s="9">
        <f t="shared" si="68"/>
        <v>86.99278032779695</v>
      </c>
      <c r="AB122" s="9">
        <f t="shared" si="68"/>
        <v>90.840924739837618</v>
      </c>
      <c r="AC122" s="9">
        <f t="shared" si="68"/>
        <v>95.563655376434269</v>
      </c>
      <c r="AD122" s="9">
        <f t="shared" si="68"/>
        <v>103.37975001335134</v>
      </c>
      <c r="AE122" s="9">
        <f t="shared" si="68"/>
        <v>106.19519042968746</v>
      </c>
      <c r="AF122" s="9">
        <f t="shared" si="68"/>
        <v>110.31821227073669</v>
      </c>
      <c r="AG122" s="9">
        <f t="shared" si="68"/>
        <v>113.34343290328977</v>
      </c>
      <c r="AH122" s="9">
        <f t="shared" si="68"/>
        <v>116.91486787796033</v>
      </c>
      <c r="AI122" s="9">
        <f t="shared" si="68"/>
        <v>44.014867663383654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3.6500000953674299</v>
      </c>
      <c r="U123" s="77">
        <f t="shared" ref="U123:AH132" si="69">AM94</f>
        <v>4.9500000476837203</v>
      </c>
      <c r="V123" s="77">
        <f t="shared" si="69"/>
        <v>11.7000000476837</v>
      </c>
      <c r="W123" s="77">
        <f t="shared" si="69"/>
        <v>5</v>
      </c>
      <c r="X123" s="77">
        <f t="shared" si="69"/>
        <v>3.7849147319793701</v>
      </c>
      <c r="Y123" s="77">
        <f t="shared" si="69"/>
        <v>6.4251616001129204</v>
      </c>
      <c r="Z123" s="77">
        <f t="shared" si="69"/>
        <v>5.1759418249130196</v>
      </c>
      <c r="AA123" s="77">
        <f t="shared" si="69"/>
        <v>6.5752875804901096</v>
      </c>
      <c r="AB123" s="77">
        <f t="shared" si="69"/>
        <v>5.7409230470657304</v>
      </c>
      <c r="AC123" s="77">
        <f t="shared" si="69"/>
        <v>7.1352725028991699</v>
      </c>
      <c r="AD123" s="77">
        <f t="shared" si="69"/>
        <v>6.4781341552734402</v>
      </c>
      <c r="AE123" s="77">
        <f t="shared" si="69"/>
        <v>9.0960171222686803</v>
      </c>
      <c r="AF123" s="77">
        <f t="shared" si="69"/>
        <v>8.0342309474945104</v>
      </c>
      <c r="AG123" s="77">
        <f t="shared" si="69"/>
        <v>7.9968934059143102</v>
      </c>
      <c r="AH123" s="78">
        <f t="shared" si="69"/>
        <v>7.7876915931701696</v>
      </c>
      <c r="AI123" s="92">
        <f t="shared" ref="AI123:AI132" si="70">AH123-T123</f>
        <v>4.1376914978027397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3.25</v>
      </c>
      <c r="U124" s="61">
        <f t="shared" si="69"/>
        <v>4.9500000476837203</v>
      </c>
      <c r="V124" s="61">
        <f t="shared" si="69"/>
        <v>4.9500000476837203</v>
      </c>
      <c r="W124" s="61">
        <f t="shared" si="69"/>
        <v>9.7499997615814191</v>
      </c>
      <c r="X124" s="61">
        <f t="shared" si="69"/>
        <v>4.6689255237579301</v>
      </c>
      <c r="Y124" s="61">
        <f t="shared" si="69"/>
        <v>4.0276849269866899</v>
      </c>
      <c r="Z124" s="61">
        <f t="shared" si="69"/>
        <v>6.0627033710479701</v>
      </c>
      <c r="AA124" s="61">
        <f t="shared" si="69"/>
        <v>5.1696766614913896</v>
      </c>
      <c r="AB124" s="61">
        <f t="shared" si="69"/>
        <v>6.16796946525574</v>
      </c>
      <c r="AC124" s="61">
        <f t="shared" si="69"/>
        <v>5.5635238885879499</v>
      </c>
      <c r="AD124" s="61">
        <f t="shared" si="69"/>
        <v>6.7588596343994096</v>
      </c>
      <c r="AE124" s="61">
        <f t="shared" si="69"/>
        <v>6.1919903755187997</v>
      </c>
      <c r="AF124" s="61">
        <f t="shared" si="69"/>
        <v>8.38316106796265</v>
      </c>
      <c r="AG124" s="61">
        <f t="shared" si="69"/>
        <v>7.4957211017608598</v>
      </c>
      <c r="AH124" s="62">
        <f t="shared" si="69"/>
        <v>7.6167968511581403</v>
      </c>
      <c r="AI124" s="71">
        <f t="shared" si="70"/>
        <v>4.3667968511581403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9.25</v>
      </c>
      <c r="U125" s="65">
        <f t="shared" si="69"/>
        <v>1.95000004768372</v>
      </c>
      <c r="V125" s="65">
        <f t="shared" si="69"/>
        <v>5.3000001907348597</v>
      </c>
      <c r="W125" s="65">
        <f t="shared" si="69"/>
        <v>2.6499999761581399</v>
      </c>
      <c r="X125" s="65">
        <f t="shared" si="69"/>
        <v>8.3815881013870204</v>
      </c>
      <c r="Y125" s="65">
        <f t="shared" si="69"/>
        <v>4.3130451440811202</v>
      </c>
      <c r="Z125" s="65">
        <f t="shared" si="69"/>
        <v>4.0915805101394698</v>
      </c>
      <c r="AA125" s="65">
        <f t="shared" si="69"/>
        <v>5.6009533405303999</v>
      </c>
      <c r="AB125" s="65">
        <f t="shared" si="69"/>
        <v>5.00328528881073</v>
      </c>
      <c r="AC125" s="65">
        <f t="shared" si="69"/>
        <v>5.6809308528900102</v>
      </c>
      <c r="AD125" s="65">
        <f t="shared" si="69"/>
        <v>5.2576166391372698</v>
      </c>
      <c r="AE125" s="65">
        <f t="shared" si="69"/>
        <v>6.2759287357330296</v>
      </c>
      <c r="AF125" s="65">
        <f t="shared" si="69"/>
        <v>5.76300024986267</v>
      </c>
      <c r="AG125" s="65">
        <f t="shared" si="69"/>
        <v>7.59917080402374</v>
      </c>
      <c r="AH125" s="68">
        <f t="shared" si="69"/>
        <v>6.8505554199218803</v>
      </c>
      <c r="AI125" s="72">
        <f t="shared" si="70"/>
        <v>-2.3994445800781197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7.5999999046325701</v>
      </c>
      <c r="U126" s="61">
        <f t="shared" si="69"/>
        <v>7.5999997854232797</v>
      </c>
      <c r="V126" s="61">
        <f t="shared" si="69"/>
        <v>2.2999999523162802</v>
      </c>
      <c r="W126" s="61">
        <f t="shared" si="69"/>
        <v>4</v>
      </c>
      <c r="X126" s="61">
        <f t="shared" si="69"/>
        <v>2.7909611463546802</v>
      </c>
      <c r="Y126" s="61">
        <f t="shared" si="69"/>
        <v>7.1110785007476798</v>
      </c>
      <c r="Z126" s="61">
        <f t="shared" si="69"/>
        <v>3.9048860669135999</v>
      </c>
      <c r="AA126" s="61">
        <f t="shared" si="69"/>
        <v>3.9547591209411599</v>
      </c>
      <c r="AB126" s="61">
        <f t="shared" si="69"/>
        <v>5.0525674223899797</v>
      </c>
      <c r="AC126" s="61">
        <f t="shared" si="69"/>
        <v>4.6738190650939897</v>
      </c>
      <c r="AD126" s="61">
        <f t="shared" si="69"/>
        <v>5.1290677785873404</v>
      </c>
      <c r="AE126" s="61">
        <f t="shared" si="69"/>
        <v>4.8344312906265303</v>
      </c>
      <c r="AF126" s="61">
        <f t="shared" si="69"/>
        <v>5.6896238327026403</v>
      </c>
      <c r="AG126" s="61">
        <f t="shared" si="69"/>
        <v>5.2259255647659302</v>
      </c>
      <c r="AH126" s="62">
        <f t="shared" si="69"/>
        <v>6.7631940841674796</v>
      </c>
      <c r="AI126" s="71">
        <f t="shared" si="70"/>
        <v>-0.83680582046509056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4</v>
      </c>
      <c r="U127" s="65">
        <f t="shared" si="69"/>
        <v>4.9500000476837203</v>
      </c>
      <c r="V127" s="65">
        <f t="shared" si="69"/>
        <v>4.2999999523162797</v>
      </c>
      <c r="W127" s="65">
        <f t="shared" si="69"/>
        <v>3.9500000476837198</v>
      </c>
      <c r="X127" s="65">
        <f t="shared" si="69"/>
        <v>3.5495665073394802</v>
      </c>
      <c r="Y127" s="65">
        <f t="shared" si="69"/>
        <v>2.7189582586288501</v>
      </c>
      <c r="Z127" s="65">
        <f t="shared" si="69"/>
        <v>5.9589055776596096</v>
      </c>
      <c r="AA127" s="65">
        <f t="shared" si="69"/>
        <v>3.4830029010772701</v>
      </c>
      <c r="AB127" s="65">
        <f t="shared" si="69"/>
        <v>3.64588862657547</v>
      </c>
      <c r="AC127" s="65">
        <f t="shared" si="69"/>
        <v>4.45745754241943</v>
      </c>
      <c r="AD127" s="65">
        <f t="shared" si="69"/>
        <v>4.21933209896088</v>
      </c>
      <c r="AE127" s="65">
        <f t="shared" si="69"/>
        <v>4.5225787162780797</v>
      </c>
      <c r="AF127" s="65">
        <f t="shared" si="69"/>
        <v>4.3264424800872803</v>
      </c>
      <c r="AG127" s="65">
        <f t="shared" si="69"/>
        <v>5.0309518575668299</v>
      </c>
      <c r="AH127" s="68">
        <f t="shared" si="69"/>
        <v>4.63453280925751</v>
      </c>
      <c r="AI127" s="72">
        <f t="shared" si="70"/>
        <v>0.63453280925750999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0</v>
      </c>
      <c r="U128" s="61">
        <f t="shared" si="69"/>
        <v>4</v>
      </c>
      <c r="V128" s="61">
        <f t="shared" si="69"/>
        <v>3.2999999523162802</v>
      </c>
      <c r="W128" s="61">
        <f t="shared" si="69"/>
        <v>3.6500000953674299</v>
      </c>
      <c r="X128" s="61">
        <f t="shared" si="69"/>
        <v>3.3607867658138302</v>
      </c>
      <c r="Y128" s="61">
        <f t="shared" si="69"/>
        <v>3.0288354158401498</v>
      </c>
      <c r="Z128" s="61">
        <f t="shared" si="69"/>
        <v>2.4347563982009901</v>
      </c>
      <c r="AA128" s="61">
        <f t="shared" si="69"/>
        <v>4.8559037446975699</v>
      </c>
      <c r="AB128" s="61">
        <f t="shared" si="69"/>
        <v>2.96928754448891</v>
      </c>
      <c r="AC128" s="61">
        <f t="shared" si="69"/>
        <v>3.1611748933792101</v>
      </c>
      <c r="AD128" s="61">
        <f t="shared" si="69"/>
        <v>3.7684170007705702</v>
      </c>
      <c r="AE128" s="61">
        <f t="shared" si="69"/>
        <v>3.61758267879486</v>
      </c>
      <c r="AF128" s="61">
        <f t="shared" si="69"/>
        <v>3.8276698589325</v>
      </c>
      <c r="AG128" s="61">
        <f t="shared" si="69"/>
        <v>3.6985197663307199</v>
      </c>
      <c r="AH128" s="62">
        <f t="shared" si="69"/>
        <v>4.2656304836273202</v>
      </c>
      <c r="AI128" s="71">
        <f t="shared" si="70"/>
        <v>4.2656304836273202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0.64999997615814198</v>
      </c>
      <c r="U129" s="65">
        <f t="shared" si="69"/>
        <v>0</v>
      </c>
      <c r="V129" s="65">
        <f t="shared" si="69"/>
        <v>4</v>
      </c>
      <c r="W129" s="65">
        <f t="shared" si="69"/>
        <v>3.2999999523162802</v>
      </c>
      <c r="X129" s="65">
        <f t="shared" si="69"/>
        <v>2.7554855346679701</v>
      </c>
      <c r="Y129" s="65">
        <f t="shared" si="69"/>
        <v>2.6459510102868098</v>
      </c>
      <c r="Z129" s="65">
        <f t="shared" si="69"/>
        <v>2.3982423245906799</v>
      </c>
      <c r="AA129" s="65">
        <f t="shared" si="69"/>
        <v>1.9916045069694499</v>
      </c>
      <c r="AB129" s="65">
        <f t="shared" si="69"/>
        <v>3.7171500325202902</v>
      </c>
      <c r="AC129" s="65">
        <f t="shared" si="69"/>
        <v>2.3089340031146999</v>
      </c>
      <c r="AD129" s="65">
        <f t="shared" si="69"/>
        <v>2.5390428304672201</v>
      </c>
      <c r="AE129" s="65">
        <f t="shared" si="69"/>
        <v>2.9606143832206699</v>
      </c>
      <c r="AF129" s="65">
        <f t="shared" si="69"/>
        <v>2.8816848397254899</v>
      </c>
      <c r="AG129" s="65">
        <f t="shared" si="69"/>
        <v>3.01306223869324</v>
      </c>
      <c r="AH129" s="68">
        <f t="shared" si="69"/>
        <v>2.9344829916954001</v>
      </c>
      <c r="AI129" s="72">
        <f t="shared" si="70"/>
        <v>2.284483015537258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1.6499999761581401</v>
      </c>
      <c r="U130" s="61">
        <f t="shared" si="69"/>
        <v>0.64999997615814198</v>
      </c>
      <c r="V130" s="61">
        <f t="shared" si="69"/>
        <v>0</v>
      </c>
      <c r="W130" s="61">
        <f t="shared" si="69"/>
        <v>3</v>
      </c>
      <c r="X130" s="61">
        <f t="shared" si="69"/>
        <v>2.3085655570030199</v>
      </c>
      <c r="Y130" s="61">
        <f t="shared" si="69"/>
        <v>1.96118372678757</v>
      </c>
      <c r="Z130" s="61">
        <f t="shared" si="69"/>
        <v>1.97133484482765</v>
      </c>
      <c r="AA130" s="61">
        <f t="shared" si="69"/>
        <v>1.81115931272507</v>
      </c>
      <c r="AB130" s="61">
        <f t="shared" si="69"/>
        <v>1.54297959804535</v>
      </c>
      <c r="AC130" s="61">
        <f t="shared" si="69"/>
        <v>2.7131532430648799</v>
      </c>
      <c r="AD130" s="61">
        <f t="shared" si="69"/>
        <v>1.6949379444122299</v>
      </c>
      <c r="AE130" s="61">
        <f t="shared" si="69"/>
        <v>1.93602019548416</v>
      </c>
      <c r="AF130" s="61">
        <f t="shared" si="69"/>
        <v>2.2093035280704498</v>
      </c>
      <c r="AG130" s="61">
        <f t="shared" si="69"/>
        <v>2.1777749657630898</v>
      </c>
      <c r="AH130" s="62">
        <f t="shared" si="69"/>
        <v>2.2586972117423998</v>
      </c>
      <c r="AI130" s="71">
        <f t="shared" si="70"/>
        <v>0.6086972355842597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0</v>
      </c>
      <c r="U131" s="65">
        <f t="shared" si="69"/>
        <v>1</v>
      </c>
      <c r="V131" s="65">
        <f t="shared" si="69"/>
        <v>0.64999997615814198</v>
      </c>
      <c r="W131" s="65">
        <f t="shared" si="69"/>
        <v>0</v>
      </c>
      <c r="X131" s="65">
        <f t="shared" si="69"/>
        <v>2.2165376991033598</v>
      </c>
      <c r="Y131" s="65">
        <f t="shared" si="69"/>
        <v>1.66963639855385</v>
      </c>
      <c r="Z131" s="65">
        <f t="shared" si="69"/>
        <v>1.44770094752312</v>
      </c>
      <c r="AA131" s="65">
        <f t="shared" si="69"/>
        <v>1.52425099164248</v>
      </c>
      <c r="AB131" s="65">
        <f t="shared" si="69"/>
        <v>1.41843402385712</v>
      </c>
      <c r="AC131" s="65">
        <f t="shared" si="69"/>
        <v>1.24622863531113</v>
      </c>
      <c r="AD131" s="65">
        <f t="shared" si="69"/>
        <v>2.0344754457473799</v>
      </c>
      <c r="AE131" s="65">
        <f t="shared" si="69"/>
        <v>1.3204185366630601</v>
      </c>
      <c r="AF131" s="65">
        <f t="shared" si="69"/>
        <v>1.52998319268227</v>
      </c>
      <c r="AG131" s="65">
        <f t="shared" si="69"/>
        <v>1.70988157391548</v>
      </c>
      <c r="AH131" s="68">
        <f t="shared" si="69"/>
        <v>1.7036575675010699</v>
      </c>
      <c r="AI131" s="72">
        <f t="shared" si="70"/>
        <v>1.7036575675010699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4.6000001430511501</v>
      </c>
      <c r="U132" s="63">
        <f t="shared" si="69"/>
        <v>3.9500000476837198</v>
      </c>
      <c r="V132" s="63">
        <f t="shared" si="69"/>
        <v>2.6499999761581399</v>
      </c>
      <c r="W132" s="63">
        <f t="shared" si="69"/>
        <v>0</v>
      </c>
      <c r="X132" s="63">
        <f t="shared" si="69"/>
        <v>0.23446288332343099</v>
      </c>
      <c r="Y132" s="63">
        <f t="shared" si="69"/>
        <v>1.7303487807512301</v>
      </c>
      <c r="Z132" s="63">
        <f t="shared" si="69"/>
        <v>1.3397434651851701</v>
      </c>
      <c r="AA132" s="63">
        <f t="shared" si="69"/>
        <v>1.17156174778938</v>
      </c>
      <c r="AB132" s="63">
        <f t="shared" si="69"/>
        <v>1.2724607884883901</v>
      </c>
      <c r="AC132" s="63">
        <f t="shared" si="69"/>
        <v>1.2044204771518701</v>
      </c>
      <c r="AD132" s="63">
        <f t="shared" si="69"/>
        <v>1.0916324853897099</v>
      </c>
      <c r="AE132" s="63">
        <f t="shared" si="69"/>
        <v>1.62767690420151</v>
      </c>
      <c r="AF132" s="63">
        <f t="shared" si="69"/>
        <v>1.1335936486721001</v>
      </c>
      <c r="AG132" s="63">
        <f t="shared" si="69"/>
        <v>1.2984184622764601</v>
      </c>
      <c r="AH132" s="64">
        <f t="shared" si="69"/>
        <v>1.42393738031387</v>
      </c>
      <c r="AI132" s="81">
        <f t="shared" si="70"/>
        <v>-3.1760627627372804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34.650000095367432</v>
      </c>
      <c r="U133" s="9">
        <f t="shared" ref="U133:AI133" si="72">SUM(U123:U132)</f>
        <v>34.000000000000021</v>
      </c>
      <c r="V133" s="9">
        <f t="shared" si="72"/>
        <v>39.150000095367403</v>
      </c>
      <c r="W133" s="9">
        <f t="shared" si="72"/>
        <v>35.299999833106988</v>
      </c>
      <c r="X133" s="9">
        <f t="shared" si="72"/>
        <v>34.051794450730092</v>
      </c>
      <c r="Y133" s="9">
        <f t="shared" si="72"/>
        <v>35.631883762776859</v>
      </c>
      <c r="Z133" s="9">
        <f t="shared" si="72"/>
        <v>34.785795331001282</v>
      </c>
      <c r="AA133" s="9">
        <f t="shared" si="72"/>
        <v>36.138159908354282</v>
      </c>
      <c r="AB133" s="9">
        <f t="shared" si="72"/>
        <v>36.530945837497704</v>
      </c>
      <c r="AC133" s="9">
        <f t="shared" si="72"/>
        <v>38.144915103912339</v>
      </c>
      <c r="AD133" s="9">
        <f t="shared" si="72"/>
        <v>38.971516013145454</v>
      </c>
      <c r="AE133" s="9">
        <f t="shared" si="72"/>
        <v>42.383258938789382</v>
      </c>
      <c r="AF133" s="9">
        <f t="shared" si="72"/>
        <v>43.778693646192565</v>
      </c>
      <c r="AG133" s="9">
        <f t="shared" si="72"/>
        <v>45.246319741010659</v>
      </c>
      <c r="AH133" s="9">
        <f t="shared" si="72"/>
        <v>46.239176392555237</v>
      </c>
      <c r="AI133" s="6">
        <f t="shared" si="72"/>
        <v>11.589176297187809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9:52" x14ac:dyDescent="0.25">
      <c r="W134" s="46"/>
    </row>
    <row r="135" spans="19:52" x14ac:dyDescent="0.25">
      <c r="W135" s="46"/>
    </row>
    <row r="136" spans="19:52" x14ac:dyDescent="0.25">
      <c r="W136" s="56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Q7" sqref="Q7:Q8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570312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6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39.600000381469698</v>
      </c>
      <c r="AM4" s="52">
        <v>30.600000381469702</v>
      </c>
      <c r="AN4" s="52">
        <v>48.150001525878899</v>
      </c>
      <c r="AO4" s="52">
        <v>31.649999618530298</v>
      </c>
      <c r="AP4" s="52">
        <v>40.9215183258057</v>
      </c>
      <c r="AQ4" s="52">
        <v>40.535511016845703</v>
      </c>
      <c r="AR4" s="52">
        <v>40.2363605499268</v>
      </c>
      <c r="AS4" s="52">
        <v>40.024322509765597</v>
      </c>
      <c r="AT4" s="52">
        <v>39.890863418579102</v>
      </c>
      <c r="AU4" s="52">
        <v>39.764417648315401</v>
      </c>
      <c r="AV4" s="52">
        <v>39.700416564941399</v>
      </c>
      <c r="AW4" s="52">
        <v>39.679794311523402</v>
      </c>
      <c r="AX4" s="52">
        <v>39.688276290893597</v>
      </c>
      <c r="AY4" s="52">
        <v>39.724290847778299</v>
      </c>
      <c r="AZ4" s="52">
        <v>39.803474426269503</v>
      </c>
    </row>
    <row r="5" spans="2:52" x14ac:dyDescent="0.25">
      <c r="B5" s="34" t="s">
        <v>48</v>
      </c>
      <c r="C5" s="9">
        <f>AL4</f>
        <v>39.600000381469698</v>
      </c>
      <c r="D5" s="9">
        <f t="shared" ref="D5:Q5" si="0">AM4</f>
        <v>30.600000381469702</v>
      </c>
      <c r="E5" s="9">
        <f t="shared" si="0"/>
        <v>48.150001525878899</v>
      </c>
      <c r="F5" s="9">
        <f t="shared" si="0"/>
        <v>31.649999618530298</v>
      </c>
      <c r="G5" s="9">
        <f t="shared" si="0"/>
        <v>40.9215183258057</v>
      </c>
      <c r="H5" s="9">
        <f t="shared" si="0"/>
        <v>40.535511016845703</v>
      </c>
      <c r="I5" s="9">
        <f t="shared" si="0"/>
        <v>40.2363605499268</v>
      </c>
      <c r="J5" s="9">
        <f t="shared" si="0"/>
        <v>40.024322509765597</v>
      </c>
      <c r="K5" s="9">
        <f t="shared" si="0"/>
        <v>39.890863418579102</v>
      </c>
      <c r="L5" s="9">
        <f t="shared" si="0"/>
        <v>39.764417648315401</v>
      </c>
      <c r="M5" s="9">
        <f t="shared" si="0"/>
        <v>39.700416564941399</v>
      </c>
      <c r="N5" s="9">
        <f t="shared" si="0"/>
        <v>39.679794311523402</v>
      </c>
      <c r="O5" s="9">
        <f t="shared" si="0"/>
        <v>39.688276290893597</v>
      </c>
      <c r="P5" s="9">
        <f t="shared" si="0"/>
        <v>39.724290847778299</v>
      </c>
      <c r="Q5" s="9">
        <f t="shared" si="0"/>
        <v>39.803474426269503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77.27272749166076</v>
      </c>
      <c r="V5" s="49">
        <f t="shared" si="1"/>
        <v>121.59091177284449</v>
      </c>
      <c r="W5" s="49">
        <f t="shared" si="1"/>
        <v>79.924240691019037</v>
      </c>
      <c r="X5" s="49">
        <f t="shared" si="1"/>
        <v>103.33716649395383</v>
      </c>
      <c r="Y5" s="49">
        <f t="shared" si="1"/>
        <v>102.36240057162667</v>
      </c>
      <c r="Z5" s="49">
        <f t="shared" si="1"/>
        <v>101.60697010688635</v>
      </c>
      <c r="AA5" s="49">
        <f t="shared" si="1"/>
        <v>101.07152051567772</v>
      </c>
      <c r="AB5" s="49">
        <f t="shared" si="1"/>
        <v>100.73450261188763</v>
      </c>
      <c r="AC5" s="49">
        <f t="shared" si="1"/>
        <v>100.41519511429762</v>
      </c>
      <c r="AD5" s="49">
        <f t="shared" si="1"/>
        <v>100.25357621844542</v>
      </c>
      <c r="AE5" s="49">
        <f t="shared" si="1"/>
        <v>100.20149982142688</v>
      </c>
      <c r="AF5" s="49">
        <f t="shared" si="1"/>
        <v>100.22291896104427</v>
      </c>
      <c r="AG5" s="49">
        <f t="shared" si="1"/>
        <v>100.31386481088714</v>
      </c>
      <c r="AH5" s="49">
        <f>Q5/$C$5*100</f>
        <v>100.51382334050436</v>
      </c>
      <c r="AI5" s="49"/>
      <c r="AJ5" s="49"/>
      <c r="AK5" s="51" t="s">
        <v>53</v>
      </c>
      <c r="AL5" s="52">
        <v>38.549999237060497</v>
      </c>
      <c r="AM5" s="52">
        <v>39.300001144409201</v>
      </c>
      <c r="AN5" s="52">
        <v>35.199998855590799</v>
      </c>
      <c r="AO5" s="52">
        <v>46.25</v>
      </c>
      <c r="AP5" s="52">
        <v>32.214912414550803</v>
      </c>
      <c r="AQ5" s="52">
        <v>40.462150573730497</v>
      </c>
      <c r="AR5" s="52">
        <v>40.17138671875</v>
      </c>
      <c r="AS5" s="52">
        <v>39.952972412109403</v>
      </c>
      <c r="AT5" s="52">
        <v>39.810056686401403</v>
      </c>
      <c r="AU5" s="52">
        <v>39.713546752929702</v>
      </c>
      <c r="AV5" s="52">
        <v>39.6338787078857</v>
      </c>
      <c r="AW5" s="52">
        <v>39.606513977050803</v>
      </c>
      <c r="AX5" s="52">
        <v>39.60791015625</v>
      </c>
      <c r="AY5" s="52">
        <v>39.640214920043903</v>
      </c>
      <c r="AZ5" s="52">
        <v>39.698263168334996</v>
      </c>
    </row>
    <row r="6" spans="2:52" x14ac:dyDescent="0.25">
      <c r="B6" s="34" t="s">
        <v>49</v>
      </c>
      <c r="C6" s="9">
        <f>AL5+AL6+AL7+AL8+AL9</f>
        <v>192.05000114440909</v>
      </c>
      <c r="D6" s="9">
        <f t="shared" ref="D6:Q6" si="2">AM5+AM6+AM7+AM8+AM9</f>
        <v>181.85000228881842</v>
      </c>
      <c r="E6" s="9">
        <f t="shared" si="2"/>
        <v>191.79999828338632</v>
      </c>
      <c r="F6" s="9">
        <f t="shared" si="2"/>
        <v>206.34999561309806</v>
      </c>
      <c r="G6" s="9">
        <f t="shared" si="2"/>
        <v>200.8262214660644</v>
      </c>
      <c r="H6" s="9">
        <f t="shared" si="2"/>
        <v>200.55321121215829</v>
      </c>
      <c r="I6" s="9">
        <f t="shared" si="2"/>
        <v>196.99587345123291</v>
      </c>
      <c r="J6" s="9">
        <f t="shared" si="2"/>
        <v>199.01336669921872</v>
      </c>
      <c r="K6" s="9">
        <f t="shared" si="2"/>
        <v>195.64928627014172</v>
      </c>
      <c r="L6" s="9">
        <f t="shared" si="2"/>
        <v>200.75922012329102</v>
      </c>
      <c r="M6" s="9">
        <f t="shared" si="2"/>
        <v>200.46964073181152</v>
      </c>
      <c r="N6" s="9">
        <f t="shared" si="2"/>
        <v>200.35303497314462</v>
      </c>
      <c r="O6" s="9">
        <f t="shared" si="2"/>
        <v>200.3599281311036</v>
      </c>
      <c r="P6" s="9">
        <f t="shared" si="2"/>
        <v>200.5028705596923</v>
      </c>
      <c r="Q6" s="9">
        <f t="shared" si="2"/>
        <v>200.7718715667726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94.688883730898326</v>
      </c>
      <c r="V6" s="49">
        <f t="shared" si="4"/>
        <v>99.869824077306419</v>
      </c>
      <c r="W6" s="49">
        <f t="shared" si="4"/>
        <v>107.44597468548636</v>
      </c>
      <c r="X6" s="49">
        <f t="shared" si="4"/>
        <v>104.56975801580764</v>
      </c>
      <c r="Y6" s="49">
        <f t="shared" si="4"/>
        <v>104.42760219582365</v>
      </c>
      <c r="Z6" s="49">
        <f t="shared" si="4"/>
        <v>102.57530449224255</v>
      </c>
      <c r="AA6" s="49">
        <f t="shared" si="4"/>
        <v>103.62580865051578</v>
      </c>
      <c r="AB6" s="49">
        <f t="shared" si="4"/>
        <v>101.87413960129383</v>
      </c>
      <c r="AC6" s="49">
        <f t="shared" si="4"/>
        <v>104.53487056859383</v>
      </c>
      <c r="AD6" s="49">
        <f t="shared" si="4"/>
        <v>104.38408723625648</v>
      </c>
      <c r="AE6" s="49">
        <f t="shared" si="4"/>
        <v>104.32337088219654</v>
      </c>
      <c r="AF6" s="49">
        <f t="shared" si="4"/>
        <v>104.32696013391116</v>
      </c>
      <c r="AG6" s="49">
        <f t="shared" si="4"/>
        <v>104.40138993226415</v>
      </c>
      <c r="AH6" s="49">
        <f>Q6/$C$6*100</f>
        <v>104.54145814651947</v>
      </c>
      <c r="AI6" s="49"/>
      <c r="AJ6" s="49"/>
      <c r="AK6" s="51" t="s">
        <v>54</v>
      </c>
      <c r="AL6" s="52">
        <v>33.350000381469698</v>
      </c>
      <c r="AM6" s="52">
        <v>38.75</v>
      </c>
      <c r="AN6" s="52">
        <v>41.950000762939503</v>
      </c>
      <c r="AO6" s="52">
        <v>37.099998474121101</v>
      </c>
      <c r="AP6" s="52">
        <v>45.257959365844698</v>
      </c>
      <c r="AQ6" s="52">
        <v>32.971296310424798</v>
      </c>
      <c r="AR6" s="52">
        <v>40.272377014160199</v>
      </c>
      <c r="AS6" s="52">
        <v>40.0679607391357</v>
      </c>
      <c r="AT6" s="52">
        <v>39.9244995117188</v>
      </c>
      <c r="AU6" s="52">
        <v>39.826103210449197</v>
      </c>
      <c r="AV6" s="52">
        <v>39.777397155761697</v>
      </c>
      <c r="AW6" s="52">
        <v>39.737062454223597</v>
      </c>
      <c r="AX6" s="52">
        <v>39.737348556518597</v>
      </c>
      <c r="AY6" s="52">
        <v>39.766624450683601</v>
      </c>
      <c r="AZ6" s="52">
        <v>39.824151992797901</v>
      </c>
    </row>
    <row r="7" spans="2:52" x14ac:dyDescent="0.25">
      <c r="B7" s="34" t="s">
        <v>50</v>
      </c>
      <c r="C7" s="9">
        <f>AL10+AL11+AL12+AL13+AL14+AL15+AL16</f>
        <v>321.95000171661377</v>
      </c>
      <c r="D7" s="9">
        <f t="shared" ref="D7:Q7" si="5">AM10+AM11+AM12+AM13+AM14+AM15+AM16</f>
        <v>327.19999980926519</v>
      </c>
      <c r="E7" s="9">
        <f t="shared" si="5"/>
        <v>308.05000209808361</v>
      </c>
      <c r="F7" s="9">
        <f t="shared" si="5"/>
        <v>306.00000286102295</v>
      </c>
      <c r="G7" s="9">
        <f t="shared" si="5"/>
        <v>301.00954246521002</v>
      </c>
      <c r="H7" s="9">
        <f t="shared" si="5"/>
        <v>295.9577846527099</v>
      </c>
      <c r="I7" s="9">
        <f t="shared" si="5"/>
        <v>300.52327537536621</v>
      </c>
      <c r="J7" s="9">
        <f t="shared" si="5"/>
        <v>291.73978805541981</v>
      </c>
      <c r="K7" s="9">
        <f t="shared" si="5"/>
        <v>288.09762763977051</v>
      </c>
      <c r="L7" s="9">
        <f t="shared" si="5"/>
        <v>286.94647026062012</v>
      </c>
      <c r="M7" s="9">
        <f t="shared" si="5"/>
        <v>285.72108268737799</v>
      </c>
      <c r="N7" s="9">
        <f t="shared" si="5"/>
        <v>288.27513694763184</v>
      </c>
      <c r="O7" s="9">
        <f t="shared" si="5"/>
        <v>288.45184135437023</v>
      </c>
      <c r="P7" s="9">
        <f t="shared" si="5"/>
        <v>287.06074905395502</v>
      </c>
      <c r="Q7" s="9">
        <f t="shared" si="5"/>
        <v>288.63063240051258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101.63068739389931</v>
      </c>
      <c r="V7" s="49">
        <f t="shared" si="6"/>
        <v>95.682559545141672</v>
      </c>
      <c r="W7" s="49">
        <f t="shared" si="6"/>
        <v>95.04581494935654</v>
      </c>
      <c r="X7" s="49">
        <f t="shared" si="6"/>
        <v>93.495741841978329</v>
      </c>
      <c r="Y7" s="49">
        <f t="shared" si="6"/>
        <v>91.926629313460083</v>
      </c>
      <c r="Z7" s="49">
        <f t="shared" si="6"/>
        <v>93.344703765490962</v>
      </c>
      <c r="AA7" s="49">
        <f t="shared" si="6"/>
        <v>90.616489051059062</v>
      </c>
      <c r="AB7" s="49">
        <f t="shared" si="6"/>
        <v>89.485207673134056</v>
      </c>
      <c r="AC7" s="49">
        <f t="shared" si="6"/>
        <v>89.127649861979378</v>
      </c>
      <c r="AD7" s="49">
        <f t="shared" si="6"/>
        <v>88.747035615447786</v>
      </c>
      <c r="AE7" s="49">
        <f t="shared" si="6"/>
        <v>89.540343348523052</v>
      </c>
      <c r="AF7" s="49">
        <f t="shared" si="6"/>
        <v>89.595229015799404</v>
      </c>
      <c r="AG7" s="49">
        <f t="shared" si="6"/>
        <v>89.163145682052544</v>
      </c>
      <c r="AH7" s="49">
        <f>Q7/$C$7*100</f>
        <v>89.650762808372491</v>
      </c>
      <c r="AI7" s="49"/>
      <c r="AJ7" s="49"/>
      <c r="AK7" s="51" t="s">
        <v>55</v>
      </c>
      <c r="AL7" s="52">
        <v>37.050001144409201</v>
      </c>
      <c r="AM7" s="52">
        <v>35.150000572204597</v>
      </c>
      <c r="AN7" s="52">
        <v>41.5</v>
      </c>
      <c r="AO7" s="52">
        <v>45.549999237060497</v>
      </c>
      <c r="AP7" s="52">
        <v>37.6223335266113</v>
      </c>
      <c r="AQ7" s="52">
        <v>44.627927780151403</v>
      </c>
      <c r="AR7" s="52">
        <v>33.809346199035602</v>
      </c>
      <c r="AS7" s="52">
        <v>40.342418670654297</v>
      </c>
      <c r="AT7" s="52">
        <v>40.210372924804702</v>
      </c>
      <c r="AU7" s="52">
        <v>40.1089572906494</v>
      </c>
      <c r="AV7" s="52">
        <v>40.0603542327881</v>
      </c>
      <c r="AW7" s="52">
        <v>40.048694610595703</v>
      </c>
      <c r="AX7" s="52">
        <v>40.035936355590799</v>
      </c>
      <c r="AY7" s="52">
        <v>40.067338943481403</v>
      </c>
      <c r="AZ7" s="52">
        <v>40.123992919921903</v>
      </c>
    </row>
    <row r="8" spans="2:52" x14ac:dyDescent="0.25">
      <c r="B8" s="34" t="s">
        <v>51</v>
      </c>
      <c r="C8" s="9">
        <f>AL17+AL18+AL19</f>
        <v>151.70000076293951</v>
      </c>
      <c r="D8" s="9">
        <f t="shared" ref="D8:Q8" si="7">AM17+AM18+AM19</f>
        <v>139.80000114440921</v>
      </c>
      <c r="E8" s="9">
        <f t="shared" si="7"/>
        <v>147.05000114440921</v>
      </c>
      <c r="F8" s="9">
        <f t="shared" si="7"/>
        <v>131.1000003814697</v>
      </c>
      <c r="G8" s="9">
        <f t="shared" si="7"/>
        <v>132.7458553314209</v>
      </c>
      <c r="H8" s="9">
        <f t="shared" si="7"/>
        <v>129.1832218170166</v>
      </c>
      <c r="I8" s="9">
        <f t="shared" si="7"/>
        <v>132.06675052642819</v>
      </c>
      <c r="J8" s="9">
        <f t="shared" si="7"/>
        <v>136.59705352783209</v>
      </c>
      <c r="K8" s="9">
        <f t="shared" si="7"/>
        <v>138.98997879028332</v>
      </c>
      <c r="L8" s="9">
        <f t="shared" si="7"/>
        <v>135.21922492980951</v>
      </c>
      <c r="M8" s="9">
        <f t="shared" si="7"/>
        <v>130.5555057525635</v>
      </c>
      <c r="N8" s="9">
        <f t="shared" si="7"/>
        <v>122.73917388916021</v>
      </c>
      <c r="O8" s="9">
        <f t="shared" si="7"/>
        <v>125.8221645355225</v>
      </c>
      <c r="P8" s="9">
        <f t="shared" si="7"/>
        <v>125.7240943908691</v>
      </c>
      <c r="Q8" s="9">
        <f t="shared" si="7"/>
        <v>126.57802581787111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92.155570495265621</v>
      </c>
      <c r="V8" s="49">
        <f t="shared" si="8"/>
        <v>96.934739884545678</v>
      </c>
      <c r="W8" s="49">
        <f t="shared" si="8"/>
        <v>86.420566725203059</v>
      </c>
      <c r="X8" s="49">
        <f t="shared" si="8"/>
        <v>87.505507359134356</v>
      </c>
      <c r="Y8" s="49">
        <f t="shared" si="8"/>
        <v>85.157034388477214</v>
      </c>
      <c r="Z8" s="49">
        <f t="shared" si="8"/>
        <v>87.057844338977915</v>
      </c>
      <c r="AA8" s="49">
        <f t="shared" si="8"/>
        <v>90.044200949801777</v>
      </c>
      <c r="AB8" s="49">
        <f t="shared" si="8"/>
        <v>91.621607179476513</v>
      </c>
      <c r="AC8" s="49">
        <f t="shared" si="8"/>
        <v>89.135942155409481</v>
      </c>
      <c r="AD8" s="49">
        <f t="shared" si="8"/>
        <v>86.061638164776042</v>
      </c>
      <c r="AE8" s="49">
        <f t="shared" si="8"/>
        <v>80.909145202288983</v>
      </c>
      <c r="AF8" s="49">
        <f t="shared" si="8"/>
        <v>82.941439619465712</v>
      </c>
      <c r="AG8" s="49">
        <f t="shared" si="8"/>
        <v>82.876792194178833</v>
      </c>
      <c r="AH8" s="49">
        <f>Q8/$C$8*100</f>
        <v>83.439700185416385</v>
      </c>
      <c r="AI8" s="49"/>
      <c r="AJ8" s="49"/>
      <c r="AK8" s="51" t="s">
        <v>56</v>
      </c>
      <c r="AL8" s="52">
        <v>35.299999237060497</v>
      </c>
      <c r="AM8" s="52">
        <v>34.050001144409201</v>
      </c>
      <c r="AN8" s="52">
        <v>35.499999046325698</v>
      </c>
      <c r="AO8" s="52">
        <v>40.749999046325698</v>
      </c>
      <c r="AP8" s="52">
        <v>44.890974044799798</v>
      </c>
      <c r="AQ8" s="52">
        <v>38.091197967529297</v>
      </c>
      <c r="AR8" s="52">
        <v>44.247581481933601</v>
      </c>
      <c r="AS8" s="52">
        <v>34.587762832641602</v>
      </c>
      <c r="AT8" s="52">
        <v>40.523357391357401</v>
      </c>
      <c r="AU8" s="52">
        <v>40.4267673492432</v>
      </c>
      <c r="AV8" s="52">
        <v>40.370347976684599</v>
      </c>
      <c r="AW8" s="52">
        <v>40.357076644897496</v>
      </c>
      <c r="AX8" s="52">
        <v>40.367633819580099</v>
      </c>
      <c r="AY8" s="52">
        <v>40.382959365844698</v>
      </c>
      <c r="AZ8" s="52">
        <v>40.440643310546903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1990.2499923706055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2037.6999969482422</v>
      </c>
      <c r="E9" s="9">
        <f t="shared" si="9"/>
        <v>2091.049991607666</v>
      </c>
      <c r="F9" s="9">
        <f t="shared" si="9"/>
        <v>2130.5500001907344</v>
      </c>
      <c r="G9" s="9">
        <f t="shared" si="9"/>
        <v>2122.3557367324829</v>
      </c>
      <c r="H9" s="9">
        <f t="shared" si="9"/>
        <v>2118.8941669464116</v>
      </c>
      <c r="I9" s="9">
        <f t="shared" si="9"/>
        <v>2097.9426927566528</v>
      </c>
      <c r="J9" s="9">
        <f t="shared" si="9"/>
        <v>2094.4855823516846</v>
      </c>
      <c r="K9" s="9">
        <f t="shared" si="9"/>
        <v>2101.2100801467896</v>
      </c>
      <c r="L9" s="9">
        <f t="shared" si="9"/>
        <v>2098.4321041107178</v>
      </c>
      <c r="M9" s="9">
        <f t="shared" si="9"/>
        <v>2099.6961212158203</v>
      </c>
      <c r="N9" s="9">
        <f t="shared" si="9"/>
        <v>2108.8809261322021</v>
      </c>
      <c r="O9" s="9">
        <f t="shared" si="9"/>
        <v>2102.112868309021</v>
      </c>
      <c r="P9" s="9">
        <f t="shared" si="9"/>
        <v>2103.8181562423706</v>
      </c>
      <c r="Q9" s="9">
        <f t="shared" si="9"/>
        <v>2111.3659648895264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102.38412283680599</v>
      </c>
      <c r="V9" s="49">
        <f t="shared" si="10"/>
        <v>105.06469034661303</v>
      </c>
      <c r="W9" s="49">
        <f t="shared" si="10"/>
        <v>107.04936607752558</v>
      </c>
      <c r="X9" s="49">
        <f t="shared" si="10"/>
        <v>106.6376457665263</v>
      </c>
      <c r="Y9" s="49">
        <f t="shared" si="10"/>
        <v>106.46371938545151</v>
      </c>
      <c r="Z9" s="49">
        <f t="shared" si="10"/>
        <v>105.4110137318867</v>
      </c>
      <c r="AA9" s="49">
        <f t="shared" si="10"/>
        <v>105.23731141216703</v>
      </c>
      <c r="AB9" s="49">
        <f t="shared" si="10"/>
        <v>105.57518342929467</v>
      </c>
      <c r="AC9" s="49">
        <f t="shared" si="10"/>
        <v>105.43560417810909</v>
      </c>
      <c r="AD9" s="49">
        <f t="shared" si="10"/>
        <v>105.49911464714303</v>
      </c>
      <c r="AE9" s="49">
        <f t="shared" si="10"/>
        <v>105.96060465852806</v>
      </c>
      <c r="AF9" s="49">
        <f t="shared" si="10"/>
        <v>105.62054397021625</v>
      </c>
      <c r="AG9" s="49">
        <f t="shared" si="10"/>
        <v>105.70622606743451</v>
      </c>
      <c r="AH9" s="49">
        <f>Q9/$C$9*100</f>
        <v>106.085465292461</v>
      </c>
      <c r="AI9" s="49"/>
      <c r="AJ9" s="49"/>
      <c r="AK9" s="51" t="s">
        <v>57</v>
      </c>
      <c r="AL9" s="52">
        <v>47.800001144409201</v>
      </c>
      <c r="AM9" s="52">
        <v>34.599999427795403</v>
      </c>
      <c r="AN9" s="52">
        <v>37.649999618530302</v>
      </c>
      <c r="AO9" s="52">
        <v>36.699998855590799</v>
      </c>
      <c r="AP9" s="52">
        <v>40.840042114257798</v>
      </c>
      <c r="AQ9" s="52">
        <v>44.400638580322301</v>
      </c>
      <c r="AR9" s="52">
        <v>38.495182037353501</v>
      </c>
      <c r="AS9" s="52">
        <v>44.062252044677699</v>
      </c>
      <c r="AT9" s="52">
        <v>35.180999755859403</v>
      </c>
      <c r="AU9" s="52">
        <v>40.683845520019503</v>
      </c>
      <c r="AV9" s="52">
        <v>40.627662658691399</v>
      </c>
      <c r="AW9" s="52">
        <v>40.603687286377003</v>
      </c>
      <c r="AX9" s="52">
        <v>40.611099243164098</v>
      </c>
      <c r="AY9" s="52">
        <v>40.6457328796387</v>
      </c>
      <c r="AZ9" s="52">
        <v>40.684820175170898</v>
      </c>
    </row>
    <row r="10" spans="2:52" x14ac:dyDescent="0.25">
      <c r="B10" s="35" t="s">
        <v>23</v>
      </c>
      <c r="C10" s="9">
        <f t="shared" ref="C10:Q10" si="11">C5+C6+C7+C8+AL20+AL21</f>
        <v>796.7000036239624</v>
      </c>
      <c r="D10" s="9">
        <f t="shared" si="11"/>
        <v>780.15000247955334</v>
      </c>
      <c r="E10" s="9">
        <f t="shared" si="11"/>
        <v>796.50000190734886</v>
      </c>
      <c r="F10" s="9">
        <f t="shared" si="11"/>
        <v>770.89999961853027</v>
      </c>
      <c r="G10" s="9">
        <f t="shared" si="11"/>
        <v>762.71186637878418</v>
      </c>
      <c r="H10" s="9">
        <f t="shared" si="11"/>
        <v>759.92852973937988</v>
      </c>
      <c r="I10" s="9">
        <f t="shared" si="11"/>
        <v>758.49659156799316</v>
      </c>
      <c r="J10" s="9">
        <f t="shared" si="11"/>
        <v>750.25302505493141</v>
      </c>
      <c r="K10" s="9">
        <f t="shared" si="11"/>
        <v>752.71407699584984</v>
      </c>
      <c r="L10" s="9">
        <f t="shared" si="11"/>
        <v>750.13761329650879</v>
      </c>
      <c r="M10" s="9">
        <f t="shared" si="11"/>
        <v>746.46186256408691</v>
      </c>
      <c r="N10" s="9">
        <f t="shared" si="11"/>
        <v>746.50124931335449</v>
      </c>
      <c r="O10" s="9">
        <f t="shared" si="11"/>
        <v>741.21586799621605</v>
      </c>
      <c r="P10" s="9">
        <f t="shared" si="11"/>
        <v>737.22598648071266</v>
      </c>
      <c r="Q10" s="9">
        <f t="shared" si="11"/>
        <v>740.45691299438477</v>
      </c>
      <c r="S10" s="48" t="s">
        <v>23</v>
      </c>
      <c r="T10" s="49">
        <f>C10/$C$10*100</f>
        <v>100</v>
      </c>
      <c r="U10" s="49">
        <f t="shared" ref="U10:AG10" si="12">D10/$C$10*100</f>
        <v>97.922680925175371</v>
      </c>
      <c r="V10" s="49">
        <f t="shared" si="12"/>
        <v>99.974896232496064</v>
      </c>
      <c r="W10" s="49">
        <f t="shared" si="12"/>
        <v>96.761641284288288</v>
      </c>
      <c r="X10" s="49">
        <f t="shared" si="12"/>
        <v>95.73388513988003</v>
      </c>
      <c r="Y10" s="49">
        <f t="shared" si="12"/>
        <v>95.384526959041111</v>
      </c>
      <c r="Z10" s="49">
        <f t="shared" si="12"/>
        <v>95.204793287034931</v>
      </c>
      <c r="AA10" s="49">
        <f t="shared" si="12"/>
        <v>94.170079282319961</v>
      </c>
      <c r="AB10" s="49">
        <f t="shared" si="12"/>
        <v>94.478985009660718</v>
      </c>
      <c r="AC10" s="49">
        <f t="shared" si="12"/>
        <v>94.155593056902916</v>
      </c>
      <c r="AD10" s="49">
        <f t="shared" si="12"/>
        <v>93.694221057944475</v>
      </c>
      <c r="AE10" s="49">
        <f t="shared" si="12"/>
        <v>93.699164794493782</v>
      </c>
      <c r="AF10" s="49">
        <f t="shared" si="12"/>
        <v>93.035755569804849</v>
      </c>
      <c r="AG10" s="49">
        <f t="shared" si="12"/>
        <v>92.534954578546589</v>
      </c>
      <c r="AH10" s="49">
        <f>Q10/$C$10*100</f>
        <v>92.940493237888319</v>
      </c>
      <c r="AI10" s="49"/>
      <c r="AJ10" s="49"/>
      <c r="AK10" s="51" t="s">
        <v>58</v>
      </c>
      <c r="AL10" s="52">
        <v>53.899999618530302</v>
      </c>
      <c r="AM10" s="52">
        <v>48.950000762939503</v>
      </c>
      <c r="AN10" s="52">
        <v>35.75</v>
      </c>
      <c r="AO10" s="52">
        <v>40.25</v>
      </c>
      <c r="AP10" s="52">
        <v>37.263492584228501</v>
      </c>
      <c r="AQ10" s="52">
        <v>40.970220565795898</v>
      </c>
      <c r="AR10" s="52">
        <v>44.125572204589801</v>
      </c>
      <c r="AS10" s="52">
        <v>38.908533096313498</v>
      </c>
      <c r="AT10" s="52">
        <v>44.022052764892599</v>
      </c>
      <c r="AU10" s="52">
        <v>35.731033325195298</v>
      </c>
      <c r="AV10" s="52">
        <v>40.907049179077099</v>
      </c>
      <c r="AW10" s="52">
        <v>40.880865097045898</v>
      </c>
      <c r="AX10" s="52">
        <v>40.876573562622099</v>
      </c>
      <c r="AY10" s="52">
        <v>40.907720565795898</v>
      </c>
      <c r="AZ10" s="52">
        <v>40.963514328002901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1320.1999912261963</v>
      </c>
      <c r="D11" s="9">
        <f t="shared" ref="D11:Q11" si="13">AM22+AM23+AM24+AM25+AM26+AM27+AM28+AM29+AM30+AM31+AM32+AM33+AM34+AM35+AM36+AM37+AM38+AM39+AM40+AM41+AM42+AM43+AM44+AM45+AM46+AM47+AM48+AM49+AM50+AM51+AM52+AM53</f>
        <v>1332.2499990463257</v>
      </c>
      <c r="E11" s="9">
        <f t="shared" si="13"/>
        <v>1365.7499961853027</v>
      </c>
      <c r="F11" s="9">
        <f t="shared" si="13"/>
        <v>1401.8000011444092</v>
      </c>
      <c r="G11" s="9">
        <f t="shared" si="13"/>
        <v>1368.4527492523193</v>
      </c>
      <c r="H11" s="9">
        <f t="shared" si="13"/>
        <v>1351.1904067993166</v>
      </c>
      <c r="I11" s="9">
        <f t="shared" si="13"/>
        <v>1338.4460830688477</v>
      </c>
      <c r="J11" s="9">
        <f t="shared" si="13"/>
        <v>1335.3490486145022</v>
      </c>
      <c r="K11" s="9">
        <f t="shared" si="13"/>
        <v>1319.1598739624021</v>
      </c>
      <c r="L11" s="9">
        <f t="shared" si="13"/>
        <v>1318.34251499176</v>
      </c>
      <c r="M11" s="9">
        <f t="shared" si="13"/>
        <v>1322.7412958145142</v>
      </c>
      <c r="N11" s="9">
        <f t="shared" si="13"/>
        <v>1321.4490795135498</v>
      </c>
      <c r="O11" s="9">
        <f t="shared" si="13"/>
        <v>1326.9584178924561</v>
      </c>
      <c r="P11" s="9">
        <f t="shared" si="13"/>
        <v>1338.8041000366211</v>
      </c>
      <c r="Q11" s="9">
        <f t="shared" si="13"/>
        <v>1339.4649505615234</v>
      </c>
      <c r="S11" s="48" t="s">
        <v>24</v>
      </c>
      <c r="T11" s="49">
        <f>C11/$C$11*100</f>
        <v>100</v>
      </c>
      <c r="U11" s="49">
        <f t="shared" ref="U11:AG11" si="14">D11/$C$11*100</f>
        <v>100.91274109227477</v>
      </c>
      <c r="V11" s="49">
        <f t="shared" si="14"/>
        <v>103.45023521146972</v>
      </c>
      <c r="W11" s="49">
        <f t="shared" si="14"/>
        <v>106.18088247693618</v>
      </c>
      <c r="X11" s="49">
        <f t="shared" si="14"/>
        <v>103.65495821442221</v>
      </c>
      <c r="Y11" s="49">
        <f t="shared" si="14"/>
        <v>102.34740310400521</v>
      </c>
      <c r="Z11" s="49">
        <f t="shared" si="14"/>
        <v>101.38207028964639</v>
      </c>
      <c r="AA11" s="49">
        <f t="shared" si="14"/>
        <v>101.14748200946704</v>
      </c>
      <c r="AB11" s="49">
        <f t="shared" si="14"/>
        <v>99.921215174162498</v>
      </c>
      <c r="AC11" s="49">
        <f t="shared" si="14"/>
        <v>99.859303420180225</v>
      </c>
      <c r="AD11" s="49">
        <f t="shared" si="14"/>
        <v>100.19249391040803</v>
      </c>
      <c r="AE11" s="49">
        <f t="shared" si="14"/>
        <v>100.0946135657972</v>
      </c>
      <c r="AF11" s="49">
        <f t="shared" si="14"/>
        <v>100.51192445926185</v>
      </c>
      <c r="AG11" s="49">
        <f t="shared" si="14"/>
        <v>101.40918867853843</v>
      </c>
      <c r="AH11" s="49">
        <f>Q11/$C$11*100</f>
        <v>101.45924552820472</v>
      </c>
      <c r="AI11" s="49"/>
      <c r="AJ11" s="49"/>
      <c r="AK11" s="51" t="s">
        <v>59</v>
      </c>
      <c r="AL11" s="52">
        <v>36.400000572204597</v>
      </c>
      <c r="AM11" s="52">
        <v>51.149999618530302</v>
      </c>
      <c r="AN11" s="52">
        <v>50.100000381469698</v>
      </c>
      <c r="AO11" s="52">
        <v>34.850000381469698</v>
      </c>
      <c r="AP11" s="52">
        <v>40.942535400390597</v>
      </c>
      <c r="AQ11" s="52">
        <v>37.678197860717802</v>
      </c>
      <c r="AR11" s="52">
        <v>41.0132160186768</v>
      </c>
      <c r="AS11" s="52">
        <v>43.8817844390869</v>
      </c>
      <c r="AT11" s="52">
        <v>39.232461929321303</v>
      </c>
      <c r="AU11" s="52">
        <v>43.962169647216797</v>
      </c>
      <c r="AV11" s="52">
        <v>36.149085998535199</v>
      </c>
      <c r="AW11" s="52">
        <v>41.064182281494098</v>
      </c>
      <c r="AX11" s="52">
        <v>41.057044982910199</v>
      </c>
      <c r="AY11" s="52">
        <v>41.075733184814503</v>
      </c>
      <c r="AZ11" s="52">
        <v>41.1280422210693</v>
      </c>
    </row>
    <row r="12" spans="2:52" x14ac:dyDescent="0.25">
      <c r="B12" s="35" t="s">
        <v>25</v>
      </c>
      <c r="C12" s="9">
        <f>AL54+AL55+AL56+AL57+AL58+AL59+AL60+AL61+AL62+AL63+AL64+AL65+AL66+AL67+AL68+AL69+AL70</f>
        <v>578.65000152587879</v>
      </c>
      <c r="D12" s="9">
        <f t="shared" ref="D12:Q12" si="15">AM54+AM55+AM56+AM57+AM58+AM59+AM60+AM61+AM62+AM63+AM64+AM65+AM66+AM67+AM68+AM69+AM70</f>
        <v>604.74999904632557</v>
      </c>
      <c r="E12" s="9">
        <f t="shared" si="15"/>
        <v>623.84999656677235</v>
      </c>
      <c r="F12" s="9">
        <f t="shared" si="15"/>
        <v>632.94999790191662</v>
      </c>
      <c r="G12" s="9">
        <f t="shared" si="15"/>
        <v>666.6942586898806</v>
      </c>
      <c r="H12" s="9">
        <f t="shared" si="15"/>
        <v>674.00495910644543</v>
      </c>
      <c r="I12" s="9">
        <f t="shared" si="15"/>
        <v>670.82227802276634</v>
      </c>
      <c r="J12" s="9">
        <f t="shared" si="15"/>
        <v>676.2580394744873</v>
      </c>
      <c r="K12" s="9">
        <f t="shared" si="15"/>
        <v>691.96388530731201</v>
      </c>
      <c r="L12" s="9">
        <f t="shared" si="15"/>
        <v>692.64130878448498</v>
      </c>
      <c r="M12" s="9">
        <f t="shared" si="15"/>
        <v>686.93960857391346</v>
      </c>
      <c r="N12" s="9">
        <f t="shared" si="15"/>
        <v>691.97773742675804</v>
      </c>
      <c r="O12" s="9">
        <f t="shared" si="15"/>
        <v>688.26079273223866</v>
      </c>
      <c r="P12" s="9">
        <f t="shared" si="15"/>
        <v>680.80007457733154</v>
      </c>
      <c r="Q12" s="9">
        <f t="shared" si="15"/>
        <v>687.22810554504406</v>
      </c>
      <c r="S12" s="48" t="s">
        <v>25</v>
      </c>
      <c r="T12" s="49">
        <f>C12/$C$12*100</f>
        <v>100</v>
      </c>
      <c r="U12" s="49">
        <f t="shared" ref="U12:AG12" si="16">D12/$C$12*100</f>
        <v>104.5104981338671</v>
      </c>
      <c r="V12" s="49">
        <f t="shared" si="16"/>
        <v>107.81128400962633</v>
      </c>
      <c r="W12" s="49">
        <f t="shared" si="16"/>
        <v>109.38391017590092</v>
      </c>
      <c r="X12" s="49">
        <f t="shared" si="16"/>
        <v>115.21545959247081</v>
      </c>
      <c r="Y12" s="49">
        <f t="shared" si="16"/>
        <v>116.47886586522407</v>
      </c>
      <c r="Z12" s="49">
        <f t="shared" si="16"/>
        <v>115.92884753371342</v>
      </c>
      <c r="AA12" s="49">
        <f t="shared" si="16"/>
        <v>116.86823428518443</v>
      </c>
      <c r="AB12" s="49">
        <f t="shared" si="16"/>
        <v>119.58245631774452</v>
      </c>
      <c r="AC12" s="49">
        <f t="shared" si="16"/>
        <v>119.69952595835397</v>
      </c>
      <c r="AD12" s="49">
        <f t="shared" si="16"/>
        <v>118.71418072452759</v>
      </c>
      <c r="AE12" s="49">
        <f t="shared" si="16"/>
        <v>119.58485018612947</v>
      </c>
      <c r="AF12" s="49">
        <f t="shared" si="16"/>
        <v>118.94250253474816</v>
      </c>
      <c r="AG12" s="49">
        <f t="shared" si="16"/>
        <v>117.653170790994</v>
      </c>
      <c r="AH12" s="49">
        <f>Q12/$C$12*100</f>
        <v>118.76403762772811</v>
      </c>
      <c r="AI12" s="49"/>
      <c r="AJ12" s="49"/>
      <c r="AK12" s="51" t="s">
        <v>60</v>
      </c>
      <c r="AL12" s="52">
        <v>48.899999618530302</v>
      </c>
      <c r="AM12" s="52">
        <v>37.900000572204597</v>
      </c>
      <c r="AN12" s="52">
        <v>50.950000762939503</v>
      </c>
      <c r="AO12" s="52">
        <v>50.350000381469698</v>
      </c>
      <c r="AP12" s="52">
        <v>35.597654342651403</v>
      </c>
      <c r="AQ12" s="52">
        <v>41.539529800415004</v>
      </c>
      <c r="AR12" s="52">
        <v>38.1061305999756</v>
      </c>
      <c r="AS12" s="52">
        <v>41.143827438354499</v>
      </c>
      <c r="AT12" s="52">
        <v>43.7761135101318</v>
      </c>
      <c r="AU12" s="52">
        <v>39.578884124755902</v>
      </c>
      <c r="AV12" s="52">
        <v>43.9840793609619</v>
      </c>
      <c r="AW12" s="52">
        <v>36.597785949707003</v>
      </c>
      <c r="AX12" s="52">
        <v>41.280908584594698</v>
      </c>
      <c r="AY12" s="52">
        <v>41.296981811523402</v>
      </c>
      <c r="AZ12" s="52">
        <v>41.337394714355497</v>
      </c>
    </row>
    <row r="13" spans="2:52" x14ac:dyDescent="0.25">
      <c r="B13" s="34" t="s">
        <v>26</v>
      </c>
      <c r="C13" s="9">
        <f>AL71+AL72+AL73+AL74+AL75+AL76+AL77+AL78+AL79+AL80+AL81+AL82+AL83</f>
        <v>225.89999866485584</v>
      </c>
      <c r="D13" s="9">
        <f t="shared" ref="D13:Q13" si="17">AM71+AM72+AM73+AM74+AM75+AM76+AM77+AM78+AM79+AM80+AM81+AM82+AM83</f>
        <v>245.84999990463263</v>
      </c>
      <c r="E13" s="9">
        <f t="shared" si="17"/>
        <v>264.6499965190888</v>
      </c>
      <c r="F13" s="9">
        <f t="shared" si="17"/>
        <v>278.29999685287487</v>
      </c>
      <c r="G13" s="9">
        <f t="shared" si="17"/>
        <v>288.64996337890619</v>
      </c>
      <c r="H13" s="9">
        <f t="shared" si="17"/>
        <v>298.58429479599033</v>
      </c>
      <c r="I13" s="9">
        <f t="shared" si="17"/>
        <v>317.89315199851984</v>
      </c>
      <c r="J13" s="9">
        <f t="shared" si="17"/>
        <v>330.94750094413769</v>
      </c>
      <c r="K13" s="9">
        <f t="shared" si="17"/>
        <v>336.82238388061535</v>
      </c>
      <c r="L13" s="9">
        <f t="shared" si="17"/>
        <v>346.54603767395014</v>
      </c>
      <c r="M13" s="9">
        <f t="shared" si="17"/>
        <v>357.18260097503673</v>
      </c>
      <c r="N13" s="9">
        <f t="shared" si="17"/>
        <v>357.2574329376219</v>
      </c>
      <c r="O13" s="9">
        <f t="shared" si="17"/>
        <v>367.14560317993158</v>
      </c>
      <c r="P13" s="9">
        <f t="shared" si="17"/>
        <v>370.50235271453846</v>
      </c>
      <c r="Q13" s="9">
        <f t="shared" si="17"/>
        <v>372.82254695892328</v>
      </c>
      <c r="S13" s="48" t="s">
        <v>26</v>
      </c>
      <c r="T13" s="49">
        <f>C13/$C$13*100</f>
        <v>100</v>
      </c>
      <c r="U13" s="49">
        <f t="shared" ref="U13:AG13" si="18">D13/$C$13*100</f>
        <v>108.83134190247364</v>
      </c>
      <c r="V13" s="49">
        <f t="shared" si="18"/>
        <v>117.15360694256678</v>
      </c>
      <c r="W13" s="49">
        <f t="shared" si="18"/>
        <v>123.19610380598516</v>
      </c>
      <c r="X13" s="49">
        <f t="shared" si="18"/>
        <v>127.77776232178996</v>
      </c>
      <c r="Y13" s="49">
        <f t="shared" si="18"/>
        <v>132.175430084428</v>
      </c>
      <c r="Z13" s="49">
        <f t="shared" si="18"/>
        <v>140.72295435032055</v>
      </c>
      <c r="AA13" s="49">
        <f t="shared" si="18"/>
        <v>146.50177197881698</v>
      </c>
      <c r="AB13" s="49">
        <f t="shared" si="18"/>
        <v>149.10242845123847</v>
      </c>
      <c r="AC13" s="49">
        <f t="shared" si="18"/>
        <v>153.40683475969567</v>
      </c>
      <c r="AD13" s="49">
        <f t="shared" si="18"/>
        <v>158.11536214524335</v>
      </c>
      <c r="AE13" s="49">
        <f t="shared" si="18"/>
        <v>158.14848829089519</v>
      </c>
      <c r="AF13" s="49">
        <f t="shared" si="18"/>
        <v>162.52572171309617</v>
      </c>
      <c r="AG13" s="49">
        <f t="shared" si="18"/>
        <v>164.01166662431635</v>
      </c>
      <c r="AH13" s="49">
        <f>Q13/$C$13*100</f>
        <v>165.03875571599318</v>
      </c>
      <c r="AI13" s="49"/>
      <c r="AJ13" s="49"/>
      <c r="AK13" s="51" t="s">
        <v>61</v>
      </c>
      <c r="AL13" s="52">
        <v>45.350000381469698</v>
      </c>
      <c r="AM13" s="52">
        <v>50.149999618530302</v>
      </c>
      <c r="AN13" s="52">
        <v>39.400000572204597</v>
      </c>
      <c r="AO13" s="52">
        <v>48.700000762939503</v>
      </c>
      <c r="AP13" s="52">
        <v>50.011487960815401</v>
      </c>
      <c r="AQ13" s="52">
        <v>36.196800231933601</v>
      </c>
      <c r="AR13" s="52">
        <v>42.036535263061502</v>
      </c>
      <c r="AS13" s="52">
        <v>38.4469699859619</v>
      </c>
      <c r="AT13" s="52">
        <v>41.226591110229499</v>
      </c>
      <c r="AU13" s="52">
        <v>43.649997711181598</v>
      </c>
      <c r="AV13" s="52">
        <v>39.860040664672901</v>
      </c>
      <c r="AW13" s="52">
        <v>43.979602813720703</v>
      </c>
      <c r="AX13" s="52">
        <v>36.955734252929702</v>
      </c>
      <c r="AY13" s="52">
        <v>41.447517395019503</v>
      </c>
      <c r="AZ13" s="52">
        <v>41.485790252685497</v>
      </c>
    </row>
    <row r="14" spans="2:52" x14ac:dyDescent="0.25">
      <c r="B14" s="34" t="s">
        <v>27</v>
      </c>
      <c r="C14" s="9">
        <f>AL84+AL85+AL86+AL87+AL88+AL89+AL90+AL91+AL92+AL93</f>
        <v>61.69999942928559</v>
      </c>
      <c r="D14" s="9">
        <f t="shared" ref="D14:Q14" si="19">AM84+AM85+AM86+AM87+AM88+AM89+AM90+AM91+AM92+AM93</f>
        <v>53.499999620020397</v>
      </c>
      <c r="E14" s="9">
        <f t="shared" si="19"/>
        <v>51.449999667704091</v>
      </c>
      <c r="F14" s="9">
        <f t="shared" si="19"/>
        <v>52.399999476969278</v>
      </c>
      <c r="G14" s="9">
        <f t="shared" si="19"/>
        <v>54.116935208439827</v>
      </c>
      <c r="H14" s="9">
        <f t="shared" si="19"/>
        <v>59.720297217369122</v>
      </c>
      <c r="I14" s="9">
        <f t="shared" si="19"/>
        <v>66.440236330032349</v>
      </c>
      <c r="J14" s="9">
        <f t="shared" si="19"/>
        <v>67.652885794639531</v>
      </c>
      <c r="K14" s="9">
        <f t="shared" si="19"/>
        <v>71.188157796859727</v>
      </c>
      <c r="L14" s="9">
        <f t="shared" si="19"/>
        <v>76.450315237045189</v>
      </c>
      <c r="M14" s="9">
        <f t="shared" si="19"/>
        <v>85.289744734764014</v>
      </c>
      <c r="N14" s="9">
        <f t="shared" si="19"/>
        <v>97.231305360793996</v>
      </c>
      <c r="O14" s="9">
        <f t="shared" si="19"/>
        <v>107.33126080036175</v>
      </c>
      <c r="P14" s="9">
        <f t="shared" si="19"/>
        <v>118.03480625152589</v>
      </c>
      <c r="Q14" s="9">
        <f t="shared" si="19"/>
        <v>121.83017873764042</v>
      </c>
      <c r="S14" s="48" t="s">
        <v>27</v>
      </c>
      <c r="T14" s="49">
        <f>C14/$C$14*100</f>
        <v>100</v>
      </c>
      <c r="U14" s="49">
        <f t="shared" ref="U14:AG14" si="20">D14/$C$14*100</f>
        <v>86.709886734013324</v>
      </c>
      <c r="V14" s="49">
        <f t="shared" si="20"/>
        <v>83.387358417516637</v>
      </c>
      <c r="W14" s="49">
        <f t="shared" si="20"/>
        <v>84.927066388428344</v>
      </c>
      <c r="X14" s="49">
        <f t="shared" si="20"/>
        <v>87.709782348480061</v>
      </c>
      <c r="Y14" s="49">
        <f t="shared" si="20"/>
        <v>96.791406433989664</v>
      </c>
      <c r="Z14" s="49">
        <f t="shared" si="20"/>
        <v>107.6827179004751</v>
      </c>
      <c r="AA14" s="49">
        <f t="shared" si="20"/>
        <v>109.64811413357718</v>
      </c>
      <c r="AB14" s="49">
        <f t="shared" si="20"/>
        <v>115.37789052729006</v>
      </c>
      <c r="AC14" s="49">
        <f t="shared" si="20"/>
        <v>123.90650882365881</v>
      </c>
      <c r="AD14" s="49">
        <f t="shared" si="20"/>
        <v>138.23297491682257</v>
      </c>
      <c r="AE14" s="49">
        <f t="shared" si="20"/>
        <v>157.58720625634828</v>
      </c>
      <c r="AF14" s="49">
        <f t="shared" si="20"/>
        <v>173.95666417043353</v>
      </c>
      <c r="AG14" s="49">
        <f t="shared" si="20"/>
        <v>191.30438791463143</v>
      </c>
      <c r="AH14" s="49">
        <f>Q14/$C$14*100</f>
        <v>197.45572101223448</v>
      </c>
      <c r="AI14" s="49"/>
      <c r="AJ14" s="49"/>
      <c r="AK14" s="51" t="s">
        <v>62</v>
      </c>
      <c r="AL14" s="52">
        <v>38.550001144409201</v>
      </c>
      <c r="AM14" s="52">
        <v>47.350000381469698</v>
      </c>
      <c r="AN14" s="52">
        <v>46.75</v>
      </c>
      <c r="AO14" s="52">
        <v>40.150000572204597</v>
      </c>
      <c r="AP14" s="52">
        <v>48.773529052734403</v>
      </c>
      <c r="AQ14" s="52">
        <v>49.796350479125998</v>
      </c>
      <c r="AR14" s="52">
        <v>36.864915847778299</v>
      </c>
      <c r="AS14" s="52">
        <v>42.563299179077099</v>
      </c>
      <c r="AT14" s="52">
        <v>38.858776092529297</v>
      </c>
      <c r="AU14" s="52">
        <v>41.457260131835902</v>
      </c>
      <c r="AV14" s="52">
        <v>43.678018569946303</v>
      </c>
      <c r="AW14" s="52">
        <v>40.225522994995103</v>
      </c>
      <c r="AX14" s="52">
        <v>44.074928283691399</v>
      </c>
      <c r="AY14" s="52">
        <v>37.416587829589801</v>
      </c>
      <c r="AZ14" s="52">
        <v>41.728132247924798</v>
      </c>
    </row>
    <row r="15" spans="2:52" x14ac:dyDescent="0.25">
      <c r="B15" s="34" t="s">
        <v>28</v>
      </c>
      <c r="C15" s="9">
        <f>AL94+AL95+AL96+AL97+AL98+AL99+AL100+AL101+AL102+AL103</f>
        <v>10.950000002980232</v>
      </c>
      <c r="D15" s="9">
        <f t="shared" ref="D15:Q15" si="21">AM94+AM95+AM96+AM97+AM98+AM99+AM100+AM101+AM102+AM103</f>
        <v>15.549999907612802</v>
      </c>
      <c r="E15" s="9">
        <f t="shared" si="21"/>
        <v>17.299999907612801</v>
      </c>
      <c r="F15" s="9">
        <f t="shared" si="21"/>
        <v>18.799999907612801</v>
      </c>
      <c r="G15" s="9">
        <f t="shared" si="21"/>
        <v>17.666279575787481</v>
      </c>
      <c r="H15" s="9">
        <f t="shared" si="21"/>
        <v>18.642222842667248</v>
      </c>
      <c r="I15" s="9">
        <f t="shared" si="21"/>
        <v>16.652316846884798</v>
      </c>
      <c r="J15" s="9">
        <f t="shared" si="21"/>
        <v>17.878860900644227</v>
      </c>
      <c r="K15" s="9">
        <f t="shared" si="21"/>
        <v>18.266648998484023</v>
      </c>
      <c r="L15" s="9">
        <f t="shared" si="21"/>
        <v>18.790178014431149</v>
      </c>
      <c r="M15" s="9">
        <f t="shared" si="21"/>
        <v>18.431316701695309</v>
      </c>
      <c r="N15" s="9">
        <f t="shared" si="21"/>
        <v>17.411970954854041</v>
      </c>
      <c r="O15" s="9">
        <f t="shared" si="21"/>
        <v>17.024251069873575</v>
      </c>
      <c r="P15" s="9">
        <f t="shared" si="21"/>
        <v>19.257214553654194</v>
      </c>
      <c r="Q15" s="9">
        <f t="shared" si="21"/>
        <v>19.878784716129303</v>
      </c>
      <c r="S15" s="48" t="s">
        <v>28</v>
      </c>
      <c r="T15" s="49">
        <f>C15/$C$15*100</f>
        <v>100</v>
      </c>
      <c r="U15" s="49">
        <f t="shared" ref="U15:AG15" si="22">D15/$C$15*100</f>
        <v>142.0091315377224</v>
      </c>
      <c r="V15" s="49">
        <f t="shared" si="22"/>
        <v>157.99086669319001</v>
      </c>
      <c r="W15" s="49">
        <f t="shared" si="22"/>
        <v>171.68949682644799</v>
      </c>
      <c r="X15" s="49">
        <f t="shared" si="22"/>
        <v>161.33588649296163</v>
      </c>
      <c r="Y15" s="49">
        <f t="shared" si="22"/>
        <v>170.24861038898123</v>
      </c>
      <c r="Z15" s="49">
        <f t="shared" si="22"/>
        <v>152.07595289819707</v>
      </c>
      <c r="AA15" s="49">
        <f t="shared" si="22"/>
        <v>163.27726845459529</v>
      </c>
      <c r="AB15" s="49">
        <f t="shared" si="22"/>
        <v>166.81871226951998</v>
      </c>
      <c r="AC15" s="49">
        <f t="shared" si="22"/>
        <v>171.59979917184543</v>
      </c>
      <c r="AD15" s="49">
        <f t="shared" si="22"/>
        <v>168.32252691030965</v>
      </c>
      <c r="AE15" s="49">
        <f t="shared" si="22"/>
        <v>159.01343333438422</v>
      </c>
      <c r="AF15" s="49">
        <f t="shared" si="22"/>
        <v>155.47261246794639</v>
      </c>
      <c r="AG15" s="49">
        <f t="shared" si="22"/>
        <v>175.86497304486767</v>
      </c>
      <c r="AH15" s="49">
        <f>Q15/$C$15*100</f>
        <v>181.54141288327804</v>
      </c>
      <c r="AI15" s="49"/>
      <c r="AJ15" s="49"/>
      <c r="AK15" s="51" t="s">
        <v>63</v>
      </c>
      <c r="AL15" s="52">
        <v>54.350000381469698</v>
      </c>
      <c r="AM15" s="52">
        <v>37.649999618530302</v>
      </c>
      <c r="AN15" s="52">
        <v>46.200000762939503</v>
      </c>
      <c r="AO15" s="52">
        <v>48.100000381469698</v>
      </c>
      <c r="AP15" s="52">
        <v>40.617134094238303</v>
      </c>
      <c r="AQ15" s="52">
        <v>48.8039226531982</v>
      </c>
      <c r="AR15" s="52">
        <v>49.589286804199197</v>
      </c>
      <c r="AS15" s="52">
        <v>37.446407318115199</v>
      </c>
      <c r="AT15" s="52">
        <v>43.0107231140137</v>
      </c>
      <c r="AU15" s="52">
        <v>39.192281723022496</v>
      </c>
      <c r="AV15" s="52">
        <v>41.653251647949197</v>
      </c>
      <c r="AW15" s="52">
        <v>43.690362930297901</v>
      </c>
      <c r="AX15" s="52">
        <v>40.5234184265137</v>
      </c>
      <c r="AY15" s="52">
        <v>44.139390945434599</v>
      </c>
      <c r="AZ15" s="52">
        <v>37.810150146484403</v>
      </c>
    </row>
    <row r="16" spans="2:52" x14ac:dyDescent="0.25">
      <c r="B16" s="54" t="s">
        <v>29</v>
      </c>
      <c r="C16" s="55">
        <f t="shared" ref="C16:F16" si="23">C5+C6+C7+C8+C9+C13+C14+C15</f>
        <v>2994.0999944731593</v>
      </c>
      <c r="D16" s="55">
        <f t="shared" si="23"/>
        <v>3032.0500000044703</v>
      </c>
      <c r="E16" s="55">
        <f t="shared" si="23"/>
        <v>3119.4999907538295</v>
      </c>
      <c r="F16" s="55">
        <f t="shared" si="23"/>
        <v>3155.1499949023123</v>
      </c>
      <c r="G16" s="55">
        <f>G5+G6+G7+G8+G9+G13+G14+G15</f>
        <v>3158.2920524841174</v>
      </c>
      <c r="H16" s="55">
        <f t="shared" ref="H16:Q16" si="24">H5+H6+H7+H8+H9+H13+H14+H15</f>
        <v>3162.0707105011688</v>
      </c>
      <c r="I16" s="55">
        <f t="shared" si="24"/>
        <v>3168.750657835044</v>
      </c>
      <c r="J16" s="55">
        <f t="shared" si="24"/>
        <v>3178.3393607833423</v>
      </c>
      <c r="K16" s="55">
        <f t="shared" si="24"/>
        <v>3190.115026941523</v>
      </c>
      <c r="L16" s="55">
        <f t="shared" si="24"/>
        <v>3202.9079679981805</v>
      </c>
      <c r="M16" s="55">
        <f t="shared" si="24"/>
        <v>3217.0464293640107</v>
      </c>
      <c r="N16" s="55">
        <f t="shared" si="24"/>
        <v>3231.8287755069323</v>
      </c>
      <c r="O16" s="55">
        <f t="shared" si="24"/>
        <v>3247.9361936710775</v>
      </c>
      <c r="P16" s="55">
        <f t="shared" si="24"/>
        <v>3264.6245346143842</v>
      </c>
      <c r="Q16" s="55">
        <f t="shared" si="24"/>
        <v>3281.6814795136452</v>
      </c>
      <c r="R16" s="36"/>
      <c r="S16" s="50"/>
      <c r="T16" s="49">
        <f>C16/$C$16*100</f>
        <v>100</v>
      </c>
      <c r="U16" s="49">
        <f t="shared" ref="U16:AG16" si="25">D16/$C$16*100</f>
        <v>101.26749292279359</v>
      </c>
      <c r="V16" s="49">
        <f t="shared" si="25"/>
        <v>104.18823674934529</v>
      </c>
      <c r="W16" s="49">
        <f t="shared" si="25"/>
        <v>105.3789118842536</v>
      </c>
      <c r="X16" s="49">
        <f t="shared" si="25"/>
        <v>105.48385352239545</v>
      </c>
      <c r="Y16" s="49">
        <f t="shared" si="25"/>
        <v>105.61005699001598</v>
      </c>
      <c r="Z16" s="49">
        <f t="shared" si="25"/>
        <v>105.833160672131</v>
      </c>
      <c r="AA16" s="49">
        <f t="shared" si="25"/>
        <v>106.15341393574937</v>
      </c>
      <c r="AB16" s="49">
        <f t="shared" si="25"/>
        <v>106.54670962326543</v>
      </c>
      <c r="AC16" s="49">
        <f t="shared" si="25"/>
        <v>106.97398129355939</v>
      </c>
      <c r="AD16" s="49">
        <f t="shared" si="25"/>
        <v>107.44619202105443</v>
      </c>
      <c r="AE16" s="49">
        <f t="shared" si="25"/>
        <v>107.9399078678935</v>
      </c>
      <c r="AF16" s="49">
        <f t="shared" si="25"/>
        <v>108.47787981919366</v>
      </c>
      <c r="AG16" s="49">
        <f t="shared" si="25"/>
        <v>109.03525402092747</v>
      </c>
      <c r="AH16" s="49">
        <f>Q16/$C$16*100</f>
        <v>109.60493923286916</v>
      </c>
      <c r="AI16" s="49"/>
      <c r="AJ16" s="49"/>
      <c r="AK16" s="51" t="s">
        <v>64</v>
      </c>
      <c r="AL16" s="52">
        <v>44.5</v>
      </c>
      <c r="AM16" s="52">
        <v>54.049999237060497</v>
      </c>
      <c r="AN16" s="52">
        <v>38.899999618530302</v>
      </c>
      <c r="AO16" s="52">
        <v>43.600000381469698</v>
      </c>
      <c r="AP16" s="52">
        <v>47.803709030151403</v>
      </c>
      <c r="AQ16" s="52">
        <v>40.972763061523402</v>
      </c>
      <c r="AR16" s="52">
        <v>48.787618637084996</v>
      </c>
      <c r="AS16" s="52">
        <v>49.3489665985107</v>
      </c>
      <c r="AT16" s="52">
        <v>37.970909118652301</v>
      </c>
      <c r="AU16" s="52">
        <v>43.374843597412102</v>
      </c>
      <c r="AV16" s="52">
        <v>39.489557266235401</v>
      </c>
      <c r="AW16" s="52">
        <v>41.836814880371101</v>
      </c>
      <c r="AX16" s="52">
        <v>43.683233261108398</v>
      </c>
      <c r="AY16" s="52">
        <v>40.776817321777301</v>
      </c>
      <c r="AZ16" s="52">
        <v>44.177608489990199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48.399999618530302</v>
      </c>
      <c r="AM17" s="52">
        <v>44.5</v>
      </c>
      <c r="AN17" s="52">
        <v>55.149999618530302</v>
      </c>
      <c r="AO17" s="52">
        <v>36.850000381469698</v>
      </c>
      <c r="AP17" s="52">
        <v>43.725872039794901</v>
      </c>
      <c r="AQ17" s="52">
        <v>47.391033172607401</v>
      </c>
      <c r="AR17" s="52">
        <v>41.175875663757303</v>
      </c>
      <c r="AS17" s="52">
        <v>48.639217376708999</v>
      </c>
      <c r="AT17" s="52">
        <v>48.964160919189503</v>
      </c>
      <c r="AU17" s="52">
        <v>38.377326965332003</v>
      </c>
      <c r="AV17" s="52">
        <v>43.597480773925803</v>
      </c>
      <c r="AW17" s="52">
        <v>39.6777534484863</v>
      </c>
      <c r="AX17" s="52">
        <v>41.922523498535199</v>
      </c>
      <c r="AY17" s="52">
        <v>43.564777374267599</v>
      </c>
      <c r="AZ17" s="52">
        <v>40.909793853759801</v>
      </c>
    </row>
    <row r="18" spans="2:52" x14ac:dyDescent="0.25">
      <c r="B18" s="54" t="s">
        <v>30</v>
      </c>
      <c r="C18" s="9"/>
      <c r="D18" s="9">
        <f t="shared" ref="D18:G18" si="26">D16-C16</f>
        <v>37.950005531311035</v>
      </c>
      <c r="E18" s="9">
        <f t="shared" si="26"/>
        <v>87.449990749359131</v>
      </c>
      <c r="F18" s="9">
        <f t="shared" si="26"/>
        <v>35.650004148482822</v>
      </c>
      <c r="G18" s="9">
        <f t="shared" si="26"/>
        <v>3.1420575818051475</v>
      </c>
      <c r="H18" s="9">
        <f>H16-G16</f>
        <v>3.7786580170513844</v>
      </c>
      <c r="I18" s="9">
        <f>I16-H16</f>
        <v>6.6799473338751341</v>
      </c>
      <c r="J18" s="9">
        <f t="shared" ref="J18:Q18" si="27">J16-I16</f>
        <v>9.5887029482983053</v>
      </c>
      <c r="K18" s="9">
        <f t="shared" si="27"/>
        <v>11.775666158180684</v>
      </c>
      <c r="L18" s="9">
        <f t="shared" si="27"/>
        <v>12.792941056657583</v>
      </c>
      <c r="M18" s="9">
        <f>M16-L16</f>
        <v>14.138461365830153</v>
      </c>
      <c r="N18" s="37">
        <f t="shared" si="27"/>
        <v>14.782346142921597</v>
      </c>
      <c r="O18" s="37">
        <f>O16-N16</f>
        <v>16.107418164145201</v>
      </c>
      <c r="P18" s="37">
        <f t="shared" si="27"/>
        <v>16.688340943306684</v>
      </c>
      <c r="Q18" s="37">
        <f t="shared" si="27"/>
        <v>17.056944899260998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45.5</v>
      </c>
      <c r="AM18" s="52">
        <v>48.649999618530302</v>
      </c>
      <c r="AN18" s="52">
        <v>43.75</v>
      </c>
      <c r="AO18" s="52">
        <v>52</v>
      </c>
      <c r="AP18" s="52">
        <v>37.407140731811502</v>
      </c>
      <c r="AQ18" s="52">
        <v>43.812360763549798</v>
      </c>
      <c r="AR18" s="52">
        <v>46.977281570434599</v>
      </c>
      <c r="AS18" s="52">
        <v>41.355804443359403</v>
      </c>
      <c r="AT18" s="52">
        <v>48.464725494384801</v>
      </c>
      <c r="AU18" s="52">
        <v>48.551231384277301</v>
      </c>
      <c r="AV18" s="52">
        <v>38.7954425811768</v>
      </c>
      <c r="AW18" s="52">
        <v>43.803760528564503</v>
      </c>
      <c r="AX18" s="52">
        <v>39.876043319702099</v>
      </c>
      <c r="AY18" s="52">
        <v>42.035686492919901</v>
      </c>
      <c r="AZ18" s="52">
        <v>43.464925765991197</v>
      </c>
    </row>
    <row r="19" spans="2:52" ht="15.75" thickBot="1" x14ac:dyDescent="0.3">
      <c r="B19" s="54" t="s">
        <v>31</v>
      </c>
      <c r="D19" s="39">
        <f t="shared" ref="D19:G19" si="28">D18/C16</f>
        <v>1.2674929227936057E-2</v>
      </c>
      <c r="E19" s="39">
        <f t="shared" si="28"/>
        <v>2.8841869609416138E-2</v>
      </c>
      <c r="F19" s="39">
        <f t="shared" si="28"/>
        <v>1.1428114843452195E-2</v>
      </c>
      <c r="G19" s="39">
        <f t="shared" si="28"/>
        <v>9.9585046253955673E-4</v>
      </c>
      <c r="H19" s="39">
        <f>H18/G16</f>
        <v>1.1964245086452108E-3</v>
      </c>
      <c r="I19" s="39">
        <f>I18/H16</f>
        <v>2.1125230728367876E-3</v>
      </c>
      <c r="J19" s="39">
        <f t="shared" ref="J19:Q19" si="29">J18/I16</f>
        <v>3.0260200260911366E-3</v>
      </c>
      <c r="K19" s="39">
        <f t="shared" si="29"/>
        <v>3.7049744603982189E-3</v>
      </c>
      <c r="L19" s="39">
        <f t="shared" si="29"/>
        <v>4.0101817485003449E-3</v>
      </c>
      <c r="M19" s="39">
        <f t="shared" si="29"/>
        <v>4.4142577642237724E-3</v>
      </c>
      <c r="N19" s="40">
        <f t="shared" si="29"/>
        <v>4.595005533023647E-3</v>
      </c>
      <c r="O19" s="40">
        <f t="shared" si="29"/>
        <v>4.983994909080124E-3</v>
      </c>
      <c r="P19" s="40">
        <f t="shared" si="29"/>
        <v>5.1381369424145567E-3</v>
      </c>
      <c r="Q19" s="40">
        <f t="shared" si="29"/>
        <v>5.2247799765052479E-3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57.800001144409201</v>
      </c>
      <c r="AM19" s="52">
        <v>46.650001525878899</v>
      </c>
      <c r="AN19" s="52">
        <v>48.150001525878899</v>
      </c>
      <c r="AO19" s="52">
        <v>42.25</v>
      </c>
      <c r="AP19" s="52">
        <v>51.612842559814503</v>
      </c>
      <c r="AQ19" s="52">
        <v>37.979827880859403</v>
      </c>
      <c r="AR19" s="52">
        <v>43.9135932922363</v>
      </c>
      <c r="AS19" s="52">
        <v>46.6020317077637</v>
      </c>
      <c r="AT19" s="52">
        <v>41.561092376708999</v>
      </c>
      <c r="AU19" s="52">
        <v>48.290666580200202</v>
      </c>
      <c r="AV19" s="52">
        <v>48.162582397460902</v>
      </c>
      <c r="AW19" s="52">
        <v>39.257659912109403</v>
      </c>
      <c r="AX19" s="52">
        <v>44.023597717285199</v>
      </c>
      <c r="AY19" s="52">
        <v>40.123630523681598</v>
      </c>
      <c r="AZ19" s="52">
        <v>42.203306198120103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47.149999618530302</v>
      </c>
      <c r="AM20" s="52">
        <v>56.049999237060497</v>
      </c>
      <c r="AN20" s="52">
        <v>48</v>
      </c>
      <c r="AO20" s="52">
        <v>45.050001144409201</v>
      </c>
      <c r="AP20" s="52">
        <v>42.5447807312012</v>
      </c>
      <c r="AQ20" s="52">
        <v>51.023731231689503</v>
      </c>
      <c r="AR20" s="52">
        <v>38.486001968383803</v>
      </c>
      <c r="AS20" s="52">
        <v>43.944644927978501</v>
      </c>
      <c r="AT20" s="52">
        <v>46.196693420410199</v>
      </c>
      <c r="AU20" s="52">
        <v>41.766931533813498</v>
      </c>
      <c r="AV20" s="52">
        <v>48.053733825683601</v>
      </c>
      <c r="AW20" s="52">
        <v>47.750394821166999</v>
      </c>
      <c r="AX20" s="52">
        <v>39.674116134643597</v>
      </c>
      <c r="AY20" s="52">
        <v>44.200521469116197</v>
      </c>
      <c r="AZ20" s="52">
        <v>40.374147415161097</v>
      </c>
    </row>
    <row r="21" spans="2:52" ht="21.75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3.8406298941719048E-3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44.25</v>
      </c>
      <c r="AM21" s="52">
        <v>44.649999618530302</v>
      </c>
      <c r="AN21" s="52">
        <v>53.449998855590799</v>
      </c>
      <c r="AO21" s="52">
        <v>50.75</v>
      </c>
      <c r="AP21" s="52">
        <v>44.663948059082003</v>
      </c>
      <c r="AQ21" s="52">
        <v>42.675069808959996</v>
      </c>
      <c r="AR21" s="52">
        <v>50.188329696655302</v>
      </c>
      <c r="AS21" s="52">
        <v>38.933849334716797</v>
      </c>
      <c r="AT21" s="52">
        <v>43.889627456665004</v>
      </c>
      <c r="AU21" s="52">
        <v>45.681348800659201</v>
      </c>
      <c r="AV21" s="52">
        <v>41.961483001708999</v>
      </c>
      <c r="AW21" s="52">
        <v>47.703714370727504</v>
      </c>
      <c r="AX21" s="52">
        <v>47.219541549682603</v>
      </c>
      <c r="AY21" s="52">
        <v>40.0134601593018</v>
      </c>
      <c r="AZ21" s="52">
        <v>44.298761367797901</v>
      </c>
    </row>
    <row r="22" spans="2:52" ht="21.75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90">
        <v>2029</v>
      </c>
      <c r="AI22" s="111"/>
      <c r="AJ22" s="30"/>
      <c r="AK22" s="51" t="s">
        <v>70</v>
      </c>
      <c r="AL22" s="52">
        <v>52.049999237060497</v>
      </c>
      <c r="AM22" s="52">
        <v>44.5</v>
      </c>
      <c r="AN22" s="52">
        <v>50.5</v>
      </c>
      <c r="AO22" s="52">
        <v>51.449998855590799</v>
      </c>
      <c r="AP22" s="52">
        <v>49.370338439941399</v>
      </c>
      <c r="AQ22" s="52">
        <v>44.387763977050803</v>
      </c>
      <c r="AR22" s="52">
        <v>42.940895080566399</v>
      </c>
      <c r="AS22" s="52">
        <v>49.372219085693402</v>
      </c>
      <c r="AT22" s="52">
        <v>39.624946594238303</v>
      </c>
      <c r="AU22" s="52">
        <v>44.040472030639599</v>
      </c>
      <c r="AV22" s="52">
        <v>45.417798995971701</v>
      </c>
      <c r="AW22" s="52">
        <v>42.463432312011697</v>
      </c>
      <c r="AX22" s="52">
        <v>47.543754577636697</v>
      </c>
      <c r="AY22" s="52">
        <v>46.929388046264599</v>
      </c>
      <c r="AZ22" s="52">
        <v>40.610511779785199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39.600000381469698</v>
      </c>
      <c r="U23" s="65">
        <f t="shared" ref="U23:AH28" si="30">AM4</f>
        <v>30.600000381469702</v>
      </c>
      <c r="V23" s="65">
        <f t="shared" si="30"/>
        <v>48.150001525878899</v>
      </c>
      <c r="W23" s="65">
        <f t="shared" si="30"/>
        <v>31.649999618530298</v>
      </c>
      <c r="X23" s="65">
        <f t="shared" si="30"/>
        <v>40.9215183258057</v>
      </c>
      <c r="Y23" s="65">
        <f t="shared" si="30"/>
        <v>40.535511016845703</v>
      </c>
      <c r="Z23" s="65">
        <f t="shared" si="30"/>
        <v>40.2363605499268</v>
      </c>
      <c r="AA23" s="65">
        <f t="shared" si="30"/>
        <v>40.024322509765597</v>
      </c>
      <c r="AB23" s="65">
        <f t="shared" si="30"/>
        <v>39.890863418579102</v>
      </c>
      <c r="AC23" s="65">
        <f t="shared" si="30"/>
        <v>39.764417648315401</v>
      </c>
      <c r="AD23" s="65">
        <f t="shared" si="30"/>
        <v>39.700416564941399</v>
      </c>
      <c r="AE23" s="65">
        <f t="shared" si="30"/>
        <v>39.679794311523402</v>
      </c>
      <c r="AF23" s="65">
        <f t="shared" si="30"/>
        <v>39.688276290893597</v>
      </c>
      <c r="AG23" s="65">
        <f t="shared" si="30"/>
        <v>39.724290847778299</v>
      </c>
      <c r="AH23" s="65">
        <f t="shared" si="30"/>
        <v>39.803474426269503</v>
      </c>
      <c r="AI23" s="94">
        <f>AH23-T23</f>
        <v>0.20347404479980469</v>
      </c>
      <c r="AJ23" s="95"/>
      <c r="AK23" s="51" t="s">
        <v>71</v>
      </c>
      <c r="AL23" s="52">
        <v>48.75</v>
      </c>
      <c r="AM23" s="52">
        <v>51.399999618530302</v>
      </c>
      <c r="AN23" s="52">
        <v>46</v>
      </c>
      <c r="AO23" s="52">
        <v>51.099998474121101</v>
      </c>
      <c r="AP23" s="52">
        <v>49.1927299499512</v>
      </c>
      <c r="AQ23" s="52">
        <v>47.320123672485401</v>
      </c>
      <c r="AR23" s="52">
        <v>43.569007873535199</v>
      </c>
      <c r="AS23" s="52">
        <v>42.665351867675803</v>
      </c>
      <c r="AT23" s="52">
        <v>47.859569549560497</v>
      </c>
      <c r="AU23" s="52">
        <v>39.932390213012702</v>
      </c>
      <c r="AV23" s="52">
        <v>43.70849609375</v>
      </c>
      <c r="AW23" s="52">
        <v>44.675886154174798</v>
      </c>
      <c r="AX23" s="52">
        <v>42.5545978546143</v>
      </c>
      <c r="AY23" s="52">
        <v>46.826084136962898</v>
      </c>
      <c r="AZ23" s="52">
        <v>46.145696640014599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38.549999237060497</v>
      </c>
      <c r="U24" s="61">
        <f t="shared" si="30"/>
        <v>39.300001144409201</v>
      </c>
      <c r="V24" s="61">
        <f t="shared" si="30"/>
        <v>35.199998855590799</v>
      </c>
      <c r="W24" s="61">
        <f t="shared" si="30"/>
        <v>46.25</v>
      </c>
      <c r="X24" s="61">
        <f t="shared" si="30"/>
        <v>32.214912414550803</v>
      </c>
      <c r="Y24" s="61">
        <f t="shared" si="30"/>
        <v>40.462150573730497</v>
      </c>
      <c r="Z24" s="61">
        <f t="shared" si="30"/>
        <v>40.17138671875</v>
      </c>
      <c r="AA24" s="61">
        <f t="shared" si="30"/>
        <v>39.952972412109403</v>
      </c>
      <c r="AB24" s="61">
        <f t="shared" si="30"/>
        <v>39.810056686401403</v>
      </c>
      <c r="AC24" s="61">
        <f t="shared" si="30"/>
        <v>39.713546752929702</v>
      </c>
      <c r="AD24" s="61">
        <f t="shared" si="30"/>
        <v>39.6338787078857</v>
      </c>
      <c r="AE24" s="61">
        <f t="shared" si="30"/>
        <v>39.606513977050803</v>
      </c>
      <c r="AF24" s="61">
        <f t="shared" si="30"/>
        <v>39.60791015625</v>
      </c>
      <c r="AG24" s="61">
        <f t="shared" si="30"/>
        <v>39.640214920043903</v>
      </c>
      <c r="AH24" s="61">
        <f t="shared" si="30"/>
        <v>39.698263168334996</v>
      </c>
      <c r="AI24" s="95">
        <f t="shared" ref="AI24:AI28" si="31">AH24-T24</f>
        <v>1.1482639312744993</v>
      </c>
      <c r="AJ24" s="95"/>
      <c r="AK24" s="51" t="s">
        <v>72</v>
      </c>
      <c r="AL24" s="52">
        <v>40.25</v>
      </c>
      <c r="AM24" s="52">
        <v>40.299999237060497</v>
      </c>
      <c r="AN24" s="52">
        <v>52</v>
      </c>
      <c r="AO24" s="52">
        <v>46.799999237060497</v>
      </c>
      <c r="AP24" s="52">
        <v>48.727371215820298</v>
      </c>
      <c r="AQ24" s="52">
        <v>46.8974609375</v>
      </c>
      <c r="AR24" s="52">
        <v>45.338304519653299</v>
      </c>
      <c r="AS24" s="52">
        <v>42.665052413940401</v>
      </c>
      <c r="AT24" s="52">
        <v>42.208816528320298</v>
      </c>
      <c r="AU24" s="52">
        <v>46.224849700927699</v>
      </c>
      <c r="AV24" s="52">
        <v>40.129468917846701</v>
      </c>
      <c r="AW24" s="52">
        <v>43.2417087554932</v>
      </c>
      <c r="AX24" s="52">
        <v>43.893079757690401</v>
      </c>
      <c r="AY24" s="52">
        <v>42.505601882934599</v>
      </c>
      <c r="AZ24" s="52">
        <v>45.964872360229499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33.350000381469698</v>
      </c>
      <c r="U25" s="65">
        <f t="shared" si="30"/>
        <v>38.75</v>
      </c>
      <c r="V25" s="65">
        <f t="shared" si="30"/>
        <v>41.950000762939503</v>
      </c>
      <c r="W25" s="65">
        <f t="shared" si="30"/>
        <v>37.099998474121101</v>
      </c>
      <c r="X25" s="65">
        <f t="shared" si="30"/>
        <v>45.257959365844698</v>
      </c>
      <c r="Y25" s="65">
        <f t="shared" si="30"/>
        <v>32.971296310424798</v>
      </c>
      <c r="Z25" s="65">
        <f t="shared" si="30"/>
        <v>40.272377014160199</v>
      </c>
      <c r="AA25" s="65">
        <f t="shared" si="30"/>
        <v>40.0679607391357</v>
      </c>
      <c r="AB25" s="65">
        <f t="shared" si="30"/>
        <v>39.9244995117188</v>
      </c>
      <c r="AC25" s="65">
        <f t="shared" si="30"/>
        <v>39.826103210449197</v>
      </c>
      <c r="AD25" s="65">
        <f t="shared" si="30"/>
        <v>39.777397155761697</v>
      </c>
      <c r="AE25" s="65">
        <f t="shared" si="30"/>
        <v>39.737062454223597</v>
      </c>
      <c r="AF25" s="65">
        <f t="shared" si="30"/>
        <v>39.737348556518597</v>
      </c>
      <c r="AG25" s="65">
        <f t="shared" si="30"/>
        <v>39.766624450683601</v>
      </c>
      <c r="AH25" s="65">
        <f t="shared" si="30"/>
        <v>39.824151992797901</v>
      </c>
      <c r="AI25" s="94">
        <f t="shared" si="31"/>
        <v>6.4741516113282032</v>
      </c>
      <c r="AJ25" s="95"/>
      <c r="AK25" s="51" t="s">
        <v>73</v>
      </c>
      <c r="AL25" s="52">
        <v>44.949998855590799</v>
      </c>
      <c r="AM25" s="52">
        <v>40.300001144409201</v>
      </c>
      <c r="AN25" s="52">
        <v>42.899999618530302</v>
      </c>
      <c r="AO25" s="52">
        <v>47.949998855590799</v>
      </c>
      <c r="AP25" s="52">
        <v>44.395135879516602</v>
      </c>
      <c r="AQ25" s="52">
        <v>46.1317749023438</v>
      </c>
      <c r="AR25" s="52">
        <v>44.553741455078097</v>
      </c>
      <c r="AS25" s="52">
        <v>43.265108108520501</v>
      </c>
      <c r="AT25" s="52">
        <v>41.481691360473597</v>
      </c>
      <c r="AU25" s="52">
        <v>41.377658843994098</v>
      </c>
      <c r="AV25" s="52">
        <v>44.373224258422901</v>
      </c>
      <c r="AW25" s="52">
        <v>39.8740234375</v>
      </c>
      <c r="AX25" s="52">
        <v>42.3688774108887</v>
      </c>
      <c r="AY25" s="52">
        <v>42.772823333740199</v>
      </c>
      <c r="AZ25" s="52">
        <v>41.9700603485107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37.050001144409201</v>
      </c>
      <c r="U26" s="61">
        <f t="shared" si="30"/>
        <v>35.150000572204597</v>
      </c>
      <c r="V26" s="61">
        <f t="shared" si="30"/>
        <v>41.5</v>
      </c>
      <c r="W26" s="61">
        <f t="shared" si="30"/>
        <v>45.549999237060497</v>
      </c>
      <c r="X26" s="61">
        <f t="shared" si="30"/>
        <v>37.6223335266113</v>
      </c>
      <c r="Y26" s="61">
        <f t="shared" si="30"/>
        <v>44.627927780151403</v>
      </c>
      <c r="Z26" s="61">
        <f t="shared" si="30"/>
        <v>33.809346199035602</v>
      </c>
      <c r="AA26" s="61">
        <f t="shared" si="30"/>
        <v>40.342418670654297</v>
      </c>
      <c r="AB26" s="61">
        <f t="shared" si="30"/>
        <v>40.210372924804702</v>
      </c>
      <c r="AC26" s="61">
        <f t="shared" si="30"/>
        <v>40.1089572906494</v>
      </c>
      <c r="AD26" s="61">
        <f t="shared" si="30"/>
        <v>40.0603542327881</v>
      </c>
      <c r="AE26" s="61">
        <f t="shared" si="30"/>
        <v>40.048694610595703</v>
      </c>
      <c r="AF26" s="61">
        <f t="shared" si="30"/>
        <v>40.035936355590799</v>
      </c>
      <c r="AG26" s="61">
        <f t="shared" si="30"/>
        <v>40.067338943481403</v>
      </c>
      <c r="AH26" s="61">
        <f t="shared" si="30"/>
        <v>40.123992919921903</v>
      </c>
      <c r="AI26" s="95">
        <f t="shared" si="31"/>
        <v>3.0739917755127024</v>
      </c>
      <c r="AJ26" s="95"/>
      <c r="AK26" s="51" t="s">
        <v>74</v>
      </c>
      <c r="AL26" s="52">
        <v>36.25</v>
      </c>
      <c r="AM26" s="52">
        <v>45.200000762939503</v>
      </c>
      <c r="AN26" s="52">
        <v>40.349998474121101</v>
      </c>
      <c r="AO26" s="52">
        <v>52.600000381469698</v>
      </c>
      <c r="AP26" s="52">
        <v>45.6665134429932</v>
      </c>
      <c r="AQ26" s="52">
        <v>42.6739826202393</v>
      </c>
      <c r="AR26" s="52">
        <v>44.1904811859131</v>
      </c>
      <c r="AS26" s="52">
        <v>42.903844833374002</v>
      </c>
      <c r="AT26" s="52">
        <v>41.848518371582003</v>
      </c>
      <c r="AU26" s="52">
        <v>40.701126098632798</v>
      </c>
      <c r="AV26" s="52">
        <v>40.831905364990199</v>
      </c>
      <c r="AW26" s="52">
        <v>43.048572540283203</v>
      </c>
      <c r="AX26" s="52">
        <v>39.748874664306598</v>
      </c>
      <c r="AY26" s="52">
        <v>41.732585906982401</v>
      </c>
      <c r="AZ26" s="52">
        <v>41.973674774169901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35.299999237060497</v>
      </c>
      <c r="U27" s="65">
        <f t="shared" si="30"/>
        <v>34.050001144409201</v>
      </c>
      <c r="V27" s="65">
        <f t="shared" si="30"/>
        <v>35.499999046325698</v>
      </c>
      <c r="W27" s="65">
        <f t="shared" si="30"/>
        <v>40.749999046325698</v>
      </c>
      <c r="X27" s="65">
        <f t="shared" si="30"/>
        <v>44.890974044799798</v>
      </c>
      <c r="Y27" s="65">
        <f t="shared" si="30"/>
        <v>38.091197967529297</v>
      </c>
      <c r="Z27" s="65">
        <f t="shared" si="30"/>
        <v>44.247581481933601</v>
      </c>
      <c r="AA27" s="65">
        <f t="shared" si="30"/>
        <v>34.587762832641602</v>
      </c>
      <c r="AB27" s="65">
        <f t="shared" si="30"/>
        <v>40.523357391357401</v>
      </c>
      <c r="AC27" s="65">
        <f t="shared" si="30"/>
        <v>40.4267673492432</v>
      </c>
      <c r="AD27" s="65">
        <f t="shared" si="30"/>
        <v>40.370347976684599</v>
      </c>
      <c r="AE27" s="65">
        <f t="shared" si="30"/>
        <v>40.357076644897496</v>
      </c>
      <c r="AF27" s="65">
        <f t="shared" si="30"/>
        <v>40.367633819580099</v>
      </c>
      <c r="AG27" s="65">
        <f t="shared" si="30"/>
        <v>40.382959365844698</v>
      </c>
      <c r="AH27" s="65">
        <f t="shared" si="30"/>
        <v>40.440643310546903</v>
      </c>
      <c r="AI27" s="94">
        <f t="shared" si="31"/>
        <v>5.1406440734864063</v>
      </c>
      <c r="AJ27" s="95"/>
      <c r="AK27" s="51" t="s">
        <v>75</v>
      </c>
      <c r="AL27" s="52">
        <v>42.799999237060497</v>
      </c>
      <c r="AM27" s="52">
        <v>40.299999237060497</v>
      </c>
      <c r="AN27" s="52">
        <v>40.350000381469698</v>
      </c>
      <c r="AO27" s="52">
        <v>39.649999618530302</v>
      </c>
      <c r="AP27" s="52">
        <v>48.1651802062988</v>
      </c>
      <c r="AQ27" s="52">
        <v>43.405925750732401</v>
      </c>
      <c r="AR27" s="52">
        <v>41.1000785827637</v>
      </c>
      <c r="AS27" s="52">
        <v>42.326534271240199</v>
      </c>
      <c r="AT27" s="52">
        <v>41.3559246063232</v>
      </c>
      <c r="AU27" s="52">
        <v>40.512027740478501</v>
      </c>
      <c r="AV27" s="52">
        <v>39.820175170898402</v>
      </c>
      <c r="AW27" s="52">
        <v>40.093381881713903</v>
      </c>
      <c r="AX27" s="52">
        <v>41.722356796264599</v>
      </c>
      <c r="AY27" s="52">
        <v>39.328163146972699</v>
      </c>
      <c r="AZ27" s="52">
        <v>40.8981418609619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47.800001144409201</v>
      </c>
      <c r="U28" s="63">
        <f t="shared" si="30"/>
        <v>34.599999427795403</v>
      </c>
      <c r="V28" s="63">
        <f t="shared" si="30"/>
        <v>37.649999618530302</v>
      </c>
      <c r="W28" s="63">
        <f t="shared" si="30"/>
        <v>36.699998855590799</v>
      </c>
      <c r="X28" s="63">
        <f t="shared" si="30"/>
        <v>40.840042114257798</v>
      </c>
      <c r="Y28" s="63">
        <f t="shared" si="30"/>
        <v>44.400638580322301</v>
      </c>
      <c r="Z28" s="63">
        <f t="shared" si="30"/>
        <v>38.495182037353501</v>
      </c>
      <c r="AA28" s="63">
        <f t="shared" si="30"/>
        <v>44.062252044677699</v>
      </c>
      <c r="AB28" s="63">
        <f t="shared" si="30"/>
        <v>35.180999755859403</v>
      </c>
      <c r="AC28" s="63">
        <f t="shared" si="30"/>
        <v>40.683845520019503</v>
      </c>
      <c r="AD28" s="63">
        <f t="shared" si="30"/>
        <v>40.627662658691399</v>
      </c>
      <c r="AE28" s="63">
        <f t="shared" si="30"/>
        <v>40.603687286377003</v>
      </c>
      <c r="AF28" s="63">
        <f t="shared" si="30"/>
        <v>40.611099243164098</v>
      </c>
      <c r="AG28" s="63">
        <f t="shared" si="30"/>
        <v>40.6457328796387</v>
      </c>
      <c r="AH28" s="64">
        <f t="shared" si="30"/>
        <v>40.684820175170898</v>
      </c>
      <c r="AI28" s="96">
        <f t="shared" si="31"/>
        <v>-7.1151809692383026</v>
      </c>
      <c r="AJ28" s="95"/>
      <c r="AK28" s="51" t="s">
        <v>76</v>
      </c>
      <c r="AL28" s="52">
        <v>36.900000572204597</v>
      </c>
      <c r="AM28" s="52">
        <v>40.849999427795403</v>
      </c>
      <c r="AN28" s="52">
        <v>48.649999618530302</v>
      </c>
      <c r="AO28" s="52">
        <v>39.949999809265101</v>
      </c>
      <c r="AP28" s="52">
        <v>38.889175415039098</v>
      </c>
      <c r="AQ28" s="52">
        <v>44.8086452484131</v>
      </c>
      <c r="AR28" s="52">
        <v>41.597930908203097</v>
      </c>
      <c r="AS28" s="52">
        <v>39.865646362304702</v>
      </c>
      <c r="AT28" s="52">
        <v>40.838600158691399</v>
      </c>
      <c r="AU28" s="52">
        <v>40.139652252197301</v>
      </c>
      <c r="AV28" s="52">
        <v>39.484264373779297</v>
      </c>
      <c r="AW28" s="52">
        <v>39.090578079223597</v>
      </c>
      <c r="AX28" s="52">
        <v>39.441268920898402</v>
      </c>
      <c r="AY28" s="52">
        <v>40.652633666992202</v>
      </c>
      <c r="AZ28" s="52">
        <v>38.9250583648682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231.65000152587879</v>
      </c>
      <c r="U29" s="103">
        <f t="shared" ref="U29:AI29" si="33">SUM(U23:U28)</f>
        <v>212.45000267028811</v>
      </c>
      <c r="V29" s="103">
        <f t="shared" si="33"/>
        <v>239.94999980926522</v>
      </c>
      <c r="W29" s="103">
        <f t="shared" si="33"/>
        <v>237.99999523162839</v>
      </c>
      <c r="X29" s="103">
        <f t="shared" si="33"/>
        <v>241.74773979187012</v>
      </c>
      <c r="Y29" s="103">
        <f t="shared" si="33"/>
        <v>241.08872222900399</v>
      </c>
      <c r="Z29" s="103">
        <f t="shared" si="33"/>
        <v>237.23223400115972</v>
      </c>
      <c r="AA29" s="103">
        <f t="shared" si="33"/>
        <v>239.03768920898429</v>
      </c>
      <c r="AB29" s="103">
        <f t="shared" si="33"/>
        <v>235.54014968872082</v>
      </c>
      <c r="AC29" s="103">
        <f t="shared" si="33"/>
        <v>240.52363777160639</v>
      </c>
      <c r="AD29" s="103">
        <f t="shared" si="33"/>
        <v>240.1700572967529</v>
      </c>
      <c r="AE29" s="103">
        <f t="shared" si="33"/>
        <v>240.032829284668</v>
      </c>
      <c r="AF29" s="103">
        <f t="shared" si="33"/>
        <v>240.04820442199718</v>
      </c>
      <c r="AG29" s="103">
        <f t="shared" si="33"/>
        <v>240.22716140747059</v>
      </c>
      <c r="AH29" s="103">
        <f t="shared" si="33"/>
        <v>240.57534599304211</v>
      </c>
      <c r="AI29" s="61">
        <f t="shared" si="33"/>
        <v>8.9253444671633133</v>
      </c>
      <c r="AJ29" s="100"/>
      <c r="AK29" s="51" t="s">
        <v>77</v>
      </c>
      <c r="AL29" s="52">
        <v>35.399999618530302</v>
      </c>
      <c r="AM29" s="52">
        <v>38.25</v>
      </c>
      <c r="AN29" s="52">
        <v>35.649999618530302</v>
      </c>
      <c r="AO29" s="52">
        <v>41.799999237060497</v>
      </c>
      <c r="AP29" s="52">
        <v>39.423042297363303</v>
      </c>
      <c r="AQ29" s="52">
        <v>38.426971435546903</v>
      </c>
      <c r="AR29" s="52">
        <v>42.687097549438498</v>
      </c>
      <c r="AS29" s="52">
        <v>40.475246429443402</v>
      </c>
      <c r="AT29" s="52">
        <v>39.2028617858887</v>
      </c>
      <c r="AU29" s="52">
        <v>39.9665718078613</v>
      </c>
      <c r="AV29" s="52">
        <v>39.490846633911097</v>
      </c>
      <c r="AW29" s="52">
        <v>38.972537994384801</v>
      </c>
      <c r="AX29" s="52">
        <v>38.775732040405302</v>
      </c>
      <c r="AY29" s="52">
        <v>39.164197921752901</v>
      </c>
      <c r="AZ29" s="52">
        <v>40.1010837554932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53.899999618530302</v>
      </c>
      <c r="U30" s="65">
        <f t="shared" ref="U30:AH36" si="34">AM10</f>
        <v>48.950000762939503</v>
      </c>
      <c r="V30" s="65">
        <f t="shared" si="34"/>
        <v>35.75</v>
      </c>
      <c r="W30" s="65">
        <f t="shared" si="34"/>
        <v>40.25</v>
      </c>
      <c r="X30" s="65">
        <f t="shared" si="34"/>
        <v>37.263492584228501</v>
      </c>
      <c r="Y30" s="65">
        <f t="shared" si="34"/>
        <v>40.970220565795898</v>
      </c>
      <c r="Z30" s="65">
        <f t="shared" si="34"/>
        <v>44.125572204589801</v>
      </c>
      <c r="AA30" s="65">
        <f t="shared" si="34"/>
        <v>38.908533096313498</v>
      </c>
      <c r="AB30" s="65">
        <f t="shared" si="34"/>
        <v>44.022052764892599</v>
      </c>
      <c r="AC30" s="65">
        <f t="shared" si="34"/>
        <v>35.731033325195298</v>
      </c>
      <c r="AD30" s="65">
        <f t="shared" si="34"/>
        <v>40.907049179077099</v>
      </c>
      <c r="AE30" s="65">
        <f t="shared" si="34"/>
        <v>40.880865097045898</v>
      </c>
      <c r="AF30" s="65">
        <f t="shared" si="34"/>
        <v>40.876573562622099</v>
      </c>
      <c r="AG30" s="65">
        <f t="shared" si="34"/>
        <v>40.907720565795898</v>
      </c>
      <c r="AH30" s="65">
        <f t="shared" si="34"/>
        <v>40.963514328002901</v>
      </c>
      <c r="AI30" s="87">
        <f t="shared" ref="AI30:AI36" si="35">AH30-T30</f>
        <v>-12.936485290527401</v>
      </c>
      <c r="AJ30" s="95"/>
      <c r="AK30" s="51" t="s">
        <v>78</v>
      </c>
      <c r="AL30" s="52">
        <v>31.099999427795399</v>
      </c>
      <c r="AM30" s="52">
        <v>37</v>
      </c>
      <c r="AN30" s="52">
        <v>35.850000381469698</v>
      </c>
      <c r="AO30" s="52">
        <v>40.850000381469698</v>
      </c>
      <c r="AP30" s="52">
        <v>40.846607208252003</v>
      </c>
      <c r="AQ30" s="52">
        <v>39.365634918212898</v>
      </c>
      <c r="AR30" s="52">
        <v>38.525777816772496</v>
      </c>
      <c r="AS30" s="52">
        <v>41.673570632934599</v>
      </c>
      <c r="AT30" s="52">
        <v>40.123170852661097</v>
      </c>
      <c r="AU30" s="52">
        <v>39.165313720703097</v>
      </c>
      <c r="AV30" s="52">
        <v>39.793268203735401</v>
      </c>
      <c r="AW30" s="52">
        <v>39.465093612670898</v>
      </c>
      <c r="AX30" s="52">
        <v>39.0501518249512</v>
      </c>
      <c r="AY30" s="52">
        <v>38.981941223144503</v>
      </c>
      <c r="AZ30" s="52">
        <v>39.389572143554702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36.400000572204597</v>
      </c>
      <c r="U31" s="61">
        <f t="shared" si="34"/>
        <v>51.149999618530302</v>
      </c>
      <c r="V31" s="61">
        <f t="shared" si="34"/>
        <v>50.100000381469698</v>
      </c>
      <c r="W31" s="61">
        <f t="shared" si="34"/>
        <v>34.850000381469698</v>
      </c>
      <c r="X31" s="61">
        <f t="shared" si="34"/>
        <v>40.942535400390597</v>
      </c>
      <c r="Y31" s="61">
        <f t="shared" si="34"/>
        <v>37.678197860717802</v>
      </c>
      <c r="Z31" s="61">
        <f t="shared" si="34"/>
        <v>41.0132160186768</v>
      </c>
      <c r="AA31" s="61">
        <f t="shared" si="34"/>
        <v>43.8817844390869</v>
      </c>
      <c r="AB31" s="61">
        <f t="shared" si="34"/>
        <v>39.232461929321303</v>
      </c>
      <c r="AC31" s="61">
        <f t="shared" si="34"/>
        <v>43.962169647216797</v>
      </c>
      <c r="AD31" s="61">
        <f t="shared" si="34"/>
        <v>36.149085998535199</v>
      </c>
      <c r="AE31" s="61">
        <f t="shared" si="34"/>
        <v>41.064182281494098</v>
      </c>
      <c r="AF31" s="61">
        <f t="shared" si="34"/>
        <v>41.057044982910199</v>
      </c>
      <c r="AG31" s="61">
        <f t="shared" si="34"/>
        <v>41.075733184814503</v>
      </c>
      <c r="AH31" s="61">
        <f t="shared" si="34"/>
        <v>41.1280422210693</v>
      </c>
      <c r="AI31" s="84">
        <f t="shared" si="35"/>
        <v>4.7280416488647035</v>
      </c>
      <c r="AJ31" s="95"/>
      <c r="AK31" s="51" t="s">
        <v>79</v>
      </c>
      <c r="AL31" s="52">
        <v>37.450000762939503</v>
      </c>
      <c r="AM31" s="52">
        <v>36.050000190734899</v>
      </c>
      <c r="AN31" s="52">
        <v>37.5</v>
      </c>
      <c r="AO31" s="52">
        <v>43.450000762939503</v>
      </c>
      <c r="AP31" s="52">
        <v>40.4457683563232</v>
      </c>
      <c r="AQ31" s="52">
        <v>40.681598663330099</v>
      </c>
      <c r="AR31" s="52">
        <v>39.801191329956097</v>
      </c>
      <c r="AS31" s="52">
        <v>39.090551376342802</v>
      </c>
      <c r="AT31" s="52">
        <v>41.508998870849602</v>
      </c>
      <c r="AU31" s="52">
        <v>40.386741638183601</v>
      </c>
      <c r="AV31" s="52">
        <v>39.666173934936502</v>
      </c>
      <c r="AW31" s="52">
        <v>40.193904876708999</v>
      </c>
      <c r="AX31" s="52">
        <v>39.971681594848597</v>
      </c>
      <c r="AY31" s="52">
        <v>39.6388454437256</v>
      </c>
      <c r="AZ31" s="52">
        <v>39.661226272583001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48.899999618530302</v>
      </c>
      <c r="U32" s="65">
        <f t="shared" si="34"/>
        <v>37.900000572204597</v>
      </c>
      <c r="V32" s="65">
        <f t="shared" si="34"/>
        <v>50.950000762939503</v>
      </c>
      <c r="W32" s="65">
        <f t="shared" si="34"/>
        <v>50.350000381469698</v>
      </c>
      <c r="X32" s="65">
        <f t="shared" si="34"/>
        <v>35.597654342651403</v>
      </c>
      <c r="Y32" s="65">
        <f t="shared" si="34"/>
        <v>41.539529800415004</v>
      </c>
      <c r="Z32" s="65">
        <f t="shared" si="34"/>
        <v>38.1061305999756</v>
      </c>
      <c r="AA32" s="65">
        <f t="shared" si="34"/>
        <v>41.143827438354499</v>
      </c>
      <c r="AB32" s="65">
        <f t="shared" si="34"/>
        <v>43.7761135101318</v>
      </c>
      <c r="AC32" s="65">
        <f t="shared" si="34"/>
        <v>39.578884124755902</v>
      </c>
      <c r="AD32" s="65">
        <f t="shared" si="34"/>
        <v>43.9840793609619</v>
      </c>
      <c r="AE32" s="65">
        <f t="shared" si="34"/>
        <v>36.597785949707003</v>
      </c>
      <c r="AF32" s="65">
        <f t="shared" si="34"/>
        <v>41.280908584594698</v>
      </c>
      <c r="AG32" s="65">
        <f t="shared" si="34"/>
        <v>41.296981811523402</v>
      </c>
      <c r="AH32" s="65">
        <f t="shared" si="34"/>
        <v>41.337394714355497</v>
      </c>
      <c r="AI32" s="83">
        <f t="shared" si="35"/>
        <v>-7.5626049041748047</v>
      </c>
      <c r="AJ32" s="95"/>
      <c r="AK32" s="51" t="s">
        <v>80</v>
      </c>
      <c r="AL32" s="52">
        <v>41.25</v>
      </c>
      <c r="AM32" s="52">
        <v>39.25</v>
      </c>
      <c r="AN32" s="52">
        <v>37.799999237060497</v>
      </c>
      <c r="AO32" s="52">
        <v>40.950000762939503</v>
      </c>
      <c r="AP32" s="52">
        <v>43.232366561889599</v>
      </c>
      <c r="AQ32" s="52">
        <v>40.551935195922901</v>
      </c>
      <c r="AR32" s="52">
        <v>40.954658508300803</v>
      </c>
      <c r="AS32" s="52">
        <v>40.4309692382813</v>
      </c>
      <c r="AT32" s="52">
        <v>39.839218139648402</v>
      </c>
      <c r="AU32" s="52">
        <v>41.754692077636697</v>
      </c>
      <c r="AV32" s="52">
        <v>40.935939788818402</v>
      </c>
      <c r="AW32" s="52">
        <v>40.390275955200202</v>
      </c>
      <c r="AX32" s="52">
        <v>40.847558975219698</v>
      </c>
      <c r="AY32" s="52">
        <v>40.7085666656494</v>
      </c>
      <c r="AZ32" s="52">
        <v>40.449720382690401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45.350000381469698</v>
      </c>
      <c r="U33" s="61">
        <f t="shared" si="34"/>
        <v>50.149999618530302</v>
      </c>
      <c r="V33" s="61">
        <f t="shared" si="34"/>
        <v>39.400000572204597</v>
      </c>
      <c r="W33" s="61">
        <f t="shared" si="34"/>
        <v>48.700000762939503</v>
      </c>
      <c r="X33" s="61">
        <f t="shared" si="34"/>
        <v>50.011487960815401</v>
      </c>
      <c r="Y33" s="61">
        <f t="shared" si="34"/>
        <v>36.196800231933601</v>
      </c>
      <c r="Z33" s="61">
        <f t="shared" si="34"/>
        <v>42.036535263061502</v>
      </c>
      <c r="AA33" s="61">
        <f t="shared" si="34"/>
        <v>38.4469699859619</v>
      </c>
      <c r="AB33" s="61">
        <f t="shared" si="34"/>
        <v>41.226591110229499</v>
      </c>
      <c r="AC33" s="61">
        <f t="shared" si="34"/>
        <v>43.649997711181598</v>
      </c>
      <c r="AD33" s="61">
        <f t="shared" si="34"/>
        <v>39.860040664672901</v>
      </c>
      <c r="AE33" s="61">
        <f t="shared" si="34"/>
        <v>43.979602813720703</v>
      </c>
      <c r="AF33" s="61">
        <f t="shared" si="34"/>
        <v>36.955734252929702</v>
      </c>
      <c r="AG33" s="61">
        <f t="shared" si="34"/>
        <v>41.447517395019503</v>
      </c>
      <c r="AH33" s="61">
        <f t="shared" si="34"/>
        <v>41.485790252685497</v>
      </c>
      <c r="AI33" s="84">
        <f t="shared" si="35"/>
        <v>-3.864210128784201</v>
      </c>
      <c r="AJ33" s="95"/>
      <c r="AK33" s="51" t="s">
        <v>81</v>
      </c>
      <c r="AL33" s="52">
        <v>38.849998474121101</v>
      </c>
      <c r="AM33" s="52">
        <v>40.550001144409201</v>
      </c>
      <c r="AN33" s="52">
        <v>39.549999237060497</v>
      </c>
      <c r="AO33" s="52">
        <v>45.049999237060497</v>
      </c>
      <c r="AP33" s="52">
        <v>41.5468425750732</v>
      </c>
      <c r="AQ33" s="52">
        <v>43.371566772460902</v>
      </c>
      <c r="AR33" s="52">
        <v>41.020805358886697</v>
      </c>
      <c r="AS33" s="52">
        <v>41.470573425292997</v>
      </c>
      <c r="AT33" s="52">
        <v>41.1455402374268</v>
      </c>
      <c r="AU33" s="52">
        <v>40.654041290283203</v>
      </c>
      <c r="AV33" s="52">
        <v>42.225257873535199</v>
      </c>
      <c r="AW33" s="52">
        <v>41.613895416259801</v>
      </c>
      <c r="AX33" s="52">
        <v>41.210342407226598</v>
      </c>
      <c r="AY33" s="52">
        <v>41.614198684692397</v>
      </c>
      <c r="AZ33" s="52">
        <v>41.546625137329102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38.550001144409201</v>
      </c>
      <c r="U34" s="65">
        <f t="shared" si="34"/>
        <v>47.350000381469698</v>
      </c>
      <c r="V34" s="65">
        <f t="shared" si="34"/>
        <v>46.75</v>
      </c>
      <c r="W34" s="65">
        <f t="shared" si="34"/>
        <v>40.150000572204597</v>
      </c>
      <c r="X34" s="65">
        <f t="shared" si="34"/>
        <v>48.773529052734403</v>
      </c>
      <c r="Y34" s="65">
        <f t="shared" si="34"/>
        <v>49.796350479125998</v>
      </c>
      <c r="Z34" s="65">
        <f t="shared" si="34"/>
        <v>36.864915847778299</v>
      </c>
      <c r="AA34" s="65">
        <f t="shared" si="34"/>
        <v>42.563299179077099</v>
      </c>
      <c r="AB34" s="65">
        <f t="shared" si="34"/>
        <v>38.858776092529297</v>
      </c>
      <c r="AC34" s="65">
        <f t="shared" si="34"/>
        <v>41.457260131835902</v>
      </c>
      <c r="AD34" s="65">
        <f t="shared" si="34"/>
        <v>43.678018569946303</v>
      </c>
      <c r="AE34" s="65">
        <f t="shared" si="34"/>
        <v>40.225522994995103</v>
      </c>
      <c r="AF34" s="65">
        <f t="shared" si="34"/>
        <v>44.074928283691399</v>
      </c>
      <c r="AG34" s="65">
        <f t="shared" si="34"/>
        <v>37.416587829589801</v>
      </c>
      <c r="AH34" s="65">
        <f t="shared" si="34"/>
        <v>41.728132247924798</v>
      </c>
      <c r="AI34" s="83">
        <f t="shared" si="35"/>
        <v>3.1781311035155966</v>
      </c>
      <c r="AJ34" s="95"/>
      <c r="AK34" s="51" t="s">
        <v>82</v>
      </c>
      <c r="AL34" s="52">
        <v>36.899999618530302</v>
      </c>
      <c r="AM34" s="52">
        <v>39.199998855590799</v>
      </c>
      <c r="AN34" s="52">
        <v>43.049999237060497</v>
      </c>
      <c r="AO34" s="52">
        <v>41.649999618530302</v>
      </c>
      <c r="AP34" s="52">
        <v>44.342498779296903</v>
      </c>
      <c r="AQ34" s="52">
        <v>41.890758514404297</v>
      </c>
      <c r="AR34" s="52">
        <v>43.4780178070068</v>
      </c>
      <c r="AS34" s="52">
        <v>41.400894165039098</v>
      </c>
      <c r="AT34" s="52">
        <v>41.836805343627901</v>
      </c>
      <c r="AU34" s="52">
        <v>41.5983791351318</v>
      </c>
      <c r="AV34" s="52">
        <v>41.209480285644503</v>
      </c>
      <c r="AW34" s="52">
        <v>42.520011901855497</v>
      </c>
      <c r="AX34" s="52">
        <v>42.057296752929702</v>
      </c>
      <c r="AY34" s="52">
        <v>41.777751922607401</v>
      </c>
      <c r="AZ34" s="52">
        <v>42.137687683105497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54.350000381469698</v>
      </c>
      <c r="U35" s="61">
        <f t="shared" si="34"/>
        <v>37.649999618530302</v>
      </c>
      <c r="V35" s="61">
        <f t="shared" si="34"/>
        <v>46.200000762939503</v>
      </c>
      <c r="W35" s="61">
        <f t="shared" si="34"/>
        <v>48.100000381469698</v>
      </c>
      <c r="X35" s="61">
        <f t="shared" si="34"/>
        <v>40.617134094238303</v>
      </c>
      <c r="Y35" s="61">
        <f t="shared" si="34"/>
        <v>48.8039226531982</v>
      </c>
      <c r="Z35" s="61">
        <f t="shared" si="34"/>
        <v>49.589286804199197</v>
      </c>
      <c r="AA35" s="61">
        <f t="shared" si="34"/>
        <v>37.446407318115199</v>
      </c>
      <c r="AB35" s="61">
        <f t="shared" si="34"/>
        <v>43.0107231140137</v>
      </c>
      <c r="AC35" s="61">
        <f t="shared" si="34"/>
        <v>39.192281723022496</v>
      </c>
      <c r="AD35" s="61">
        <f t="shared" si="34"/>
        <v>41.653251647949197</v>
      </c>
      <c r="AE35" s="61">
        <f t="shared" si="34"/>
        <v>43.690362930297901</v>
      </c>
      <c r="AF35" s="61">
        <f t="shared" si="34"/>
        <v>40.5234184265137</v>
      </c>
      <c r="AG35" s="61">
        <f t="shared" si="34"/>
        <v>44.139390945434599</v>
      </c>
      <c r="AH35" s="61">
        <f t="shared" si="34"/>
        <v>37.810150146484403</v>
      </c>
      <c r="AI35" s="84">
        <f t="shared" si="35"/>
        <v>-16.539850234985295</v>
      </c>
      <c r="AJ35" s="95"/>
      <c r="AK35" s="51" t="s">
        <v>83</v>
      </c>
      <c r="AL35" s="52">
        <v>35.899999618530302</v>
      </c>
      <c r="AM35" s="52">
        <v>40</v>
      </c>
      <c r="AN35" s="52">
        <v>42.5</v>
      </c>
      <c r="AO35" s="52">
        <v>40.799999237060497</v>
      </c>
      <c r="AP35" s="52">
        <v>41.2680854797363</v>
      </c>
      <c r="AQ35" s="52">
        <v>43.6552734375</v>
      </c>
      <c r="AR35" s="52">
        <v>42.0196857452393</v>
      </c>
      <c r="AS35" s="52">
        <v>43.416210174560497</v>
      </c>
      <c r="AT35" s="52">
        <v>41.5616455078125</v>
      </c>
      <c r="AU35" s="52">
        <v>41.958538055419901</v>
      </c>
      <c r="AV35" s="52">
        <v>41.775863647460902</v>
      </c>
      <c r="AW35" s="52">
        <v>41.4668998718262</v>
      </c>
      <c r="AX35" s="52">
        <v>42.571491241455099</v>
      </c>
      <c r="AY35" s="52">
        <v>42.223890304565401</v>
      </c>
      <c r="AZ35" s="52">
        <v>42.044464111328097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44.5</v>
      </c>
      <c r="U36" s="74">
        <f t="shared" si="34"/>
        <v>54.049999237060497</v>
      </c>
      <c r="V36" s="74">
        <f t="shared" si="34"/>
        <v>38.899999618530302</v>
      </c>
      <c r="W36" s="74">
        <f t="shared" si="34"/>
        <v>43.600000381469698</v>
      </c>
      <c r="X36" s="74">
        <f t="shared" si="34"/>
        <v>47.803709030151403</v>
      </c>
      <c r="Y36" s="74">
        <f t="shared" si="34"/>
        <v>40.972763061523402</v>
      </c>
      <c r="Z36" s="74">
        <f t="shared" si="34"/>
        <v>48.787618637084996</v>
      </c>
      <c r="AA36" s="74">
        <f t="shared" si="34"/>
        <v>49.3489665985107</v>
      </c>
      <c r="AB36" s="74">
        <f t="shared" si="34"/>
        <v>37.970909118652301</v>
      </c>
      <c r="AC36" s="74">
        <f t="shared" si="34"/>
        <v>43.374843597412102</v>
      </c>
      <c r="AD36" s="74">
        <f t="shared" si="34"/>
        <v>39.489557266235401</v>
      </c>
      <c r="AE36" s="74">
        <f t="shared" si="34"/>
        <v>41.836814880371101</v>
      </c>
      <c r="AF36" s="74">
        <f t="shared" si="34"/>
        <v>43.683233261108398</v>
      </c>
      <c r="AG36" s="74">
        <f t="shared" si="34"/>
        <v>40.776817321777301</v>
      </c>
      <c r="AH36" s="74">
        <f t="shared" si="34"/>
        <v>44.177608489990199</v>
      </c>
      <c r="AI36" s="86">
        <f t="shared" si="35"/>
        <v>-0.32239151000980115</v>
      </c>
      <c r="AJ36" s="95"/>
      <c r="AK36" s="51" t="s">
        <v>84</v>
      </c>
      <c r="AL36" s="52">
        <v>34.049999237060497</v>
      </c>
      <c r="AM36" s="52">
        <v>36.850000381469698</v>
      </c>
      <c r="AN36" s="52">
        <v>41.050001144409201</v>
      </c>
      <c r="AO36" s="52">
        <v>41.950000762939503</v>
      </c>
      <c r="AP36" s="52">
        <v>41.117866516113303</v>
      </c>
      <c r="AQ36" s="52">
        <v>41.1606254577637</v>
      </c>
      <c r="AR36" s="52">
        <v>43.3404541015625</v>
      </c>
      <c r="AS36" s="52">
        <v>42.262992858886697</v>
      </c>
      <c r="AT36" s="52">
        <v>43.501314163208001</v>
      </c>
      <c r="AU36" s="52">
        <v>41.812103271484403</v>
      </c>
      <c r="AV36" s="52">
        <v>42.195640563964801</v>
      </c>
      <c r="AW36" s="52">
        <v>42.059864044189503</v>
      </c>
      <c r="AX36" s="52">
        <v>41.806350708007798</v>
      </c>
      <c r="AY36" s="52">
        <v>42.761272430419901</v>
      </c>
      <c r="AZ36" s="52">
        <v>42.502849578857401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321.95000171661377</v>
      </c>
      <c r="U37" s="61">
        <f t="shared" ref="U37:AI37" si="37">SUM(U30:U36)</f>
        <v>327.19999980926519</v>
      </c>
      <c r="V37" s="61">
        <f t="shared" si="37"/>
        <v>308.05000209808361</v>
      </c>
      <c r="W37" s="61">
        <f t="shared" si="37"/>
        <v>306.00000286102295</v>
      </c>
      <c r="X37" s="61">
        <f t="shared" si="37"/>
        <v>301.00954246521002</v>
      </c>
      <c r="Y37" s="61">
        <f t="shared" si="37"/>
        <v>295.9577846527099</v>
      </c>
      <c r="Z37" s="61">
        <f t="shared" si="37"/>
        <v>300.52327537536621</v>
      </c>
      <c r="AA37" s="61">
        <f t="shared" si="37"/>
        <v>291.73978805541981</v>
      </c>
      <c r="AB37" s="61">
        <f t="shared" si="37"/>
        <v>288.09762763977051</v>
      </c>
      <c r="AC37" s="61">
        <f t="shared" si="37"/>
        <v>286.94647026062012</v>
      </c>
      <c r="AD37" s="61">
        <f t="shared" si="37"/>
        <v>285.72108268737799</v>
      </c>
      <c r="AE37" s="61">
        <f t="shared" si="37"/>
        <v>288.27513694763184</v>
      </c>
      <c r="AF37" s="61">
        <f t="shared" si="37"/>
        <v>288.45184135437023</v>
      </c>
      <c r="AG37" s="61">
        <f t="shared" si="37"/>
        <v>287.06074905395502</v>
      </c>
      <c r="AH37" s="61">
        <f t="shared" si="37"/>
        <v>288.63063240051258</v>
      </c>
      <c r="AI37" s="61">
        <f t="shared" si="37"/>
        <v>-33.319369316101202</v>
      </c>
      <c r="AJ37" s="100"/>
      <c r="AK37" s="51" t="s">
        <v>85</v>
      </c>
      <c r="AL37" s="52">
        <v>33.850000381469698</v>
      </c>
      <c r="AM37" s="52">
        <v>36.900001525878899</v>
      </c>
      <c r="AN37" s="52">
        <v>36.549999237060497</v>
      </c>
      <c r="AO37" s="52">
        <v>42.050001144409201</v>
      </c>
      <c r="AP37" s="52">
        <v>41.989568710327099</v>
      </c>
      <c r="AQ37" s="52">
        <v>41.437221527099602</v>
      </c>
      <c r="AR37" s="52">
        <v>41.279106140136697</v>
      </c>
      <c r="AS37" s="52">
        <v>43.298545837402301</v>
      </c>
      <c r="AT37" s="52">
        <v>42.632122039794901</v>
      </c>
      <c r="AU37" s="52">
        <v>43.705039978027301</v>
      </c>
      <c r="AV37" s="52">
        <v>42.153514862060497</v>
      </c>
      <c r="AW37" s="52">
        <v>42.5412921905518</v>
      </c>
      <c r="AX37" s="52">
        <v>42.4573879241943</v>
      </c>
      <c r="AY37" s="52">
        <v>42.246086120605497</v>
      </c>
      <c r="AZ37" s="52">
        <v>43.088016510009801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48.399999618530302</v>
      </c>
      <c r="U38" s="79">
        <f t="shared" ref="U38:AH40" si="38">AM17</f>
        <v>44.5</v>
      </c>
      <c r="V38" s="79">
        <f t="shared" si="38"/>
        <v>55.149999618530302</v>
      </c>
      <c r="W38" s="79">
        <f t="shared" si="38"/>
        <v>36.850000381469698</v>
      </c>
      <c r="X38" s="79">
        <f t="shared" si="38"/>
        <v>43.725872039794901</v>
      </c>
      <c r="Y38" s="79">
        <f t="shared" si="38"/>
        <v>47.391033172607401</v>
      </c>
      <c r="Z38" s="79">
        <f t="shared" si="38"/>
        <v>41.175875663757303</v>
      </c>
      <c r="AA38" s="79">
        <f t="shared" si="38"/>
        <v>48.639217376708999</v>
      </c>
      <c r="AB38" s="79">
        <f t="shared" si="38"/>
        <v>48.964160919189503</v>
      </c>
      <c r="AC38" s="79">
        <f t="shared" si="38"/>
        <v>38.377326965332003</v>
      </c>
      <c r="AD38" s="79">
        <f t="shared" si="38"/>
        <v>43.597480773925803</v>
      </c>
      <c r="AE38" s="79">
        <f t="shared" si="38"/>
        <v>39.6777534484863</v>
      </c>
      <c r="AF38" s="79">
        <f t="shared" si="38"/>
        <v>41.922523498535199</v>
      </c>
      <c r="AG38" s="79">
        <f t="shared" si="38"/>
        <v>43.564777374267599</v>
      </c>
      <c r="AH38" s="79">
        <f t="shared" si="38"/>
        <v>40.909793853759801</v>
      </c>
      <c r="AI38" s="104">
        <f t="shared" ref="AI38:AI40" si="39">AH38-T38</f>
        <v>-7.4902057647705007</v>
      </c>
      <c r="AJ38" s="95"/>
      <c r="AK38" s="51" t="s">
        <v>86</v>
      </c>
      <c r="AL38" s="52">
        <v>36.5</v>
      </c>
      <c r="AM38" s="52">
        <v>35.200000762939503</v>
      </c>
      <c r="AN38" s="52">
        <v>41.300001144409201</v>
      </c>
      <c r="AO38" s="52">
        <v>36.149999618530302</v>
      </c>
      <c r="AP38" s="52">
        <v>42.195405960083001</v>
      </c>
      <c r="AQ38" s="52">
        <v>42.280206680297901</v>
      </c>
      <c r="AR38" s="52">
        <v>41.954269409179702</v>
      </c>
      <c r="AS38" s="52">
        <v>41.688611984252901</v>
      </c>
      <c r="AT38" s="52">
        <v>43.5645141601563</v>
      </c>
      <c r="AU38" s="52">
        <v>43.197154998779297</v>
      </c>
      <c r="AV38" s="52">
        <v>44.143739700317397</v>
      </c>
      <c r="AW38" s="52">
        <v>42.701728820800803</v>
      </c>
      <c r="AX38" s="52">
        <v>43.097059249877901</v>
      </c>
      <c r="AY38" s="52">
        <v>43.070215225219698</v>
      </c>
      <c r="AZ38" s="52">
        <v>42.893749237060497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45.5</v>
      </c>
      <c r="U39" s="65">
        <f t="shared" si="38"/>
        <v>48.649999618530302</v>
      </c>
      <c r="V39" s="65">
        <f t="shared" si="38"/>
        <v>43.75</v>
      </c>
      <c r="W39" s="65">
        <f t="shared" si="38"/>
        <v>52</v>
      </c>
      <c r="X39" s="65">
        <f t="shared" si="38"/>
        <v>37.407140731811502</v>
      </c>
      <c r="Y39" s="65">
        <f t="shared" si="38"/>
        <v>43.812360763549798</v>
      </c>
      <c r="Z39" s="65">
        <f t="shared" si="38"/>
        <v>46.977281570434599</v>
      </c>
      <c r="AA39" s="65">
        <f t="shared" si="38"/>
        <v>41.355804443359403</v>
      </c>
      <c r="AB39" s="65">
        <f t="shared" si="38"/>
        <v>48.464725494384801</v>
      </c>
      <c r="AC39" s="65">
        <f t="shared" si="38"/>
        <v>48.551231384277301</v>
      </c>
      <c r="AD39" s="65">
        <f t="shared" si="38"/>
        <v>38.7954425811768</v>
      </c>
      <c r="AE39" s="65">
        <f t="shared" si="38"/>
        <v>43.803760528564503</v>
      </c>
      <c r="AF39" s="65">
        <f t="shared" si="38"/>
        <v>39.876043319702099</v>
      </c>
      <c r="AG39" s="65">
        <f t="shared" si="38"/>
        <v>42.035686492919901</v>
      </c>
      <c r="AH39" s="65">
        <f t="shared" si="38"/>
        <v>43.464925765991197</v>
      </c>
      <c r="AI39" s="83">
        <f t="shared" si="39"/>
        <v>-2.0350742340088033</v>
      </c>
      <c r="AJ39" s="95"/>
      <c r="AK39" s="51" t="s">
        <v>87</v>
      </c>
      <c r="AL39" s="52">
        <v>37.699998855590799</v>
      </c>
      <c r="AM39" s="52">
        <v>36.649999618530302</v>
      </c>
      <c r="AN39" s="52">
        <v>38.549999237060497</v>
      </c>
      <c r="AO39" s="52">
        <v>48.050001144409201</v>
      </c>
      <c r="AP39" s="52">
        <v>36.921358108520501</v>
      </c>
      <c r="AQ39" s="52">
        <v>42.2665920257568</v>
      </c>
      <c r="AR39" s="52">
        <v>42.508823394775398</v>
      </c>
      <c r="AS39" s="52">
        <v>42.365926742553697</v>
      </c>
      <c r="AT39" s="52">
        <v>42.021619796752901</v>
      </c>
      <c r="AU39" s="52">
        <v>43.7374591827393</v>
      </c>
      <c r="AV39" s="52">
        <v>43.622581481933601</v>
      </c>
      <c r="AW39" s="52">
        <v>44.462566375732401</v>
      </c>
      <c r="AX39" s="52">
        <v>43.121343612670898</v>
      </c>
      <c r="AY39" s="52">
        <v>43.523511886596701</v>
      </c>
      <c r="AZ39" s="52">
        <v>43.548915863037102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57.800001144409201</v>
      </c>
      <c r="U40" s="63">
        <f t="shared" si="38"/>
        <v>46.650001525878899</v>
      </c>
      <c r="V40" s="63">
        <f t="shared" si="38"/>
        <v>48.150001525878899</v>
      </c>
      <c r="W40" s="63">
        <f t="shared" si="38"/>
        <v>42.25</v>
      </c>
      <c r="X40" s="63">
        <f t="shared" si="38"/>
        <v>51.612842559814503</v>
      </c>
      <c r="Y40" s="63">
        <f t="shared" si="38"/>
        <v>37.979827880859403</v>
      </c>
      <c r="Z40" s="63">
        <f t="shared" si="38"/>
        <v>43.9135932922363</v>
      </c>
      <c r="AA40" s="63">
        <f t="shared" si="38"/>
        <v>46.6020317077637</v>
      </c>
      <c r="AB40" s="63">
        <f t="shared" si="38"/>
        <v>41.561092376708999</v>
      </c>
      <c r="AC40" s="63">
        <f t="shared" si="38"/>
        <v>48.290666580200202</v>
      </c>
      <c r="AD40" s="63">
        <f t="shared" si="38"/>
        <v>48.162582397460902</v>
      </c>
      <c r="AE40" s="63">
        <f t="shared" si="38"/>
        <v>39.257659912109403</v>
      </c>
      <c r="AF40" s="63">
        <f t="shared" si="38"/>
        <v>44.023597717285199</v>
      </c>
      <c r="AG40" s="63">
        <f t="shared" si="38"/>
        <v>40.123630523681598</v>
      </c>
      <c r="AH40" s="63">
        <f t="shared" si="38"/>
        <v>42.203306198120103</v>
      </c>
      <c r="AI40" s="85">
        <f t="shared" si="39"/>
        <v>-15.596694946289098</v>
      </c>
      <c r="AJ40" s="95"/>
      <c r="AK40" s="51" t="s">
        <v>88</v>
      </c>
      <c r="AL40" s="52">
        <v>30.5</v>
      </c>
      <c r="AM40" s="52">
        <v>42.049999237060497</v>
      </c>
      <c r="AN40" s="52">
        <v>38.649999618530302</v>
      </c>
      <c r="AO40" s="52">
        <v>38.899999618530302</v>
      </c>
      <c r="AP40" s="52">
        <v>47.505846023559599</v>
      </c>
      <c r="AQ40" s="52">
        <v>37.390642166137702</v>
      </c>
      <c r="AR40" s="52">
        <v>42.153272628784201</v>
      </c>
      <c r="AS40" s="52">
        <v>42.509780883789098</v>
      </c>
      <c r="AT40" s="52">
        <v>42.5130100250244</v>
      </c>
      <c r="AU40" s="52">
        <v>42.116096496582003</v>
      </c>
      <c r="AV40" s="52">
        <v>43.687313079833999</v>
      </c>
      <c r="AW40" s="52">
        <v>43.7671604156494</v>
      </c>
      <c r="AX40" s="52">
        <v>44.509786605834996</v>
      </c>
      <c r="AY40" s="52">
        <v>43.271768569946303</v>
      </c>
      <c r="AZ40" s="52">
        <v>43.6798286437988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151.70000076293951</v>
      </c>
      <c r="U41" s="103">
        <f t="shared" ref="U41:AI41" si="40">SUM(U38:U40)</f>
        <v>139.80000114440921</v>
      </c>
      <c r="V41" s="103">
        <f t="shared" si="40"/>
        <v>147.05000114440921</v>
      </c>
      <c r="W41" s="103">
        <f t="shared" si="40"/>
        <v>131.1000003814697</v>
      </c>
      <c r="X41" s="103">
        <f t="shared" si="40"/>
        <v>132.7458553314209</v>
      </c>
      <c r="Y41" s="103">
        <f t="shared" si="40"/>
        <v>129.1832218170166</v>
      </c>
      <c r="Z41" s="103">
        <f t="shared" si="40"/>
        <v>132.06675052642819</v>
      </c>
      <c r="AA41" s="103">
        <f t="shared" si="40"/>
        <v>136.59705352783209</v>
      </c>
      <c r="AB41" s="103">
        <f t="shared" si="40"/>
        <v>138.98997879028332</v>
      </c>
      <c r="AC41" s="103">
        <f t="shared" si="40"/>
        <v>135.21922492980951</v>
      </c>
      <c r="AD41" s="103">
        <f t="shared" si="40"/>
        <v>130.5555057525635</v>
      </c>
      <c r="AE41" s="103">
        <f t="shared" si="40"/>
        <v>122.73917388916021</v>
      </c>
      <c r="AF41" s="103">
        <f t="shared" si="40"/>
        <v>125.8221645355225</v>
      </c>
      <c r="AG41" s="103">
        <f t="shared" si="40"/>
        <v>125.7240943908691</v>
      </c>
      <c r="AH41" s="103">
        <f t="shared" si="40"/>
        <v>126.57802581787111</v>
      </c>
      <c r="AI41" s="61">
        <f t="shared" si="40"/>
        <v>-25.121974945068402</v>
      </c>
      <c r="AJ41" s="100"/>
      <c r="AK41" s="51" t="s">
        <v>89</v>
      </c>
      <c r="AL41" s="52">
        <v>31.300000190734899</v>
      </c>
      <c r="AM41" s="52">
        <v>32</v>
      </c>
      <c r="AN41" s="52">
        <v>40.899999618530302</v>
      </c>
      <c r="AO41" s="52">
        <v>35.150000572204597</v>
      </c>
      <c r="AP41" s="52">
        <v>38.769285202026403</v>
      </c>
      <c r="AQ41" s="52">
        <v>46.6980304718018</v>
      </c>
      <c r="AR41" s="52">
        <v>37.5121974945068</v>
      </c>
      <c r="AS41" s="52">
        <v>41.7646389007568</v>
      </c>
      <c r="AT41" s="52">
        <v>42.210880279541001</v>
      </c>
      <c r="AU41" s="52">
        <v>42.319557189941399</v>
      </c>
      <c r="AV41" s="52">
        <v>41.903726577758803</v>
      </c>
      <c r="AW41" s="52">
        <v>43.3396606445313</v>
      </c>
      <c r="AX41" s="52">
        <v>43.571056365966797</v>
      </c>
      <c r="AY41" s="52">
        <v>44.231275558471701</v>
      </c>
      <c r="AZ41" s="52">
        <v>43.095621109008803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47.149999618530302</v>
      </c>
      <c r="U42" s="65">
        <f t="shared" ref="U42:AH55" si="41">AM20</f>
        <v>56.049999237060497</v>
      </c>
      <c r="V42" s="65">
        <f t="shared" si="41"/>
        <v>48</v>
      </c>
      <c r="W42" s="65">
        <f t="shared" si="41"/>
        <v>45.050001144409201</v>
      </c>
      <c r="X42" s="65">
        <f t="shared" si="41"/>
        <v>42.5447807312012</v>
      </c>
      <c r="Y42" s="65">
        <f t="shared" si="41"/>
        <v>51.023731231689503</v>
      </c>
      <c r="Z42" s="65">
        <f t="shared" si="41"/>
        <v>38.486001968383803</v>
      </c>
      <c r="AA42" s="65">
        <f t="shared" si="41"/>
        <v>43.944644927978501</v>
      </c>
      <c r="AB42" s="65">
        <f t="shared" si="41"/>
        <v>46.196693420410199</v>
      </c>
      <c r="AC42" s="65">
        <f t="shared" si="41"/>
        <v>41.766931533813498</v>
      </c>
      <c r="AD42" s="65">
        <f t="shared" si="41"/>
        <v>48.053733825683601</v>
      </c>
      <c r="AE42" s="65">
        <f t="shared" si="41"/>
        <v>47.750394821166999</v>
      </c>
      <c r="AF42" s="65">
        <f t="shared" si="41"/>
        <v>39.674116134643597</v>
      </c>
      <c r="AG42" s="65">
        <f t="shared" si="41"/>
        <v>44.200521469116197</v>
      </c>
      <c r="AH42" s="65">
        <f t="shared" si="41"/>
        <v>40.374147415161097</v>
      </c>
      <c r="AI42" s="87">
        <f t="shared" ref="AI42:AI55" si="42">AH42-T42</f>
        <v>-6.7758522033692046</v>
      </c>
      <c r="AJ42" s="95"/>
      <c r="AK42" s="51" t="s">
        <v>90</v>
      </c>
      <c r="AL42" s="52">
        <v>45.699998855590799</v>
      </c>
      <c r="AM42" s="52">
        <v>32.199999809265101</v>
      </c>
      <c r="AN42" s="52">
        <v>36.100000381469698</v>
      </c>
      <c r="AO42" s="52">
        <v>42.649999618530302</v>
      </c>
      <c r="AP42" s="52">
        <v>35.444113731384299</v>
      </c>
      <c r="AQ42" s="52">
        <v>38.342755317688002</v>
      </c>
      <c r="AR42" s="52">
        <v>45.729856491088903</v>
      </c>
      <c r="AS42" s="52">
        <v>37.359167098999002</v>
      </c>
      <c r="AT42" s="52">
        <v>41.171218872070298</v>
      </c>
      <c r="AU42" s="52">
        <v>41.682920455932603</v>
      </c>
      <c r="AV42" s="52">
        <v>41.8958225250244</v>
      </c>
      <c r="AW42" s="52">
        <v>41.443792343139599</v>
      </c>
      <c r="AX42" s="52">
        <v>42.763919830322301</v>
      </c>
      <c r="AY42" s="52">
        <v>43.125949859619098</v>
      </c>
      <c r="AZ42" s="52">
        <v>43.7223510742188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44.25</v>
      </c>
      <c r="U43" s="61">
        <f t="shared" si="41"/>
        <v>44.649999618530302</v>
      </c>
      <c r="V43" s="61">
        <f t="shared" si="41"/>
        <v>53.449998855590799</v>
      </c>
      <c r="W43" s="61">
        <f t="shared" si="41"/>
        <v>50.75</v>
      </c>
      <c r="X43" s="61">
        <f t="shared" si="41"/>
        <v>44.663948059082003</v>
      </c>
      <c r="Y43" s="61">
        <f t="shared" si="41"/>
        <v>42.675069808959996</v>
      </c>
      <c r="Z43" s="61">
        <f t="shared" si="41"/>
        <v>50.188329696655302</v>
      </c>
      <c r="AA43" s="61">
        <f t="shared" si="41"/>
        <v>38.933849334716797</v>
      </c>
      <c r="AB43" s="61">
        <f t="shared" si="41"/>
        <v>43.889627456665004</v>
      </c>
      <c r="AC43" s="61">
        <f t="shared" si="41"/>
        <v>45.681348800659201</v>
      </c>
      <c r="AD43" s="61">
        <f t="shared" si="41"/>
        <v>41.961483001708999</v>
      </c>
      <c r="AE43" s="61">
        <f t="shared" si="41"/>
        <v>47.703714370727504</v>
      </c>
      <c r="AF43" s="61">
        <f t="shared" si="41"/>
        <v>47.219541549682603</v>
      </c>
      <c r="AG43" s="61">
        <f t="shared" si="41"/>
        <v>40.0134601593018</v>
      </c>
      <c r="AH43" s="61">
        <f t="shared" si="41"/>
        <v>44.298761367797901</v>
      </c>
      <c r="AI43" s="84">
        <f t="shared" si="42"/>
        <v>4.87613677979013E-2</v>
      </c>
      <c r="AJ43" s="95"/>
      <c r="AK43" s="51" t="s">
        <v>91</v>
      </c>
      <c r="AL43" s="52">
        <v>43.25</v>
      </c>
      <c r="AM43" s="52">
        <v>44.299999237060497</v>
      </c>
      <c r="AN43" s="52">
        <v>31.100000381469702</v>
      </c>
      <c r="AO43" s="52">
        <v>40.350000381469698</v>
      </c>
      <c r="AP43" s="52">
        <v>42.060916900634801</v>
      </c>
      <c r="AQ43" s="52">
        <v>35.651273727416999</v>
      </c>
      <c r="AR43" s="52">
        <v>38.0016994476318</v>
      </c>
      <c r="AS43" s="52">
        <v>44.929073333740199</v>
      </c>
      <c r="AT43" s="52">
        <v>37.2402248382568</v>
      </c>
      <c r="AU43" s="52">
        <v>40.680591583252003</v>
      </c>
      <c r="AV43" s="52">
        <v>41.251518249511697</v>
      </c>
      <c r="AW43" s="52">
        <v>41.545396804809599</v>
      </c>
      <c r="AX43" s="52">
        <v>41.058849334716797</v>
      </c>
      <c r="AY43" s="52">
        <v>42.294700622558601</v>
      </c>
      <c r="AZ43" s="52">
        <v>42.763538360595703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52.049999237060497</v>
      </c>
      <c r="U44" s="65">
        <f t="shared" si="41"/>
        <v>44.5</v>
      </c>
      <c r="V44" s="65">
        <f t="shared" si="41"/>
        <v>50.5</v>
      </c>
      <c r="W44" s="65">
        <f t="shared" si="41"/>
        <v>51.449998855590799</v>
      </c>
      <c r="X44" s="65">
        <f t="shared" si="41"/>
        <v>49.370338439941399</v>
      </c>
      <c r="Y44" s="65">
        <f t="shared" si="41"/>
        <v>44.387763977050803</v>
      </c>
      <c r="Z44" s="65">
        <f t="shared" si="41"/>
        <v>42.940895080566399</v>
      </c>
      <c r="AA44" s="65">
        <f t="shared" si="41"/>
        <v>49.372219085693402</v>
      </c>
      <c r="AB44" s="65">
        <f t="shared" si="41"/>
        <v>39.624946594238303</v>
      </c>
      <c r="AC44" s="65">
        <f t="shared" si="41"/>
        <v>44.040472030639599</v>
      </c>
      <c r="AD44" s="65">
        <f t="shared" si="41"/>
        <v>45.417798995971701</v>
      </c>
      <c r="AE44" s="65">
        <f t="shared" si="41"/>
        <v>42.463432312011697</v>
      </c>
      <c r="AF44" s="65">
        <f t="shared" si="41"/>
        <v>47.543754577636697</v>
      </c>
      <c r="AG44" s="65">
        <f t="shared" si="41"/>
        <v>46.929388046264599</v>
      </c>
      <c r="AH44" s="65">
        <f t="shared" si="41"/>
        <v>40.610511779785199</v>
      </c>
      <c r="AI44" s="83">
        <f t="shared" si="42"/>
        <v>-11.439487457275298</v>
      </c>
      <c r="AJ44" s="95"/>
      <c r="AK44" s="51" t="s">
        <v>92</v>
      </c>
      <c r="AL44" s="52">
        <v>40.600000381469698</v>
      </c>
      <c r="AM44" s="52">
        <v>43.5</v>
      </c>
      <c r="AN44" s="52">
        <v>44.299999237060497</v>
      </c>
      <c r="AO44" s="52">
        <v>28.250000953674299</v>
      </c>
      <c r="AP44" s="52">
        <v>39.985366821289098</v>
      </c>
      <c r="AQ44" s="52">
        <v>41.650714874267599</v>
      </c>
      <c r="AR44" s="52">
        <v>35.933691024780302</v>
      </c>
      <c r="AS44" s="52">
        <v>37.8613376617432</v>
      </c>
      <c r="AT44" s="52">
        <v>44.4161281585693</v>
      </c>
      <c r="AU44" s="52">
        <v>37.243839263916001</v>
      </c>
      <c r="AV44" s="52">
        <v>40.418672561645501</v>
      </c>
      <c r="AW44" s="52">
        <v>41.0095729827881</v>
      </c>
      <c r="AX44" s="52">
        <v>41.3583984375</v>
      </c>
      <c r="AY44" s="52">
        <v>40.860679626464801</v>
      </c>
      <c r="AZ44" s="52">
        <v>42.047077178955099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48.75</v>
      </c>
      <c r="U45" s="61">
        <f t="shared" si="41"/>
        <v>51.399999618530302</v>
      </c>
      <c r="V45" s="61">
        <f t="shared" si="41"/>
        <v>46</v>
      </c>
      <c r="W45" s="61">
        <f t="shared" si="41"/>
        <v>51.099998474121101</v>
      </c>
      <c r="X45" s="61">
        <f t="shared" si="41"/>
        <v>49.1927299499512</v>
      </c>
      <c r="Y45" s="61">
        <f t="shared" si="41"/>
        <v>47.320123672485401</v>
      </c>
      <c r="Z45" s="61">
        <f t="shared" si="41"/>
        <v>43.569007873535199</v>
      </c>
      <c r="AA45" s="61">
        <f t="shared" si="41"/>
        <v>42.665351867675803</v>
      </c>
      <c r="AB45" s="61">
        <f t="shared" si="41"/>
        <v>47.859569549560497</v>
      </c>
      <c r="AC45" s="61">
        <f t="shared" si="41"/>
        <v>39.932390213012702</v>
      </c>
      <c r="AD45" s="61">
        <f t="shared" si="41"/>
        <v>43.70849609375</v>
      </c>
      <c r="AE45" s="61">
        <f t="shared" si="41"/>
        <v>44.675886154174798</v>
      </c>
      <c r="AF45" s="61">
        <f t="shared" si="41"/>
        <v>42.5545978546143</v>
      </c>
      <c r="AG45" s="61">
        <f t="shared" si="41"/>
        <v>46.826084136962898</v>
      </c>
      <c r="AH45" s="61">
        <f t="shared" si="41"/>
        <v>46.145696640014599</v>
      </c>
      <c r="AI45" s="84">
        <f t="shared" si="42"/>
        <v>-2.6043033599854013</v>
      </c>
      <c r="AJ45" s="95"/>
      <c r="AK45" s="51" t="s">
        <v>93</v>
      </c>
      <c r="AL45" s="52">
        <v>39.649999618530302</v>
      </c>
      <c r="AM45" s="52">
        <v>39.100000381469698</v>
      </c>
      <c r="AN45" s="52">
        <v>41.75</v>
      </c>
      <c r="AO45" s="52">
        <v>44.199998855590799</v>
      </c>
      <c r="AP45" s="52">
        <v>29.4223775863647</v>
      </c>
      <c r="AQ45" s="52">
        <v>39.928261756897001</v>
      </c>
      <c r="AR45" s="52">
        <v>41.570796966552699</v>
      </c>
      <c r="AS45" s="52">
        <v>36.410732269287102</v>
      </c>
      <c r="AT45" s="52">
        <v>38.015741348266602</v>
      </c>
      <c r="AU45" s="52">
        <v>44.255142211914098</v>
      </c>
      <c r="AV45" s="52">
        <v>37.510721206665004</v>
      </c>
      <c r="AW45" s="52">
        <v>40.476957321166999</v>
      </c>
      <c r="AX45" s="52">
        <v>41.080247879028299</v>
      </c>
      <c r="AY45" s="52">
        <v>41.473669052124002</v>
      </c>
      <c r="AZ45" s="52">
        <v>40.972860336303697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40.25</v>
      </c>
      <c r="U46" s="65">
        <f t="shared" si="41"/>
        <v>40.299999237060497</v>
      </c>
      <c r="V46" s="65">
        <f t="shared" si="41"/>
        <v>52</v>
      </c>
      <c r="W46" s="65">
        <f t="shared" si="41"/>
        <v>46.799999237060497</v>
      </c>
      <c r="X46" s="65">
        <f t="shared" si="41"/>
        <v>48.727371215820298</v>
      </c>
      <c r="Y46" s="65">
        <f t="shared" si="41"/>
        <v>46.8974609375</v>
      </c>
      <c r="Z46" s="65">
        <f t="shared" si="41"/>
        <v>45.338304519653299</v>
      </c>
      <c r="AA46" s="65">
        <f t="shared" si="41"/>
        <v>42.665052413940401</v>
      </c>
      <c r="AB46" s="65">
        <f t="shared" si="41"/>
        <v>42.208816528320298</v>
      </c>
      <c r="AC46" s="65">
        <f t="shared" si="41"/>
        <v>46.224849700927699</v>
      </c>
      <c r="AD46" s="65">
        <f t="shared" si="41"/>
        <v>40.129468917846701</v>
      </c>
      <c r="AE46" s="65">
        <f t="shared" si="41"/>
        <v>43.2417087554932</v>
      </c>
      <c r="AF46" s="65">
        <f t="shared" si="41"/>
        <v>43.893079757690401</v>
      </c>
      <c r="AG46" s="65">
        <f t="shared" si="41"/>
        <v>42.505601882934599</v>
      </c>
      <c r="AH46" s="65">
        <f t="shared" si="41"/>
        <v>45.964872360229499</v>
      </c>
      <c r="AI46" s="83">
        <f t="shared" si="42"/>
        <v>5.7148723602294993</v>
      </c>
      <c r="AJ46" s="95"/>
      <c r="AK46" s="51" t="s">
        <v>94</v>
      </c>
      <c r="AL46" s="52">
        <v>50.199998855590799</v>
      </c>
      <c r="AM46" s="52">
        <v>39.149999618530302</v>
      </c>
      <c r="AN46" s="52">
        <v>38.349998474121101</v>
      </c>
      <c r="AO46" s="52">
        <v>43.5</v>
      </c>
      <c r="AP46" s="52">
        <v>43.969985961914098</v>
      </c>
      <c r="AQ46" s="52">
        <v>30.530849456787099</v>
      </c>
      <c r="AR46" s="52">
        <v>40.051888465881298</v>
      </c>
      <c r="AS46" s="52">
        <v>41.656585693359403</v>
      </c>
      <c r="AT46" s="52">
        <v>36.976100921630902</v>
      </c>
      <c r="AU46" s="52">
        <v>38.2982082366943</v>
      </c>
      <c r="AV46" s="52">
        <v>44.266458511352504</v>
      </c>
      <c r="AW46" s="52">
        <v>37.905908584594698</v>
      </c>
      <c r="AX46" s="52">
        <v>40.687028884887702</v>
      </c>
      <c r="AY46" s="52">
        <v>41.308242797851598</v>
      </c>
      <c r="AZ46" s="52">
        <v>41.740571975708001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44.949998855590799</v>
      </c>
      <c r="U47" s="61">
        <f t="shared" si="41"/>
        <v>40.300001144409201</v>
      </c>
      <c r="V47" s="61">
        <f t="shared" si="41"/>
        <v>42.899999618530302</v>
      </c>
      <c r="W47" s="61">
        <f t="shared" si="41"/>
        <v>47.949998855590799</v>
      </c>
      <c r="X47" s="61">
        <f t="shared" si="41"/>
        <v>44.395135879516602</v>
      </c>
      <c r="Y47" s="61">
        <f t="shared" si="41"/>
        <v>46.1317749023438</v>
      </c>
      <c r="Z47" s="61">
        <f t="shared" si="41"/>
        <v>44.553741455078097</v>
      </c>
      <c r="AA47" s="61">
        <f t="shared" si="41"/>
        <v>43.265108108520501</v>
      </c>
      <c r="AB47" s="61">
        <f t="shared" si="41"/>
        <v>41.481691360473597</v>
      </c>
      <c r="AC47" s="61">
        <f t="shared" si="41"/>
        <v>41.377658843994098</v>
      </c>
      <c r="AD47" s="61">
        <f t="shared" si="41"/>
        <v>44.373224258422901</v>
      </c>
      <c r="AE47" s="61">
        <f t="shared" si="41"/>
        <v>39.8740234375</v>
      </c>
      <c r="AF47" s="61">
        <f t="shared" si="41"/>
        <v>42.3688774108887</v>
      </c>
      <c r="AG47" s="61">
        <f t="shared" si="41"/>
        <v>42.772823333740199</v>
      </c>
      <c r="AH47" s="61">
        <f t="shared" si="41"/>
        <v>41.9700603485107</v>
      </c>
      <c r="AI47" s="84">
        <f t="shared" si="42"/>
        <v>-2.9799385070800994</v>
      </c>
      <c r="AJ47" s="95"/>
      <c r="AK47" s="51" t="s">
        <v>95</v>
      </c>
      <c r="AL47" s="52">
        <v>48.349999427795403</v>
      </c>
      <c r="AM47" s="52">
        <v>49.25</v>
      </c>
      <c r="AN47" s="52">
        <v>41.300001144409201</v>
      </c>
      <c r="AO47" s="52">
        <v>37.250000953674302</v>
      </c>
      <c r="AP47" s="52">
        <v>43.572784423828097</v>
      </c>
      <c r="AQ47" s="52">
        <v>43.811595916747997</v>
      </c>
      <c r="AR47" s="52">
        <v>31.643521308898901</v>
      </c>
      <c r="AS47" s="52">
        <v>40.239426612853997</v>
      </c>
      <c r="AT47" s="52">
        <v>41.822254180908203</v>
      </c>
      <c r="AU47" s="52">
        <v>37.577423095703097</v>
      </c>
      <c r="AV47" s="52">
        <v>38.654100418090799</v>
      </c>
      <c r="AW47" s="52">
        <v>44.3607501983643</v>
      </c>
      <c r="AX47" s="52">
        <v>38.350151062011697</v>
      </c>
      <c r="AY47" s="52">
        <v>40.967941284179702</v>
      </c>
      <c r="AZ47" s="52">
        <v>41.600732803344698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36.25</v>
      </c>
      <c r="U48" s="65">
        <f t="shared" si="41"/>
        <v>45.200000762939503</v>
      </c>
      <c r="V48" s="65">
        <f t="shared" si="41"/>
        <v>40.349998474121101</v>
      </c>
      <c r="W48" s="65">
        <f t="shared" si="41"/>
        <v>52.600000381469698</v>
      </c>
      <c r="X48" s="65">
        <f t="shared" si="41"/>
        <v>45.6665134429932</v>
      </c>
      <c r="Y48" s="65">
        <f t="shared" si="41"/>
        <v>42.6739826202393</v>
      </c>
      <c r="Z48" s="65">
        <f t="shared" si="41"/>
        <v>44.1904811859131</v>
      </c>
      <c r="AA48" s="65">
        <f t="shared" si="41"/>
        <v>42.903844833374002</v>
      </c>
      <c r="AB48" s="65">
        <f t="shared" si="41"/>
        <v>41.848518371582003</v>
      </c>
      <c r="AC48" s="65">
        <f t="shared" si="41"/>
        <v>40.701126098632798</v>
      </c>
      <c r="AD48" s="65">
        <f t="shared" si="41"/>
        <v>40.831905364990199</v>
      </c>
      <c r="AE48" s="65">
        <f t="shared" si="41"/>
        <v>43.048572540283203</v>
      </c>
      <c r="AF48" s="65">
        <f t="shared" si="41"/>
        <v>39.748874664306598</v>
      </c>
      <c r="AG48" s="65">
        <f t="shared" si="41"/>
        <v>41.732585906982401</v>
      </c>
      <c r="AH48" s="65">
        <f t="shared" si="41"/>
        <v>41.973674774169901</v>
      </c>
      <c r="AI48" s="83">
        <f t="shared" si="42"/>
        <v>5.7236747741699006</v>
      </c>
      <c r="AJ48" s="95"/>
      <c r="AK48" s="51" t="s">
        <v>96</v>
      </c>
      <c r="AL48" s="52">
        <v>45.650001525878899</v>
      </c>
      <c r="AM48" s="52">
        <v>47.349998474121101</v>
      </c>
      <c r="AN48" s="52">
        <v>51.649999618530302</v>
      </c>
      <c r="AO48" s="52">
        <v>40.900001525878899</v>
      </c>
      <c r="AP48" s="52">
        <v>37.968410491943402</v>
      </c>
      <c r="AQ48" s="52">
        <v>43.647022247314503</v>
      </c>
      <c r="AR48" s="52">
        <v>43.693305969238303</v>
      </c>
      <c r="AS48" s="52">
        <v>32.7130479812622</v>
      </c>
      <c r="AT48" s="52">
        <v>40.444841384887702</v>
      </c>
      <c r="AU48" s="52">
        <v>41.992527008056598</v>
      </c>
      <c r="AV48" s="52">
        <v>38.162153244018597</v>
      </c>
      <c r="AW48" s="52">
        <v>39.005645751953097</v>
      </c>
      <c r="AX48" s="52">
        <v>44.456485748291001</v>
      </c>
      <c r="AY48" s="52">
        <v>38.782035827636697</v>
      </c>
      <c r="AZ48" s="52">
        <v>41.248083114624002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42.799999237060497</v>
      </c>
      <c r="U49" s="61">
        <f t="shared" si="41"/>
        <v>40.299999237060497</v>
      </c>
      <c r="V49" s="61">
        <f t="shared" si="41"/>
        <v>40.350000381469698</v>
      </c>
      <c r="W49" s="61">
        <f t="shared" si="41"/>
        <v>39.649999618530302</v>
      </c>
      <c r="X49" s="61">
        <f t="shared" si="41"/>
        <v>48.1651802062988</v>
      </c>
      <c r="Y49" s="61">
        <f t="shared" si="41"/>
        <v>43.405925750732401</v>
      </c>
      <c r="Z49" s="61">
        <f t="shared" si="41"/>
        <v>41.1000785827637</v>
      </c>
      <c r="AA49" s="61">
        <f t="shared" si="41"/>
        <v>42.326534271240199</v>
      </c>
      <c r="AB49" s="61">
        <f t="shared" si="41"/>
        <v>41.3559246063232</v>
      </c>
      <c r="AC49" s="61">
        <f t="shared" si="41"/>
        <v>40.512027740478501</v>
      </c>
      <c r="AD49" s="61">
        <f t="shared" si="41"/>
        <v>39.820175170898402</v>
      </c>
      <c r="AE49" s="61">
        <f t="shared" si="41"/>
        <v>40.093381881713903</v>
      </c>
      <c r="AF49" s="61">
        <f t="shared" si="41"/>
        <v>41.722356796264599</v>
      </c>
      <c r="AG49" s="61">
        <f t="shared" si="41"/>
        <v>39.328163146972699</v>
      </c>
      <c r="AH49" s="61">
        <f t="shared" si="41"/>
        <v>40.8981418609619</v>
      </c>
      <c r="AI49" s="84">
        <f t="shared" si="42"/>
        <v>-1.9018573760985973</v>
      </c>
      <c r="AJ49" s="95"/>
      <c r="AK49" s="51" t="s">
        <v>97</v>
      </c>
      <c r="AL49" s="52">
        <v>46.649999618530302</v>
      </c>
      <c r="AM49" s="52">
        <v>46.150001525878899</v>
      </c>
      <c r="AN49" s="52">
        <v>48</v>
      </c>
      <c r="AO49" s="52">
        <v>52.399999618530302</v>
      </c>
      <c r="AP49" s="52">
        <v>41.390720367431598</v>
      </c>
      <c r="AQ49" s="52">
        <v>38.568569183349602</v>
      </c>
      <c r="AR49" s="52">
        <v>43.6909790039063</v>
      </c>
      <c r="AS49" s="52">
        <v>43.605621337890597</v>
      </c>
      <c r="AT49" s="52">
        <v>33.638971328735401</v>
      </c>
      <c r="AU49" s="52">
        <v>40.646396636962898</v>
      </c>
      <c r="AV49" s="52">
        <v>42.151256561279297</v>
      </c>
      <c r="AW49" s="52">
        <v>38.671253204345703</v>
      </c>
      <c r="AX49" s="52">
        <v>39.301231384277301</v>
      </c>
      <c r="AY49" s="52">
        <v>44.526309967041001</v>
      </c>
      <c r="AZ49" s="52">
        <v>39.170314788818402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36.900000572204597</v>
      </c>
      <c r="U50" s="65">
        <f t="shared" si="41"/>
        <v>40.849999427795403</v>
      </c>
      <c r="V50" s="65">
        <f t="shared" si="41"/>
        <v>48.649999618530302</v>
      </c>
      <c r="W50" s="65">
        <f t="shared" si="41"/>
        <v>39.949999809265101</v>
      </c>
      <c r="X50" s="65">
        <f t="shared" si="41"/>
        <v>38.889175415039098</v>
      </c>
      <c r="Y50" s="65">
        <f t="shared" si="41"/>
        <v>44.8086452484131</v>
      </c>
      <c r="Z50" s="65">
        <f t="shared" si="41"/>
        <v>41.597930908203097</v>
      </c>
      <c r="AA50" s="65">
        <f t="shared" si="41"/>
        <v>39.865646362304702</v>
      </c>
      <c r="AB50" s="65">
        <f t="shared" si="41"/>
        <v>40.838600158691399</v>
      </c>
      <c r="AC50" s="65">
        <f t="shared" si="41"/>
        <v>40.139652252197301</v>
      </c>
      <c r="AD50" s="65">
        <f t="shared" si="41"/>
        <v>39.484264373779297</v>
      </c>
      <c r="AE50" s="65">
        <f t="shared" si="41"/>
        <v>39.090578079223597</v>
      </c>
      <c r="AF50" s="65">
        <f t="shared" si="41"/>
        <v>39.441268920898402</v>
      </c>
      <c r="AG50" s="65">
        <f t="shared" si="41"/>
        <v>40.652633666992202</v>
      </c>
      <c r="AH50" s="65">
        <f t="shared" si="41"/>
        <v>38.9250583648682</v>
      </c>
      <c r="AI50" s="83">
        <f t="shared" si="42"/>
        <v>2.0250577926636026</v>
      </c>
      <c r="AJ50" s="95"/>
      <c r="AK50" s="51" t="s">
        <v>98</v>
      </c>
      <c r="AL50" s="52">
        <v>60.599998474121101</v>
      </c>
      <c r="AM50" s="52">
        <v>46</v>
      </c>
      <c r="AN50" s="52">
        <v>47.050001144409201</v>
      </c>
      <c r="AO50" s="52">
        <v>46.5</v>
      </c>
      <c r="AP50" s="52">
        <v>52.0625514984131</v>
      </c>
      <c r="AQ50" s="52">
        <v>41.7269191741943</v>
      </c>
      <c r="AR50" s="52">
        <v>39.020868301391602</v>
      </c>
      <c r="AS50" s="52">
        <v>43.663141250610401</v>
      </c>
      <c r="AT50" s="52">
        <v>43.473991394042997</v>
      </c>
      <c r="AU50" s="52">
        <v>34.368926048278801</v>
      </c>
      <c r="AV50" s="52">
        <v>40.762767791747997</v>
      </c>
      <c r="AW50" s="52">
        <v>42.232681274414098</v>
      </c>
      <c r="AX50" s="52">
        <v>39.045856475830099</v>
      </c>
      <c r="AY50" s="52">
        <v>39.500598907470703</v>
      </c>
      <c r="AZ50" s="52">
        <v>44.524898529052699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35.399999618530302</v>
      </c>
      <c r="U51" s="61">
        <f t="shared" si="41"/>
        <v>38.25</v>
      </c>
      <c r="V51" s="61">
        <f t="shared" si="41"/>
        <v>35.649999618530302</v>
      </c>
      <c r="W51" s="61">
        <f t="shared" si="41"/>
        <v>41.799999237060497</v>
      </c>
      <c r="X51" s="61">
        <f t="shared" si="41"/>
        <v>39.423042297363303</v>
      </c>
      <c r="Y51" s="61">
        <f t="shared" si="41"/>
        <v>38.426971435546903</v>
      </c>
      <c r="Z51" s="61">
        <f t="shared" si="41"/>
        <v>42.687097549438498</v>
      </c>
      <c r="AA51" s="61">
        <f t="shared" si="41"/>
        <v>40.475246429443402</v>
      </c>
      <c r="AB51" s="61">
        <f t="shared" si="41"/>
        <v>39.2028617858887</v>
      </c>
      <c r="AC51" s="61">
        <f t="shared" si="41"/>
        <v>39.9665718078613</v>
      </c>
      <c r="AD51" s="61">
        <f t="shared" si="41"/>
        <v>39.490846633911097</v>
      </c>
      <c r="AE51" s="61">
        <f t="shared" si="41"/>
        <v>38.972537994384801</v>
      </c>
      <c r="AF51" s="61">
        <f t="shared" si="41"/>
        <v>38.775732040405302</v>
      </c>
      <c r="AG51" s="61">
        <f t="shared" si="41"/>
        <v>39.164197921752901</v>
      </c>
      <c r="AH51" s="61">
        <f t="shared" si="41"/>
        <v>40.1010837554932</v>
      </c>
      <c r="AI51" s="84">
        <f t="shared" si="42"/>
        <v>4.7010841369628977</v>
      </c>
      <c r="AJ51" s="95"/>
      <c r="AK51" s="51" t="s">
        <v>99</v>
      </c>
      <c r="AL51" s="52">
        <v>43.399999618530302</v>
      </c>
      <c r="AM51" s="52">
        <v>63.5</v>
      </c>
      <c r="AN51" s="52">
        <v>46.399999618530302</v>
      </c>
      <c r="AO51" s="52">
        <v>45.300001144409201</v>
      </c>
      <c r="AP51" s="52">
        <v>46.223045349121101</v>
      </c>
      <c r="AQ51" s="52">
        <v>51.642431259155302</v>
      </c>
      <c r="AR51" s="52">
        <v>41.907524108886697</v>
      </c>
      <c r="AS51" s="52">
        <v>39.335891723632798</v>
      </c>
      <c r="AT51" s="52">
        <v>43.566204071044901</v>
      </c>
      <c r="AU51" s="52">
        <v>43.265995025634801</v>
      </c>
      <c r="AV51" s="52">
        <v>34.923846244811998</v>
      </c>
      <c r="AW51" s="52">
        <v>40.773830413818402</v>
      </c>
      <c r="AX51" s="52">
        <v>42.2236423492432</v>
      </c>
      <c r="AY51" s="52">
        <v>39.294174194335902</v>
      </c>
      <c r="AZ51" s="52">
        <v>39.612770080566399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31.099999427795399</v>
      </c>
      <c r="U52" s="65">
        <f t="shared" si="41"/>
        <v>37</v>
      </c>
      <c r="V52" s="65">
        <f t="shared" si="41"/>
        <v>35.850000381469698</v>
      </c>
      <c r="W52" s="65">
        <f t="shared" si="41"/>
        <v>40.850000381469698</v>
      </c>
      <c r="X52" s="65">
        <f t="shared" si="41"/>
        <v>40.846607208252003</v>
      </c>
      <c r="Y52" s="65">
        <f t="shared" si="41"/>
        <v>39.365634918212898</v>
      </c>
      <c r="Z52" s="65">
        <f t="shared" si="41"/>
        <v>38.525777816772496</v>
      </c>
      <c r="AA52" s="65">
        <f t="shared" si="41"/>
        <v>41.673570632934599</v>
      </c>
      <c r="AB52" s="65">
        <f t="shared" si="41"/>
        <v>40.123170852661097</v>
      </c>
      <c r="AC52" s="65">
        <f t="shared" si="41"/>
        <v>39.165313720703097</v>
      </c>
      <c r="AD52" s="65">
        <f t="shared" si="41"/>
        <v>39.793268203735401</v>
      </c>
      <c r="AE52" s="65">
        <f t="shared" si="41"/>
        <v>39.465093612670898</v>
      </c>
      <c r="AF52" s="65">
        <f t="shared" si="41"/>
        <v>39.0501518249512</v>
      </c>
      <c r="AG52" s="65">
        <f t="shared" si="41"/>
        <v>38.981941223144503</v>
      </c>
      <c r="AH52" s="65">
        <f t="shared" si="41"/>
        <v>39.389572143554702</v>
      </c>
      <c r="AI52" s="83">
        <f t="shared" si="42"/>
        <v>8.2895727157593022</v>
      </c>
      <c r="AJ52" s="95"/>
      <c r="AK52" s="51" t="s">
        <v>100</v>
      </c>
      <c r="AL52" s="52">
        <v>46.100000381469698</v>
      </c>
      <c r="AM52" s="52">
        <v>43.649999618530302</v>
      </c>
      <c r="AN52" s="52">
        <v>66.450000762939496</v>
      </c>
      <c r="AO52" s="52">
        <v>47.5</v>
      </c>
      <c r="AP52" s="52">
        <v>45.193216323852504</v>
      </c>
      <c r="AQ52" s="52">
        <v>45.879199981689503</v>
      </c>
      <c r="AR52" s="52">
        <v>51.170610427856403</v>
      </c>
      <c r="AS52" s="52">
        <v>41.972782135009801</v>
      </c>
      <c r="AT52" s="52">
        <v>39.5340900421143</v>
      </c>
      <c r="AU52" s="52">
        <v>43.392845153808601</v>
      </c>
      <c r="AV52" s="52">
        <v>42.991550445556598</v>
      </c>
      <c r="AW52" s="52">
        <v>35.327106475830099</v>
      </c>
      <c r="AX52" s="52">
        <v>40.687364578247099</v>
      </c>
      <c r="AY52" s="52">
        <v>42.130668640136697</v>
      </c>
      <c r="AZ52" s="52">
        <v>39.428304672241197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37.450000762939503</v>
      </c>
      <c r="U53" s="61">
        <f t="shared" si="41"/>
        <v>36.050000190734899</v>
      </c>
      <c r="V53" s="61">
        <f t="shared" si="41"/>
        <v>37.5</v>
      </c>
      <c r="W53" s="61">
        <f t="shared" si="41"/>
        <v>43.450000762939503</v>
      </c>
      <c r="X53" s="61">
        <f t="shared" si="41"/>
        <v>40.4457683563232</v>
      </c>
      <c r="Y53" s="61">
        <f t="shared" si="41"/>
        <v>40.681598663330099</v>
      </c>
      <c r="Z53" s="61">
        <f t="shared" si="41"/>
        <v>39.801191329956097</v>
      </c>
      <c r="AA53" s="61">
        <f t="shared" si="41"/>
        <v>39.090551376342802</v>
      </c>
      <c r="AB53" s="61">
        <f t="shared" si="41"/>
        <v>41.508998870849602</v>
      </c>
      <c r="AC53" s="61">
        <f t="shared" si="41"/>
        <v>40.386741638183601</v>
      </c>
      <c r="AD53" s="61">
        <f t="shared" si="41"/>
        <v>39.666173934936502</v>
      </c>
      <c r="AE53" s="61">
        <f t="shared" si="41"/>
        <v>40.193904876708999</v>
      </c>
      <c r="AF53" s="61">
        <f t="shared" si="41"/>
        <v>39.971681594848597</v>
      </c>
      <c r="AG53" s="61">
        <f t="shared" si="41"/>
        <v>39.6388454437256</v>
      </c>
      <c r="AH53" s="61">
        <f t="shared" si="41"/>
        <v>39.661226272583001</v>
      </c>
      <c r="AI53" s="84">
        <f t="shared" si="42"/>
        <v>2.2112255096434978</v>
      </c>
      <c r="AJ53" s="95"/>
      <c r="AK53" s="51" t="s">
        <v>101</v>
      </c>
      <c r="AL53" s="52">
        <v>47.350000381469698</v>
      </c>
      <c r="AM53" s="52">
        <v>45.299999237060497</v>
      </c>
      <c r="AN53" s="52">
        <v>43.649999618530302</v>
      </c>
      <c r="AO53" s="52">
        <v>66.700000762939496</v>
      </c>
      <c r="AP53" s="52">
        <v>47.148273468017599</v>
      </c>
      <c r="AQ53" s="52">
        <v>45.008079528808601</v>
      </c>
      <c r="AR53" s="52">
        <v>45.5055446624756</v>
      </c>
      <c r="AS53" s="52">
        <v>50.689971923828097</v>
      </c>
      <c r="AT53" s="52">
        <v>41.980339050292997</v>
      </c>
      <c r="AU53" s="52">
        <v>39.637834548950202</v>
      </c>
      <c r="AV53" s="52">
        <v>43.1837482452393</v>
      </c>
      <c r="AW53" s="52">
        <v>42.713708877563498</v>
      </c>
      <c r="AX53" s="52">
        <v>35.6251926422119</v>
      </c>
      <c r="AY53" s="52">
        <v>40.578327178955099</v>
      </c>
      <c r="AZ53" s="52">
        <v>42.0060710906982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41.25</v>
      </c>
      <c r="U54" s="65">
        <f t="shared" si="41"/>
        <v>39.25</v>
      </c>
      <c r="V54" s="65">
        <f t="shared" si="41"/>
        <v>37.799999237060497</v>
      </c>
      <c r="W54" s="65">
        <f t="shared" si="41"/>
        <v>40.950000762939503</v>
      </c>
      <c r="X54" s="65">
        <f t="shared" si="41"/>
        <v>43.232366561889599</v>
      </c>
      <c r="Y54" s="65">
        <f t="shared" si="41"/>
        <v>40.551935195922901</v>
      </c>
      <c r="Z54" s="65">
        <f t="shared" si="41"/>
        <v>40.954658508300803</v>
      </c>
      <c r="AA54" s="65">
        <f t="shared" si="41"/>
        <v>40.4309692382813</v>
      </c>
      <c r="AB54" s="65">
        <f t="shared" si="41"/>
        <v>39.839218139648402</v>
      </c>
      <c r="AC54" s="65">
        <f t="shared" si="41"/>
        <v>41.754692077636697</v>
      </c>
      <c r="AD54" s="65">
        <f t="shared" si="41"/>
        <v>40.935939788818402</v>
      </c>
      <c r="AE54" s="65">
        <f t="shared" si="41"/>
        <v>40.390275955200202</v>
      </c>
      <c r="AF54" s="65">
        <f t="shared" si="41"/>
        <v>40.847558975219698</v>
      </c>
      <c r="AG54" s="65">
        <f t="shared" si="41"/>
        <v>40.7085666656494</v>
      </c>
      <c r="AH54" s="65">
        <f t="shared" si="41"/>
        <v>40.449720382690401</v>
      </c>
      <c r="AI54" s="83">
        <f t="shared" si="42"/>
        <v>-0.80027961730959873</v>
      </c>
      <c r="AJ54" s="95"/>
      <c r="AK54" s="51" t="s">
        <v>102</v>
      </c>
      <c r="AL54" s="52">
        <v>40.699998855590799</v>
      </c>
      <c r="AM54" s="52">
        <v>43.350000381469698</v>
      </c>
      <c r="AN54" s="52">
        <v>46.049999237060497</v>
      </c>
      <c r="AO54" s="52">
        <v>43.399999618530302</v>
      </c>
      <c r="AP54" s="52">
        <v>65.157165527343807</v>
      </c>
      <c r="AQ54" s="52">
        <v>46.702106475830099</v>
      </c>
      <c r="AR54" s="52">
        <v>44.725728988647496</v>
      </c>
      <c r="AS54" s="52">
        <v>45.068294525146499</v>
      </c>
      <c r="AT54" s="52">
        <v>50.1645183563232</v>
      </c>
      <c r="AU54" s="52">
        <v>41.885852813720703</v>
      </c>
      <c r="AV54" s="52">
        <v>39.615127563476598</v>
      </c>
      <c r="AW54" s="52">
        <v>42.895698547363303</v>
      </c>
      <c r="AX54" s="52">
        <v>42.384790420532198</v>
      </c>
      <c r="AY54" s="52">
        <v>35.789278030395501</v>
      </c>
      <c r="AZ54" s="52">
        <v>40.404083251953097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38.849998474121101</v>
      </c>
      <c r="U55" s="63">
        <f t="shared" si="41"/>
        <v>40.550001144409201</v>
      </c>
      <c r="V55" s="63">
        <f t="shared" si="41"/>
        <v>39.549999237060497</v>
      </c>
      <c r="W55" s="63">
        <f t="shared" si="41"/>
        <v>45.049999237060497</v>
      </c>
      <c r="X55" s="63">
        <f t="shared" si="41"/>
        <v>41.5468425750732</v>
      </c>
      <c r="Y55" s="63">
        <f t="shared" si="41"/>
        <v>43.371566772460902</v>
      </c>
      <c r="Z55" s="63">
        <f t="shared" si="41"/>
        <v>41.020805358886697</v>
      </c>
      <c r="AA55" s="63">
        <f t="shared" si="41"/>
        <v>41.470573425292997</v>
      </c>
      <c r="AB55" s="63">
        <f t="shared" si="41"/>
        <v>41.1455402374268</v>
      </c>
      <c r="AC55" s="63">
        <f t="shared" si="41"/>
        <v>40.654041290283203</v>
      </c>
      <c r="AD55" s="63">
        <f t="shared" si="41"/>
        <v>42.225257873535199</v>
      </c>
      <c r="AE55" s="63">
        <f t="shared" si="41"/>
        <v>41.613895416259801</v>
      </c>
      <c r="AF55" s="63">
        <f t="shared" si="41"/>
        <v>41.210342407226598</v>
      </c>
      <c r="AG55" s="63">
        <f t="shared" si="41"/>
        <v>41.614198684692397</v>
      </c>
      <c r="AH55" s="63">
        <f t="shared" si="41"/>
        <v>41.546625137329102</v>
      </c>
      <c r="AI55" s="85">
        <f t="shared" si="42"/>
        <v>2.6966266632080007</v>
      </c>
      <c r="AJ55" s="95"/>
      <c r="AK55" s="51" t="s">
        <v>103</v>
      </c>
      <c r="AL55" s="52">
        <v>41.050001144409201</v>
      </c>
      <c r="AM55" s="52">
        <v>41.699998855590799</v>
      </c>
      <c r="AN55" s="52">
        <v>43.25</v>
      </c>
      <c r="AO55" s="52">
        <v>46.049999237060497</v>
      </c>
      <c r="AP55" s="52">
        <v>43.026554107666001</v>
      </c>
      <c r="AQ55" s="52">
        <v>63.522449493408203</v>
      </c>
      <c r="AR55" s="52">
        <v>46.0883598327637</v>
      </c>
      <c r="AS55" s="52">
        <v>44.2618408203125</v>
      </c>
      <c r="AT55" s="52">
        <v>44.491783142089801</v>
      </c>
      <c r="AU55" s="52">
        <v>49.455055236816399</v>
      </c>
      <c r="AV55" s="52">
        <v>41.578384399414098</v>
      </c>
      <c r="AW55" s="52">
        <v>39.397266387939503</v>
      </c>
      <c r="AX55" s="52">
        <v>42.434831619262702</v>
      </c>
      <c r="AY55" s="52">
        <v>41.8838405609131</v>
      </c>
      <c r="AZ55" s="52">
        <v>35.7452201843262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577.39999580383301</v>
      </c>
      <c r="U56" s="103">
        <f t="shared" ref="U56:AI56" si="44">SUM(U42:U55)</f>
        <v>594.64999961853027</v>
      </c>
      <c r="V56" s="103">
        <f t="shared" si="44"/>
        <v>608.54999542236328</v>
      </c>
      <c r="W56" s="103">
        <f t="shared" si="44"/>
        <v>637.3999967575071</v>
      </c>
      <c r="X56" s="103">
        <f t="shared" si="44"/>
        <v>617.10980033874523</v>
      </c>
      <c r="Y56" s="103">
        <f t="shared" si="44"/>
        <v>611.72218513488804</v>
      </c>
      <c r="Z56" s="103">
        <f t="shared" si="44"/>
        <v>594.95430183410656</v>
      </c>
      <c r="AA56" s="103">
        <f t="shared" si="44"/>
        <v>589.08316230773926</v>
      </c>
      <c r="AB56" s="103">
        <f t="shared" si="44"/>
        <v>587.12417793273903</v>
      </c>
      <c r="AC56" s="103">
        <f t="shared" si="44"/>
        <v>582.30381774902344</v>
      </c>
      <c r="AD56" s="103">
        <f t="shared" si="44"/>
        <v>585.89203643798828</v>
      </c>
      <c r="AE56" s="103">
        <f t="shared" si="44"/>
        <v>588.57740020751964</v>
      </c>
      <c r="AF56" s="103">
        <f t="shared" si="44"/>
        <v>584.02193450927712</v>
      </c>
      <c r="AG56" s="103">
        <f t="shared" si="44"/>
        <v>585.06901168823242</v>
      </c>
      <c r="AH56" s="103">
        <f t="shared" si="44"/>
        <v>582.30915260314941</v>
      </c>
      <c r="AI56" s="61">
        <f t="shared" si="44"/>
        <v>4.9091567993164027</v>
      </c>
      <c r="AJ56" s="100"/>
      <c r="AK56" s="51" t="s">
        <v>104</v>
      </c>
      <c r="AL56" s="52">
        <v>39.299999237060497</v>
      </c>
      <c r="AM56" s="52">
        <v>42.600000381469698</v>
      </c>
      <c r="AN56" s="52">
        <v>42.599998474121101</v>
      </c>
      <c r="AO56" s="52">
        <v>40.649999618530302</v>
      </c>
      <c r="AP56" s="52">
        <v>45.1115531921387</v>
      </c>
      <c r="AQ56" s="52">
        <v>42.478368759155302</v>
      </c>
      <c r="AR56" s="52">
        <v>61.809858322143597</v>
      </c>
      <c r="AS56" s="52">
        <v>45.346054077148402</v>
      </c>
      <c r="AT56" s="52">
        <v>43.6532592773438</v>
      </c>
      <c r="AU56" s="52">
        <v>43.791063308715799</v>
      </c>
      <c r="AV56" s="52">
        <v>48.6007976531982</v>
      </c>
      <c r="AW56" s="52">
        <v>41.100391387939503</v>
      </c>
      <c r="AX56" s="52">
        <v>39.0242595672607</v>
      </c>
      <c r="AY56" s="52">
        <v>41.835445404052699</v>
      </c>
      <c r="AZ56" s="52">
        <v>41.2418823242188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36.899999618530302</v>
      </c>
      <c r="U57" s="65">
        <f t="shared" ref="U57:AH66" si="45">AM34</f>
        <v>39.199998855590799</v>
      </c>
      <c r="V57" s="65">
        <f t="shared" si="45"/>
        <v>43.049999237060497</v>
      </c>
      <c r="W57" s="65">
        <f t="shared" si="45"/>
        <v>41.649999618530302</v>
      </c>
      <c r="X57" s="65">
        <f t="shared" si="45"/>
        <v>44.342498779296903</v>
      </c>
      <c r="Y57" s="65">
        <f t="shared" si="45"/>
        <v>41.890758514404297</v>
      </c>
      <c r="Z57" s="65">
        <f t="shared" si="45"/>
        <v>43.4780178070068</v>
      </c>
      <c r="AA57" s="65">
        <f t="shared" si="45"/>
        <v>41.400894165039098</v>
      </c>
      <c r="AB57" s="65">
        <f t="shared" si="45"/>
        <v>41.836805343627901</v>
      </c>
      <c r="AC57" s="65">
        <f t="shared" si="45"/>
        <v>41.5983791351318</v>
      </c>
      <c r="AD57" s="65">
        <f t="shared" si="45"/>
        <v>41.209480285644503</v>
      </c>
      <c r="AE57" s="65">
        <f t="shared" si="45"/>
        <v>42.520011901855497</v>
      </c>
      <c r="AF57" s="65">
        <f t="shared" si="45"/>
        <v>42.057296752929702</v>
      </c>
      <c r="AG57" s="65">
        <f t="shared" si="45"/>
        <v>41.777751922607401</v>
      </c>
      <c r="AH57" s="65">
        <f t="shared" si="45"/>
        <v>42.137687683105497</v>
      </c>
      <c r="AI57" s="87">
        <f t="shared" ref="AI57:AI66" si="46">AH57-T57</f>
        <v>5.2376880645751953</v>
      </c>
      <c r="AJ57" s="95"/>
      <c r="AK57" s="51" t="s">
        <v>105</v>
      </c>
      <c r="AL57" s="52">
        <v>28.75</v>
      </c>
      <c r="AM57" s="52">
        <v>38.299999237060497</v>
      </c>
      <c r="AN57" s="52">
        <v>43.549999237060497</v>
      </c>
      <c r="AO57" s="52">
        <v>44.199998855590799</v>
      </c>
      <c r="AP57" s="52">
        <v>40.263833999633803</v>
      </c>
      <c r="AQ57" s="52">
        <v>44.1132364273071</v>
      </c>
      <c r="AR57" s="52">
        <v>41.902217864990199</v>
      </c>
      <c r="AS57" s="52">
        <v>60.1375026702881</v>
      </c>
      <c r="AT57" s="52">
        <v>44.611518859863303</v>
      </c>
      <c r="AU57" s="52">
        <v>43.035110473632798</v>
      </c>
      <c r="AV57" s="52">
        <v>43.105184555053697</v>
      </c>
      <c r="AW57" s="52">
        <v>47.727577209472699</v>
      </c>
      <c r="AX57" s="52">
        <v>40.588296890258803</v>
      </c>
      <c r="AY57" s="52">
        <v>38.642562866210902</v>
      </c>
      <c r="AZ57" s="52">
        <v>41.235918045043903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35.899999618530302</v>
      </c>
      <c r="U58" s="61">
        <f t="shared" si="45"/>
        <v>40</v>
      </c>
      <c r="V58" s="61">
        <f t="shared" si="45"/>
        <v>42.5</v>
      </c>
      <c r="W58" s="61">
        <f t="shared" si="45"/>
        <v>40.799999237060497</v>
      </c>
      <c r="X58" s="61">
        <f t="shared" si="45"/>
        <v>41.2680854797363</v>
      </c>
      <c r="Y58" s="61">
        <f t="shared" si="45"/>
        <v>43.6552734375</v>
      </c>
      <c r="Z58" s="61">
        <f t="shared" si="45"/>
        <v>42.0196857452393</v>
      </c>
      <c r="AA58" s="61">
        <f t="shared" si="45"/>
        <v>43.416210174560497</v>
      </c>
      <c r="AB58" s="61">
        <f t="shared" si="45"/>
        <v>41.5616455078125</v>
      </c>
      <c r="AC58" s="61">
        <f t="shared" si="45"/>
        <v>41.958538055419901</v>
      </c>
      <c r="AD58" s="61">
        <f t="shared" si="45"/>
        <v>41.775863647460902</v>
      </c>
      <c r="AE58" s="61">
        <f t="shared" si="45"/>
        <v>41.4668998718262</v>
      </c>
      <c r="AF58" s="61">
        <f t="shared" si="45"/>
        <v>42.571491241455099</v>
      </c>
      <c r="AG58" s="61">
        <f t="shared" si="45"/>
        <v>42.223890304565401</v>
      </c>
      <c r="AH58" s="61">
        <f t="shared" si="45"/>
        <v>42.044464111328097</v>
      </c>
      <c r="AI58" s="84">
        <f t="shared" si="46"/>
        <v>6.1444644927977947</v>
      </c>
      <c r="AJ58" s="95"/>
      <c r="AK58" s="51" t="s">
        <v>106</v>
      </c>
      <c r="AL58" s="52">
        <v>39.550001144409201</v>
      </c>
      <c r="AM58" s="52">
        <v>27.800000190734899</v>
      </c>
      <c r="AN58" s="52">
        <v>37.049999237060497</v>
      </c>
      <c r="AO58" s="52">
        <v>42.700000762939503</v>
      </c>
      <c r="AP58" s="52">
        <v>43.505270004272496</v>
      </c>
      <c r="AQ58" s="52">
        <v>39.9490098953247</v>
      </c>
      <c r="AR58" s="52">
        <v>43.281851768493702</v>
      </c>
      <c r="AS58" s="52">
        <v>41.436212539672901</v>
      </c>
      <c r="AT58" s="52">
        <v>58.6339015960693</v>
      </c>
      <c r="AU58" s="52">
        <v>43.995101928710902</v>
      </c>
      <c r="AV58" s="52">
        <v>42.524089813232401</v>
      </c>
      <c r="AW58" s="52">
        <v>42.540012359619098</v>
      </c>
      <c r="AX58" s="52">
        <v>46.982162475585902</v>
      </c>
      <c r="AY58" s="52">
        <v>40.193031311035199</v>
      </c>
      <c r="AZ58" s="52">
        <v>38.367378234863303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34.049999237060497</v>
      </c>
      <c r="U59" s="65">
        <f t="shared" si="45"/>
        <v>36.850000381469698</v>
      </c>
      <c r="V59" s="65">
        <f t="shared" si="45"/>
        <v>41.050001144409201</v>
      </c>
      <c r="W59" s="65">
        <f t="shared" si="45"/>
        <v>41.950000762939503</v>
      </c>
      <c r="X59" s="65">
        <f t="shared" si="45"/>
        <v>41.117866516113303</v>
      </c>
      <c r="Y59" s="65">
        <f t="shared" si="45"/>
        <v>41.1606254577637</v>
      </c>
      <c r="Z59" s="65">
        <f t="shared" si="45"/>
        <v>43.3404541015625</v>
      </c>
      <c r="AA59" s="65">
        <f t="shared" si="45"/>
        <v>42.262992858886697</v>
      </c>
      <c r="AB59" s="65">
        <f t="shared" si="45"/>
        <v>43.501314163208001</v>
      </c>
      <c r="AC59" s="65">
        <f t="shared" si="45"/>
        <v>41.812103271484403</v>
      </c>
      <c r="AD59" s="65">
        <f t="shared" si="45"/>
        <v>42.195640563964801</v>
      </c>
      <c r="AE59" s="65">
        <f t="shared" si="45"/>
        <v>42.059864044189503</v>
      </c>
      <c r="AF59" s="65">
        <f t="shared" si="45"/>
        <v>41.806350708007798</v>
      </c>
      <c r="AG59" s="65">
        <f t="shared" si="45"/>
        <v>42.761272430419901</v>
      </c>
      <c r="AH59" s="65">
        <f t="shared" si="45"/>
        <v>42.502849578857401</v>
      </c>
      <c r="AI59" s="83">
        <f t="shared" si="46"/>
        <v>8.4528503417969034</v>
      </c>
      <c r="AJ59" s="95"/>
      <c r="AK59" s="51" t="s">
        <v>107</v>
      </c>
      <c r="AL59" s="52">
        <v>43.399999618530302</v>
      </c>
      <c r="AM59" s="52">
        <v>40.399999618530302</v>
      </c>
      <c r="AN59" s="52">
        <v>28.050000190734899</v>
      </c>
      <c r="AO59" s="52">
        <v>38.299999237060497</v>
      </c>
      <c r="AP59" s="52">
        <v>42.162288665771499</v>
      </c>
      <c r="AQ59" s="52">
        <v>42.821765899658203</v>
      </c>
      <c r="AR59" s="52">
        <v>39.6196994781494</v>
      </c>
      <c r="AS59" s="52">
        <v>42.529816627502399</v>
      </c>
      <c r="AT59" s="52">
        <v>40.995601654052699</v>
      </c>
      <c r="AU59" s="52">
        <v>57.198282241821303</v>
      </c>
      <c r="AV59" s="52">
        <v>43.396600723266602</v>
      </c>
      <c r="AW59" s="52">
        <v>42.0288181304932</v>
      </c>
      <c r="AX59" s="52">
        <v>41.991361618041999</v>
      </c>
      <c r="AY59" s="52">
        <v>46.270730972290004</v>
      </c>
      <c r="AZ59" s="52">
        <v>39.8327960968018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33.850000381469698</v>
      </c>
      <c r="U60" s="61">
        <f t="shared" si="45"/>
        <v>36.900001525878899</v>
      </c>
      <c r="V60" s="61">
        <f t="shared" si="45"/>
        <v>36.549999237060497</v>
      </c>
      <c r="W60" s="61">
        <f t="shared" si="45"/>
        <v>42.050001144409201</v>
      </c>
      <c r="X60" s="61">
        <f t="shared" si="45"/>
        <v>41.989568710327099</v>
      </c>
      <c r="Y60" s="61">
        <f t="shared" si="45"/>
        <v>41.437221527099602</v>
      </c>
      <c r="Z60" s="61">
        <f t="shared" si="45"/>
        <v>41.279106140136697</v>
      </c>
      <c r="AA60" s="61">
        <f t="shared" si="45"/>
        <v>43.298545837402301</v>
      </c>
      <c r="AB60" s="61">
        <f t="shared" si="45"/>
        <v>42.632122039794901</v>
      </c>
      <c r="AC60" s="61">
        <f t="shared" si="45"/>
        <v>43.705039978027301</v>
      </c>
      <c r="AD60" s="61">
        <f t="shared" si="45"/>
        <v>42.153514862060497</v>
      </c>
      <c r="AE60" s="61">
        <f t="shared" si="45"/>
        <v>42.5412921905518</v>
      </c>
      <c r="AF60" s="61">
        <f t="shared" si="45"/>
        <v>42.4573879241943</v>
      </c>
      <c r="AG60" s="61">
        <f t="shared" si="45"/>
        <v>42.246086120605497</v>
      </c>
      <c r="AH60" s="61">
        <f t="shared" si="45"/>
        <v>43.088016510009801</v>
      </c>
      <c r="AI60" s="84">
        <f t="shared" si="46"/>
        <v>9.238016128540103</v>
      </c>
      <c r="AJ60" s="95"/>
      <c r="AK60" s="51" t="s">
        <v>108</v>
      </c>
      <c r="AL60" s="52">
        <v>32.899999618530302</v>
      </c>
      <c r="AM60" s="52">
        <v>41.149999618530302</v>
      </c>
      <c r="AN60" s="52">
        <v>39.649999618530302</v>
      </c>
      <c r="AO60" s="52">
        <v>27.399999618530298</v>
      </c>
      <c r="AP60" s="52">
        <v>37.9794311523438</v>
      </c>
      <c r="AQ60" s="52">
        <v>41.596351623535199</v>
      </c>
      <c r="AR60" s="52">
        <v>42.064273834228501</v>
      </c>
      <c r="AS60" s="52">
        <v>39.146673202514599</v>
      </c>
      <c r="AT60" s="52">
        <v>41.880893707275398</v>
      </c>
      <c r="AU60" s="52">
        <v>40.532125473022496</v>
      </c>
      <c r="AV60" s="52">
        <v>55.809299468994098</v>
      </c>
      <c r="AW60" s="52">
        <v>42.737960815429702</v>
      </c>
      <c r="AX60" s="52">
        <v>41.479108810424798</v>
      </c>
      <c r="AY60" s="52">
        <v>41.359764099121101</v>
      </c>
      <c r="AZ60" s="52">
        <v>45.554349899291999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36.5</v>
      </c>
      <c r="U61" s="65">
        <f t="shared" si="45"/>
        <v>35.200000762939503</v>
      </c>
      <c r="V61" s="65">
        <f t="shared" si="45"/>
        <v>41.300001144409201</v>
      </c>
      <c r="W61" s="65">
        <f t="shared" si="45"/>
        <v>36.149999618530302</v>
      </c>
      <c r="X61" s="65">
        <f t="shared" si="45"/>
        <v>42.195405960083001</v>
      </c>
      <c r="Y61" s="65">
        <f t="shared" si="45"/>
        <v>42.280206680297901</v>
      </c>
      <c r="Z61" s="65">
        <f t="shared" si="45"/>
        <v>41.954269409179702</v>
      </c>
      <c r="AA61" s="65">
        <f t="shared" si="45"/>
        <v>41.688611984252901</v>
      </c>
      <c r="AB61" s="65">
        <f t="shared" si="45"/>
        <v>43.5645141601563</v>
      </c>
      <c r="AC61" s="65">
        <f t="shared" si="45"/>
        <v>43.197154998779297</v>
      </c>
      <c r="AD61" s="65">
        <f t="shared" si="45"/>
        <v>44.143739700317397</v>
      </c>
      <c r="AE61" s="65">
        <f t="shared" si="45"/>
        <v>42.701728820800803</v>
      </c>
      <c r="AF61" s="65">
        <f t="shared" si="45"/>
        <v>43.097059249877901</v>
      </c>
      <c r="AG61" s="65">
        <f t="shared" si="45"/>
        <v>43.070215225219698</v>
      </c>
      <c r="AH61" s="65">
        <f t="shared" si="45"/>
        <v>42.893749237060497</v>
      </c>
      <c r="AI61" s="83">
        <f t="shared" si="46"/>
        <v>6.3937492370604971</v>
      </c>
      <c r="AJ61" s="95"/>
      <c r="AK61" s="51" t="s">
        <v>109</v>
      </c>
      <c r="AL61" s="52">
        <v>39.75</v>
      </c>
      <c r="AM61" s="52">
        <v>31.25</v>
      </c>
      <c r="AN61" s="52">
        <v>42.75</v>
      </c>
      <c r="AO61" s="52">
        <v>39.899999618530302</v>
      </c>
      <c r="AP61" s="52">
        <v>27.416460990905801</v>
      </c>
      <c r="AQ61" s="52">
        <v>37.713714599609403</v>
      </c>
      <c r="AR61" s="52">
        <v>41.126857757568402</v>
      </c>
      <c r="AS61" s="52">
        <v>41.3991184234619</v>
      </c>
      <c r="AT61" s="52">
        <v>38.704130172729499</v>
      </c>
      <c r="AU61" s="52">
        <v>41.374713897705099</v>
      </c>
      <c r="AV61" s="52">
        <v>40.144187927246101</v>
      </c>
      <c r="AW61" s="52">
        <v>54.6275444030762</v>
      </c>
      <c r="AX61" s="52">
        <v>42.158966064453097</v>
      </c>
      <c r="AY61" s="52">
        <v>41.009382247924798</v>
      </c>
      <c r="AZ61" s="52">
        <v>40.803874969482401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37.699998855590799</v>
      </c>
      <c r="U62" s="61">
        <f t="shared" si="45"/>
        <v>36.649999618530302</v>
      </c>
      <c r="V62" s="61">
        <f t="shared" si="45"/>
        <v>38.549999237060497</v>
      </c>
      <c r="W62" s="61">
        <f t="shared" si="45"/>
        <v>48.050001144409201</v>
      </c>
      <c r="X62" s="61">
        <f t="shared" si="45"/>
        <v>36.921358108520501</v>
      </c>
      <c r="Y62" s="61">
        <f t="shared" si="45"/>
        <v>42.2665920257568</v>
      </c>
      <c r="Z62" s="61">
        <f t="shared" si="45"/>
        <v>42.508823394775398</v>
      </c>
      <c r="AA62" s="61">
        <f t="shared" si="45"/>
        <v>42.365926742553697</v>
      </c>
      <c r="AB62" s="61">
        <f t="shared" si="45"/>
        <v>42.021619796752901</v>
      </c>
      <c r="AC62" s="61">
        <f t="shared" si="45"/>
        <v>43.7374591827393</v>
      </c>
      <c r="AD62" s="61">
        <f t="shared" si="45"/>
        <v>43.622581481933601</v>
      </c>
      <c r="AE62" s="61">
        <f t="shared" si="45"/>
        <v>44.462566375732401</v>
      </c>
      <c r="AF62" s="61">
        <f t="shared" si="45"/>
        <v>43.121343612670898</v>
      </c>
      <c r="AG62" s="61">
        <f t="shared" si="45"/>
        <v>43.523511886596701</v>
      </c>
      <c r="AH62" s="61">
        <f t="shared" si="45"/>
        <v>43.548915863037102</v>
      </c>
      <c r="AI62" s="84">
        <f t="shared" si="46"/>
        <v>5.8489170074463033</v>
      </c>
      <c r="AJ62" s="95"/>
      <c r="AK62" s="51" t="s">
        <v>110</v>
      </c>
      <c r="AL62" s="52">
        <v>32.550001144409201</v>
      </c>
      <c r="AM62" s="52">
        <v>39</v>
      </c>
      <c r="AN62" s="52">
        <v>32.050000190734899</v>
      </c>
      <c r="AO62" s="52">
        <v>43.75</v>
      </c>
      <c r="AP62" s="52">
        <v>39.419879913330099</v>
      </c>
      <c r="AQ62" s="52">
        <v>27.442320823669402</v>
      </c>
      <c r="AR62" s="52">
        <v>37.528434753417997</v>
      </c>
      <c r="AS62" s="52">
        <v>40.763893127441399</v>
      </c>
      <c r="AT62" s="52">
        <v>40.857233047485401</v>
      </c>
      <c r="AU62" s="52">
        <v>38.3475952148438</v>
      </c>
      <c r="AV62" s="52">
        <v>40.9820909500122</v>
      </c>
      <c r="AW62" s="52">
        <v>39.852388381958001</v>
      </c>
      <c r="AX62" s="52">
        <v>53.6518039703369</v>
      </c>
      <c r="AY62" s="52">
        <v>41.6956081390381</v>
      </c>
      <c r="AZ62" s="52">
        <v>40.645252227783203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30.5</v>
      </c>
      <c r="U63" s="65">
        <f t="shared" si="45"/>
        <v>42.049999237060497</v>
      </c>
      <c r="V63" s="65">
        <f t="shared" si="45"/>
        <v>38.649999618530302</v>
      </c>
      <c r="W63" s="65">
        <f t="shared" si="45"/>
        <v>38.899999618530302</v>
      </c>
      <c r="X63" s="65">
        <f t="shared" si="45"/>
        <v>47.505846023559599</v>
      </c>
      <c r="Y63" s="65">
        <f t="shared" si="45"/>
        <v>37.390642166137702</v>
      </c>
      <c r="Z63" s="65">
        <f t="shared" si="45"/>
        <v>42.153272628784201</v>
      </c>
      <c r="AA63" s="65">
        <f t="shared" si="45"/>
        <v>42.509780883789098</v>
      </c>
      <c r="AB63" s="65">
        <f t="shared" si="45"/>
        <v>42.5130100250244</v>
      </c>
      <c r="AC63" s="65">
        <f t="shared" si="45"/>
        <v>42.116096496582003</v>
      </c>
      <c r="AD63" s="65">
        <f t="shared" si="45"/>
        <v>43.687313079833999</v>
      </c>
      <c r="AE63" s="65">
        <f t="shared" si="45"/>
        <v>43.7671604156494</v>
      </c>
      <c r="AF63" s="65">
        <f t="shared" si="45"/>
        <v>44.509786605834996</v>
      </c>
      <c r="AG63" s="65">
        <f t="shared" si="45"/>
        <v>43.271768569946303</v>
      </c>
      <c r="AH63" s="65">
        <f t="shared" si="45"/>
        <v>43.6798286437988</v>
      </c>
      <c r="AI63" s="83">
        <f t="shared" si="46"/>
        <v>13.1798286437988</v>
      </c>
      <c r="AJ63" s="95"/>
      <c r="AK63" s="51" t="s">
        <v>111</v>
      </c>
      <c r="AL63" s="52">
        <v>28.299999237060501</v>
      </c>
      <c r="AM63" s="52">
        <v>32.149999618530302</v>
      </c>
      <c r="AN63" s="52">
        <v>40.899999618530302</v>
      </c>
      <c r="AO63" s="52">
        <v>31.050000190734899</v>
      </c>
      <c r="AP63" s="52">
        <v>43.198228836059599</v>
      </c>
      <c r="AQ63" s="52">
        <v>39.066545486450202</v>
      </c>
      <c r="AR63" s="52">
        <v>27.533634185791001</v>
      </c>
      <c r="AS63" s="52">
        <v>37.412403106689503</v>
      </c>
      <c r="AT63" s="52">
        <v>40.505327224731403</v>
      </c>
      <c r="AU63" s="52">
        <v>40.478765487670898</v>
      </c>
      <c r="AV63" s="52">
        <v>38.1532878875732</v>
      </c>
      <c r="AW63" s="52">
        <v>40.650369644165004</v>
      </c>
      <c r="AX63" s="52">
        <v>39.659307479858398</v>
      </c>
      <c r="AY63" s="52">
        <v>52.853107452392599</v>
      </c>
      <c r="AZ63" s="52">
        <v>41.3832817077637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31.300000190734899</v>
      </c>
      <c r="U64" s="61">
        <f t="shared" si="45"/>
        <v>32</v>
      </c>
      <c r="V64" s="61">
        <f t="shared" si="45"/>
        <v>40.899999618530302</v>
      </c>
      <c r="W64" s="61">
        <f t="shared" si="45"/>
        <v>35.150000572204597</v>
      </c>
      <c r="X64" s="61">
        <f t="shared" si="45"/>
        <v>38.769285202026403</v>
      </c>
      <c r="Y64" s="61">
        <f t="shared" si="45"/>
        <v>46.6980304718018</v>
      </c>
      <c r="Z64" s="61">
        <f t="shared" si="45"/>
        <v>37.5121974945068</v>
      </c>
      <c r="AA64" s="61">
        <f t="shared" si="45"/>
        <v>41.7646389007568</v>
      </c>
      <c r="AB64" s="61">
        <f t="shared" si="45"/>
        <v>42.210880279541001</v>
      </c>
      <c r="AC64" s="61">
        <f t="shared" si="45"/>
        <v>42.319557189941399</v>
      </c>
      <c r="AD64" s="61">
        <f t="shared" si="45"/>
        <v>41.903726577758803</v>
      </c>
      <c r="AE64" s="61">
        <f t="shared" si="45"/>
        <v>43.3396606445313</v>
      </c>
      <c r="AF64" s="61">
        <f t="shared" si="45"/>
        <v>43.571056365966797</v>
      </c>
      <c r="AG64" s="61">
        <f t="shared" si="45"/>
        <v>44.231275558471701</v>
      </c>
      <c r="AH64" s="61">
        <f t="shared" si="45"/>
        <v>43.095621109008803</v>
      </c>
      <c r="AI64" s="84">
        <f t="shared" si="46"/>
        <v>11.795620918273904</v>
      </c>
      <c r="AJ64" s="95"/>
      <c r="AK64" s="51" t="s">
        <v>112</v>
      </c>
      <c r="AL64" s="52">
        <v>31.100000381469702</v>
      </c>
      <c r="AM64" s="52">
        <v>27.549999237060501</v>
      </c>
      <c r="AN64" s="52">
        <v>33.900000572204597</v>
      </c>
      <c r="AO64" s="52">
        <v>40.149999618530302</v>
      </c>
      <c r="AP64" s="52">
        <v>31.090875625610401</v>
      </c>
      <c r="AQ64" s="52">
        <v>42.610099792480497</v>
      </c>
      <c r="AR64" s="52">
        <v>38.701566696166999</v>
      </c>
      <c r="AS64" s="52">
        <v>27.587156295776399</v>
      </c>
      <c r="AT64" s="52">
        <v>37.259555816650398</v>
      </c>
      <c r="AU64" s="52">
        <v>40.217569351196303</v>
      </c>
      <c r="AV64" s="52">
        <v>40.106941223144503</v>
      </c>
      <c r="AW64" s="52">
        <v>37.972454071044901</v>
      </c>
      <c r="AX64" s="52">
        <v>40.260435104370103</v>
      </c>
      <c r="AY64" s="52">
        <v>39.440792083740199</v>
      </c>
      <c r="AZ64" s="52">
        <v>52.054832458496101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45.699998855590799</v>
      </c>
      <c r="U65" s="65">
        <f t="shared" si="45"/>
        <v>32.199999809265101</v>
      </c>
      <c r="V65" s="65">
        <f t="shared" si="45"/>
        <v>36.100000381469698</v>
      </c>
      <c r="W65" s="65">
        <f t="shared" si="45"/>
        <v>42.649999618530302</v>
      </c>
      <c r="X65" s="65">
        <f t="shared" si="45"/>
        <v>35.444113731384299</v>
      </c>
      <c r="Y65" s="65">
        <f t="shared" si="45"/>
        <v>38.342755317688002</v>
      </c>
      <c r="Z65" s="65">
        <f t="shared" si="45"/>
        <v>45.729856491088903</v>
      </c>
      <c r="AA65" s="65">
        <f t="shared" si="45"/>
        <v>37.359167098999002</v>
      </c>
      <c r="AB65" s="65">
        <f t="shared" si="45"/>
        <v>41.171218872070298</v>
      </c>
      <c r="AC65" s="65">
        <f t="shared" si="45"/>
        <v>41.682920455932603</v>
      </c>
      <c r="AD65" s="65">
        <f t="shared" si="45"/>
        <v>41.8958225250244</v>
      </c>
      <c r="AE65" s="65">
        <f t="shared" si="45"/>
        <v>41.443792343139599</v>
      </c>
      <c r="AF65" s="65">
        <f t="shared" si="45"/>
        <v>42.763919830322301</v>
      </c>
      <c r="AG65" s="65">
        <f t="shared" si="45"/>
        <v>43.125949859619098</v>
      </c>
      <c r="AH65" s="65">
        <f t="shared" si="45"/>
        <v>43.7223510742188</v>
      </c>
      <c r="AI65" s="83">
        <f t="shared" si="46"/>
        <v>-1.9776477813719993</v>
      </c>
      <c r="AJ65" s="95"/>
      <c r="AK65" s="51" t="s">
        <v>113</v>
      </c>
      <c r="AL65" s="52">
        <v>37.700000762939503</v>
      </c>
      <c r="AM65" s="52">
        <v>33.850000381469698</v>
      </c>
      <c r="AN65" s="52">
        <v>26.799999237060501</v>
      </c>
      <c r="AO65" s="52">
        <v>34.800001144409201</v>
      </c>
      <c r="AP65" s="52">
        <v>39.868314743041999</v>
      </c>
      <c r="AQ65" s="52">
        <v>31.118029594421401</v>
      </c>
      <c r="AR65" s="52">
        <v>42.032770156860401</v>
      </c>
      <c r="AS65" s="52">
        <v>38.350847244262702</v>
      </c>
      <c r="AT65" s="52">
        <v>27.648892402648901</v>
      </c>
      <c r="AU65" s="52">
        <v>37.101123809814503</v>
      </c>
      <c r="AV65" s="52">
        <v>39.929786682128899</v>
      </c>
      <c r="AW65" s="52">
        <v>39.747495651245103</v>
      </c>
      <c r="AX65" s="52">
        <v>37.790607452392599</v>
      </c>
      <c r="AY65" s="52">
        <v>39.882190704345703</v>
      </c>
      <c r="AZ65" s="52">
        <v>39.227161407470703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43.25</v>
      </c>
      <c r="U66" s="63">
        <f t="shared" si="45"/>
        <v>44.299999237060497</v>
      </c>
      <c r="V66" s="63">
        <f t="shared" si="45"/>
        <v>31.100000381469702</v>
      </c>
      <c r="W66" s="63">
        <f t="shared" si="45"/>
        <v>40.350000381469698</v>
      </c>
      <c r="X66" s="63">
        <f t="shared" si="45"/>
        <v>42.060916900634801</v>
      </c>
      <c r="Y66" s="63">
        <f t="shared" si="45"/>
        <v>35.651273727416999</v>
      </c>
      <c r="Z66" s="63">
        <f t="shared" si="45"/>
        <v>38.0016994476318</v>
      </c>
      <c r="AA66" s="63">
        <f t="shared" si="45"/>
        <v>44.929073333740199</v>
      </c>
      <c r="AB66" s="63">
        <f t="shared" si="45"/>
        <v>37.2402248382568</v>
      </c>
      <c r="AC66" s="63">
        <f t="shared" si="45"/>
        <v>40.680591583252003</v>
      </c>
      <c r="AD66" s="63">
        <f t="shared" si="45"/>
        <v>41.251518249511697</v>
      </c>
      <c r="AE66" s="63">
        <f t="shared" si="45"/>
        <v>41.545396804809599</v>
      </c>
      <c r="AF66" s="63">
        <f t="shared" si="45"/>
        <v>41.058849334716797</v>
      </c>
      <c r="AG66" s="63">
        <f t="shared" si="45"/>
        <v>42.294700622558601</v>
      </c>
      <c r="AH66" s="63">
        <f t="shared" si="45"/>
        <v>42.763538360595703</v>
      </c>
      <c r="AI66" s="85">
        <f t="shared" si="46"/>
        <v>-0.48646163940429688</v>
      </c>
      <c r="AJ66" s="95"/>
      <c r="AK66" s="51" t="s">
        <v>114</v>
      </c>
      <c r="AL66" s="52">
        <v>34.350000381469698</v>
      </c>
      <c r="AM66" s="52">
        <v>38.950000762939503</v>
      </c>
      <c r="AN66" s="52">
        <v>35.350000381469698</v>
      </c>
      <c r="AO66" s="52">
        <v>26.75</v>
      </c>
      <c r="AP66" s="52">
        <v>34.680660247802699</v>
      </c>
      <c r="AQ66" s="52">
        <v>39.6177883148193</v>
      </c>
      <c r="AR66" s="52">
        <v>31.183840751647899</v>
      </c>
      <c r="AS66" s="52">
        <v>41.523706436157198</v>
      </c>
      <c r="AT66" s="52">
        <v>38.054849624633803</v>
      </c>
      <c r="AU66" s="52">
        <v>27.750585556030298</v>
      </c>
      <c r="AV66" s="52">
        <v>36.986667633056598</v>
      </c>
      <c r="AW66" s="52">
        <v>39.690929412841797</v>
      </c>
      <c r="AX66" s="52">
        <v>39.446901321411097</v>
      </c>
      <c r="AY66" s="52">
        <v>37.662775039672901</v>
      </c>
      <c r="AZ66" s="52">
        <v>39.564577102661097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365.64999675750732</v>
      </c>
      <c r="U67" s="61">
        <f t="shared" ref="U67:AI67" si="48">SUM(U57:U66)</f>
        <v>375.3499994277953</v>
      </c>
      <c r="V67" s="61">
        <f t="shared" si="48"/>
        <v>389.74999999999989</v>
      </c>
      <c r="W67" s="61">
        <f t="shared" si="48"/>
        <v>407.70000171661388</v>
      </c>
      <c r="X67" s="61">
        <f t="shared" si="48"/>
        <v>411.61494541168224</v>
      </c>
      <c r="Y67" s="61">
        <f t="shared" si="48"/>
        <v>410.77337932586681</v>
      </c>
      <c r="Z67" s="61">
        <f t="shared" si="48"/>
        <v>417.97738265991205</v>
      </c>
      <c r="AA67" s="61">
        <f t="shared" si="48"/>
        <v>420.9958419799803</v>
      </c>
      <c r="AB67" s="61">
        <f t="shared" si="48"/>
        <v>418.253355026245</v>
      </c>
      <c r="AC67" s="61">
        <f t="shared" si="48"/>
        <v>422.8078403472901</v>
      </c>
      <c r="AD67" s="61">
        <f t="shared" si="48"/>
        <v>423.83920097351063</v>
      </c>
      <c r="AE67" s="61">
        <f t="shared" si="48"/>
        <v>425.84837341308616</v>
      </c>
      <c r="AF67" s="61">
        <f t="shared" si="48"/>
        <v>427.01454162597662</v>
      </c>
      <c r="AG67" s="61">
        <f t="shared" si="48"/>
        <v>428.52642250061024</v>
      </c>
      <c r="AH67" s="61">
        <f t="shared" si="48"/>
        <v>429.47702217102045</v>
      </c>
      <c r="AI67" s="61">
        <f t="shared" si="48"/>
        <v>63.827025413513198</v>
      </c>
      <c r="AJ67" s="100"/>
      <c r="AK67" s="51" t="s">
        <v>115</v>
      </c>
      <c r="AL67" s="52">
        <v>25.699999809265101</v>
      </c>
      <c r="AM67" s="52">
        <v>35.100000381469698</v>
      </c>
      <c r="AN67" s="52">
        <v>39.449999809265101</v>
      </c>
      <c r="AO67" s="52">
        <v>33.600000381469698</v>
      </c>
      <c r="AP67" s="52">
        <v>26.992662429809599</v>
      </c>
      <c r="AQ67" s="52">
        <v>34.548920631408699</v>
      </c>
      <c r="AR67" s="52">
        <v>39.361234664916999</v>
      </c>
      <c r="AS67" s="52">
        <v>31.2405443191528</v>
      </c>
      <c r="AT67" s="52">
        <v>41.0411891937256</v>
      </c>
      <c r="AU67" s="52">
        <v>37.771089553833001</v>
      </c>
      <c r="AV67" s="52">
        <v>27.852774620056199</v>
      </c>
      <c r="AW67" s="52">
        <v>36.8722248077393</v>
      </c>
      <c r="AX67" s="52">
        <v>39.457960128784201</v>
      </c>
      <c r="AY67" s="52">
        <v>39.166011810302699</v>
      </c>
      <c r="AZ67" s="52">
        <v>37.548641204833999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40.600000381469698</v>
      </c>
      <c r="U68" s="77">
        <f t="shared" ref="U68:AH77" si="49">AM44</f>
        <v>43.5</v>
      </c>
      <c r="V68" s="77">
        <f t="shared" si="49"/>
        <v>44.299999237060497</v>
      </c>
      <c r="W68" s="77">
        <f t="shared" si="49"/>
        <v>28.250000953674299</v>
      </c>
      <c r="X68" s="77">
        <f t="shared" si="49"/>
        <v>39.985366821289098</v>
      </c>
      <c r="Y68" s="77">
        <f t="shared" si="49"/>
        <v>41.650714874267599</v>
      </c>
      <c r="Z68" s="77">
        <f t="shared" si="49"/>
        <v>35.933691024780302</v>
      </c>
      <c r="AA68" s="77">
        <f t="shared" si="49"/>
        <v>37.8613376617432</v>
      </c>
      <c r="AB68" s="77">
        <f t="shared" si="49"/>
        <v>44.4161281585693</v>
      </c>
      <c r="AC68" s="77">
        <f t="shared" si="49"/>
        <v>37.243839263916001</v>
      </c>
      <c r="AD68" s="77">
        <f t="shared" si="49"/>
        <v>40.418672561645501</v>
      </c>
      <c r="AE68" s="77">
        <f t="shared" si="49"/>
        <v>41.0095729827881</v>
      </c>
      <c r="AF68" s="77">
        <f t="shared" si="49"/>
        <v>41.3583984375</v>
      </c>
      <c r="AG68" s="77">
        <f t="shared" si="49"/>
        <v>40.860679626464801</v>
      </c>
      <c r="AH68" s="78">
        <f t="shared" si="49"/>
        <v>42.047077178955099</v>
      </c>
      <c r="AI68" s="92">
        <f t="shared" ref="AI68:AI77" si="50">AH68-T68</f>
        <v>1.4470767974854013</v>
      </c>
      <c r="AJ68" s="95"/>
      <c r="AK68" s="51" t="s">
        <v>116</v>
      </c>
      <c r="AL68" s="52">
        <v>29.599999427795399</v>
      </c>
      <c r="AM68" s="52">
        <v>27.199999809265101</v>
      </c>
      <c r="AN68" s="52">
        <v>34.350000381469698</v>
      </c>
      <c r="AO68" s="52">
        <v>41.949999809265101</v>
      </c>
      <c r="AP68" s="52">
        <v>33.297648429870598</v>
      </c>
      <c r="AQ68" s="52">
        <v>27.128455162048301</v>
      </c>
      <c r="AR68" s="52">
        <v>34.345173835754402</v>
      </c>
      <c r="AS68" s="52">
        <v>39.043529510497997</v>
      </c>
      <c r="AT68" s="52">
        <v>31.220636367797901</v>
      </c>
      <c r="AU68" s="52">
        <v>40.519372940063498</v>
      </c>
      <c r="AV68" s="52">
        <v>37.4368801116943</v>
      </c>
      <c r="AW68" s="52">
        <v>27.8780403137207</v>
      </c>
      <c r="AX68" s="52">
        <v>36.686494827270501</v>
      </c>
      <c r="AY68" s="52">
        <v>39.170526504516602</v>
      </c>
      <c r="AZ68" s="52">
        <v>38.843723297119098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39.649999618530302</v>
      </c>
      <c r="U69" s="61">
        <f t="shared" si="49"/>
        <v>39.100000381469698</v>
      </c>
      <c r="V69" s="61">
        <f t="shared" si="49"/>
        <v>41.75</v>
      </c>
      <c r="W69" s="61">
        <f t="shared" si="49"/>
        <v>44.199998855590799</v>
      </c>
      <c r="X69" s="61">
        <f t="shared" si="49"/>
        <v>29.4223775863647</v>
      </c>
      <c r="Y69" s="61">
        <f t="shared" si="49"/>
        <v>39.928261756897001</v>
      </c>
      <c r="Z69" s="61">
        <f t="shared" si="49"/>
        <v>41.570796966552699</v>
      </c>
      <c r="AA69" s="61">
        <f t="shared" si="49"/>
        <v>36.410732269287102</v>
      </c>
      <c r="AB69" s="61">
        <f t="shared" si="49"/>
        <v>38.015741348266602</v>
      </c>
      <c r="AC69" s="61">
        <f t="shared" si="49"/>
        <v>44.255142211914098</v>
      </c>
      <c r="AD69" s="61">
        <f t="shared" si="49"/>
        <v>37.510721206665004</v>
      </c>
      <c r="AE69" s="61">
        <f t="shared" si="49"/>
        <v>40.476957321166999</v>
      </c>
      <c r="AF69" s="61">
        <f t="shared" si="49"/>
        <v>41.080247879028299</v>
      </c>
      <c r="AG69" s="61">
        <f t="shared" si="49"/>
        <v>41.473669052124002</v>
      </c>
      <c r="AH69" s="62">
        <f t="shared" si="49"/>
        <v>40.972860336303697</v>
      </c>
      <c r="AI69" s="71">
        <f t="shared" si="50"/>
        <v>1.3228607177733949</v>
      </c>
      <c r="AJ69" s="95"/>
      <c r="AK69" s="51" t="s">
        <v>117</v>
      </c>
      <c r="AL69" s="52">
        <v>31.400000572204601</v>
      </c>
      <c r="AM69" s="52">
        <v>32.25</v>
      </c>
      <c r="AN69" s="52">
        <v>25.850000381469702</v>
      </c>
      <c r="AO69" s="52">
        <v>32.600000381469698</v>
      </c>
      <c r="AP69" s="52">
        <v>41.349364280700698</v>
      </c>
      <c r="AQ69" s="52">
        <v>32.862144470214801</v>
      </c>
      <c r="AR69" s="52">
        <v>27.100266456604</v>
      </c>
      <c r="AS69" s="52">
        <v>34.007021903991699</v>
      </c>
      <c r="AT69" s="52">
        <v>38.597293853759801</v>
      </c>
      <c r="AU69" s="52">
        <v>31.051474571227999</v>
      </c>
      <c r="AV69" s="52">
        <v>39.889215469360401</v>
      </c>
      <c r="AW69" s="52">
        <v>36.981794357299798</v>
      </c>
      <c r="AX69" s="52">
        <v>27.757142066955598</v>
      </c>
      <c r="AY69" s="52">
        <v>36.363712310791001</v>
      </c>
      <c r="AZ69" s="52">
        <v>38.759571075439503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50.199998855590799</v>
      </c>
      <c r="U70" s="65">
        <f t="shared" si="49"/>
        <v>39.149999618530302</v>
      </c>
      <c r="V70" s="65">
        <f t="shared" si="49"/>
        <v>38.349998474121101</v>
      </c>
      <c r="W70" s="65">
        <f t="shared" si="49"/>
        <v>43.5</v>
      </c>
      <c r="X70" s="65">
        <f t="shared" si="49"/>
        <v>43.969985961914098</v>
      </c>
      <c r="Y70" s="65">
        <f t="shared" si="49"/>
        <v>30.530849456787099</v>
      </c>
      <c r="Z70" s="65">
        <f t="shared" si="49"/>
        <v>40.051888465881298</v>
      </c>
      <c r="AA70" s="65">
        <f t="shared" si="49"/>
        <v>41.656585693359403</v>
      </c>
      <c r="AB70" s="65">
        <f t="shared" si="49"/>
        <v>36.976100921630902</v>
      </c>
      <c r="AC70" s="65">
        <f t="shared" si="49"/>
        <v>38.2982082366943</v>
      </c>
      <c r="AD70" s="65">
        <f t="shared" si="49"/>
        <v>44.266458511352504</v>
      </c>
      <c r="AE70" s="65">
        <f t="shared" si="49"/>
        <v>37.905908584594698</v>
      </c>
      <c r="AF70" s="65">
        <f t="shared" si="49"/>
        <v>40.687028884887702</v>
      </c>
      <c r="AG70" s="65">
        <f t="shared" si="49"/>
        <v>41.308242797851598</v>
      </c>
      <c r="AH70" s="68">
        <f t="shared" si="49"/>
        <v>41.740571975708001</v>
      </c>
      <c r="AI70" s="72">
        <f t="shared" si="50"/>
        <v>-8.4594268798827983</v>
      </c>
      <c r="AJ70" s="95"/>
      <c r="AK70" s="51" t="s">
        <v>118</v>
      </c>
      <c r="AL70" s="52">
        <v>22.550000190734899</v>
      </c>
      <c r="AM70" s="52">
        <v>32.150000572204597</v>
      </c>
      <c r="AN70" s="52">
        <v>32.25</v>
      </c>
      <c r="AO70" s="52">
        <v>25.699999809265101</v>
      </c>
      <c r="AP70" s="52">
        <v>32.174066543579102</v>
      </c>
      <c r="AQ70" s="52">
        <v>40.713651657104499</v>
      </c>
      <c r="AR70" s="52">
        <v>32.416508674621603</v>
      </c>
      <c r="AS70" s="52">
        <v>27.003424644470201</v>
      </c>
      <c r="AT70" s="52">
        <v>33.6433010101318</v>
      </c>
      <c r="AU70" s="52">
        <v>38.136426925659201</v>
      </c>
      <c r="AV70" s="52">
        <v>30.8282918930054</v>
      </c>
      <c r="AW70" s="52">
        <v>39.276771545410199</v>
      </c>
      <c r="AX70" s="52">
        <v>36.506362915039098</v>
      </c>
      <c r="AY70" s="52">
        <v>27.5813150405884</v>
      </c>
      <c r="AZ70" s="52">
        <v>36.015562057495103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48.349999427795403</v>
      </c>
      <c r="U71" s="61">
        <f t="shared" si="49"/>
        <v>49.25</v>
      </c>
      <c r="V71" s="61">
        <f t="shared" si="49"/>
        <v>41.300001144409201</v>
      </c>
      <c r="W71" s="61">
        <f t="shared" si="49"/>
        <v>37.250000953674302</v>
      </c>
      <c r="X71" s="61">
        <f t="shared" si="49"/>
        <v>43.572784423828097</v>
      </c>
      <c r="Y71" s="61">
        <f t="shared" si="49"/>
        <v>43.811595916747997</v>
      </c>
      <c r="Z71" s="61">
        <f t="shared" si="49"/>
        <v>31.643521308898901</v>
      </c>
      <c r="AA71" s="61">
        <f t="shared" si="49"/>
        <v>40.239426612853997</v>
      </c>
      <c r="AB71" s="61">
        <f t="shared" si="49"/>
        <v>41.822254180908203</v>
      </c>
      <c r="AC71" s="61">
        <f t="shared" si="49"/>
        <v>37.577423095703097</v>
      </c>
      <c r="AD71" s="61">
        <f t="shared" si="49"/>
        <v>38.654100418090799</v>
      </c>
      <c r="AE71" s="61">
        <f t="shared" si="49"/>
        <v>44.3607501983643</v>
      </c>
      <c r="AF71" s="61">
        <f t="shared" si="49"/>
        <v>38.350151062011697</v>
      </c>
      <c r="AG71" s="61">
        <f t="shared" si="49"/>
        <v>40.967941284179702</v>
      </c>
      <c r="AH71" s="62">
        <f t="shared" si="49"/>
        <v>41.600732803344698</v>
      </c>
      <c r="AI71" s="71">
        <f t="shared" si="50"/>
        <v>-6.7492666244507049</v>
      </c>
      <c r="AJ71" s="95"/>
      <c r="AK71" s="51" t="s">
        <v>119</v>
      </c>
      <c r="AL71" s="52">
        <v>32</v>
      </c>
      <c r="AM71" s="52">
        <v>23.350000381469702</v>
      </c>
      <c r="AN71" s="52">
        <v>31.249999046325701</v>
      </c>
      <c r="AO71" s="52">
        <v>33</v>
      </c>
      <c r="AP71" s="52">
        <v>25.6144313812256</v>
      </c>
      <c r="AQ71" s="52">
        <v>31.739127159118699</v>
      </c>
      <c r="AR71" s="52">
        <v>40.082488059997601</v>
      </c>
      <c r="AS71" s="52">
        <v>31.982782363891602</v>
      </c>
      <c r="AT71" s="52">
        <v>26.875293731689499</v>
      </c>
      <c r="AU71" s="52">
        <v>33.276035308837898</v>
      </c>
      <c r="AV71" s="52">
        <v>37.682279586791999</v>
      </c>
      <c r="AW71" s="52">
        <v>30.5915079116821</v>
      </c>
      <c r="AX71" s="52">
        <v>38.693231582641602</v>
      </c>
      <c r="AY71" s="52">
        <v>36.044069290161097</v>
      </c>
      <c r="AZ71" s="52">
        <v>27.393966674804702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45.650001525878899</v>
      </c>
      <c r="U72" s="65">
        <f t="shared" si="49"/>
        <v>47.349998474121101</v>
      </c>
      <c r="V72" s="65">
        <f t="shared" si="49"/>
        <v>51.649999618530302</v>
      </c>
      <c r="W72" s="65">
        <f t="shared" si="49"/>
        <v>40.900001525878899</v>
      </c>
      <c r="X72" s="65">
        <f t="shared" si="49"/>
        <v>37.968410491943402</v>
      </c>
      <c r="Y72" s="65">
        <f t="shared" si="49"/>
        <v>43.647022247314503</v>
      </c>
      <c r="Z72" s="65">
        <f t="shared" si="49"/>
        <v>43.693305969238303</v>
      </c>
      <c r="AA72" s="65">
        <f t="shared" si="49"/>
        <v>32.7130479812622</v>
      </c>
      <c r="AB72" s="65">
        <f t="shared" si="49"/>
        <v>40.444841384887702</v>
      </c>
      <c r="AC72" s="65">
        <f t="shared" si="49"/>
        <v>41.992527008056598</v>
      </c>
      <c r="AD72" s="65">
        <f t="shared" si="49"/>
        <v>38.162153244018597</v>
      </c>
      <c r="AE72" s="65">
        <f t="shared" si="49"/>
        <v>39.005645751953097</v>
      </c>
      <c r="AF72" s="65">
        <f t="shared" si="49"/>
        <v>44.456485748291001</v>
      </c>
      <c r="AG72" s="65">
        <f t="shared" si="49"/>
        <v>38.782035827636697</v>
      </c>
      <c r="AH72" s="68">
        <f t="shared" si="49"/>
        <v>41.248083114624002</v>
      </c>
      <c r="AI72" s="72">
        <f t="shared" si="50"/>
        <v>-4.401918411254897</v>
      </c>
      <c r="AJ72" s="95"/>
      <c r="AK72" s="51" t="s">
        <v>120</v>
      </c>
      <c r="AL72" s="52">
        <v>24</v>
      </c>
      <c r="AM72" s="52">
        <v>34.399999618530302</v>
      </c>
      <c r="AN72" s="52">
        <v>20.350000381469702</v>
      </c>
      <c r="AO72" s="52">
        <v>31.499999046325701</v>
      </c>
      <c r="AP72" s="52">
        <v>32.484645843505902</v>
      </c>
      <c r="AQ72" s="52">
        <v>25.554948806762699</v>
      </c>
      <c r="AR72" s="52">
        <v>31.3753776550293</v>
      </c>
      <c r="AS72" s="52">
        <v>39.5346164703369</v>
      </c>
      <c r="AT72" s="52">
        <v>31.626900672912601</v>
      </c>
      <c r="AU72" s="52">
        <v>26.787976264953599</v>
      </c>
      <c r="AV72" s="52">
        <v>32.974129676818798</v>
      </c>
      <c r="AW72" s="52">
        <v>37.308834075927699</v>
      </c>
      <c r="AX72" s="52">
        <v>30.411981582641602</v>
      </c>
      <c r="AY72" s="52">
        <v>38.216123580932603</v>
      </c>
      <c r="AZ72" s="52">
        <v>35.6678791046143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46.649999618530302</v>
      </c>
      <c r="U73" s="61">
        <f t="shared" si="49"/>
        <v>46.150001525878899</v>
      </c>
      <c r="V73" s="61">
        <f t="shared" si="49"/>
        <v>48</v>
      </c>
      <c r="W73" s="61">
        <f t="shared" si="49"/>
        <v>52.399999618530302</v>
      </c>
      <c r="X73" s="61">
        <f t="shared" si="49"/>
        <v>41.390720367431598</v>
      </c>
      <c r="Y73" s="61">
        <f t="shared" si="49"/>
        <v>38.568569183349602</v>
      </c>
      <c r="Z73" s="61">
        <f t="shared" si="49"/>
        <v>43.6909790039063</v>
      </c>
      <c r="AA73" s="61">
        <f t="shared" si="49"/>
        <v>43.605621337890597</v>
      </c>
      <c r="AB73" s="61">
        <f t="shared" si="49"/>
        <v>33.638971328735401</v>
      </c>
      <c r="AC73" s="61">
        <f t="shared" si="49"/>
        <v>40.646396636962898</v>
      </c>
      <c r="AD73" s="61">
        <f t="shared" si="49"/>
        <v>42.151256561279297</v>
      </c>
      <c r="AE73" s="61">
        <f t="shared" si="49"/>
        <v>38.671253204345703</v>
      </c>
      <c r="AF73" s="61">
        <f t="shared" si="49"/>
        <v>39.301231384277301</v>
      </c>
      <c r="AG73" s="61">
        <f t="shared" si="49"/>
        <v>44.526309967041001</v>
      </c>
      <c r="AH73" s="62">
        <f t="shared" si="49"/>
        <v>39.170314788818402</v>
      </c>
      <c r="AI73" s="71">
        <f t="shared" si="50"/>
        <v>-7.4796848297118999</v>
      </c>
      <c r="AJ73" s="95"/>
      <c r="AK73" s="51" t="s">
        <v>121</v>
      </c>
      <c r="AL73" s="52">
        <v>30.899999618530298</v>
      </c>
      <c r="AM73" s="52">
        <v>26.250000953674299</v>
      </c>
      <c r="AN73" s="52">
        <v>32.149999618530302</v>
      </c>
      <c r="AO73" s="52">
        <v>20.350000381469702</v>
      </c>
      <c r="AP73" s="52">
        <v>31.117835044860801</v>
      </c>
      <c r="AQ73" s="52">
        <v>31.902777671814</v>
      </c>
      <c r="AR73" s="52">
        <v>25.420749664306602</v>
      </c>
      <c r="AS73" s="52">
        <v>30.943707466125499</v>
      </c>
      <c r="AT73" s="52">
        <v>38.949448585510297</v>
      </c>
      <c r="AU73" s="52">
        <v>31.199975967407202</v>
      </c>
      <c r="AV73" s="52">
        <v>26.619161605835</v>
      </c>
      <c r="AW73" s="52">
        <v>32.595679283142097</v>
      </c>
      <c r="AX73" s="52">
        <v>36.865129470825202</v>
      </c>
      <c r="AY73" s="52">
        <v>30.1684408187866</v>
      </c>
      <c r="AZ73" s="52">
        <v>37.677082061767599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60.599998474121101</v>
      </c>
      <c r="U74" s="65">
        <f t="shared" si="49"/>
        <v>46</v>
      </c>
      <c r="V74" s="65">
        <f t="shared" si="49"/>
        <v>47.050001144409201</v>
      </c>
      <c r="W74" s="65">
        <f t="shared" si="49"/>
        <v>46.5</v>
      </c>
      <c r="X74" s="65">
        <f t="shared" si="49"/>
        <v>52.0625514984131</v>
      </c>
      <c r="Y74" s="65">
        <f t="shared" si="49"/>
        <v>41.7269191741943</v>
      </c>
      <c r="Z74" s="65">
        <f t="shared" si="49"/>
        <v>39.020868301391602</v>
      </c>
      <c r="AA74" s="65">
        <f t="shared" si="49"/>
        <v>43.663141250610401</v>
      </c>
      <c r="AB74" s="65">
        <f t="shared" si="49"/>
        <v>43.473991394042997</v>
      </c>
      <c r="AC74" s="65">
        <f t="shared" si="49"/>
        <v>34.368926048278801</v>
      </c>
      <c r="AD74" s="65">
        <f t="shared" si="49"/>
        <v>40.762767791747997</v>
      </c>
      <c r="AE74" s="65">
        <f t="shared" si="49"/>
        <v>42.232681274414098</v>
      </c>
      <c r="AF74" s="65">
        <f t="shared" si="49"/>
        <v>39.045856475830099</v>
      </c>
      <c r="AG74" s="65">
        <f t="shared" si="49"/>
        <v>39.500598907470703</v>
      </c>
      <c r="AH74" s="68">
        <f t="shared" si="49"/>
        <v>44.524898529052699</v>
      </c>
      <c r="AI74" s="72">
        <f t="shared" si="50"/>
        <v>-16.075099945068402</v>
      </c>
      <c r="AJ74" s="95"/>
      <c r="AK74" s="51" t="s">
        <v>122</v>
      </c>
      <c r="AL74" s="52">
        <v>24.199999809265101</v>
      </c>
      <c r="AM74" s="52">
        <v>29.899999618530298</v>
      </c>
      <c r="AN74" s="52">
        <v>27.199998855590799</v>
      </c>
      <c r="AO74" s="52">
        <v>32.899999618530302</v>
      </c>
      <c r="AP74" s="52">
        <v>20.3006896972656</v>
      </c>
      <c r="AQ74" s="52">
        <v>30.6371364593506</v>
      </c>
      <c r="AR74" s="52">
        <v>31.248808860778801</v>
      </c>
      <c r="AS74" s="52">
        <v>25.1762952804565</v>
      </c>
      <c r="AT74" s="52">
        <v>30.4314107894897</v>
      </c>
      <c r="AU74" s="52">
        <v>38.282666206359899</v>
      </c>
      <c r="AV74" s="52">
        <v>30.6842555999756</v>
      </c>
      <c r="AW74" s="52">
        <v>26.345242500305201</v>
      </c>
      <c r="AX74" s="52">
        <v>32.122372627258301</v>
      </c>
      <c r="AY74" s="52">
        <v>36.331821441650398</v>
      </c>
      <c r="AZ74" s="52">
        <v>29.831328392028801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43.399999618530302</v>
      </c>
      <c r="U75" s="61">
        <f t="shared" si="49"/>
        <v>63.5</v>
      </c>
      <c r="V75" s="61">
        <f t="shared" si="49"/>
        <v>46.399999618530302</v>
      </c>
      <c r="W75" s="61">
        <f t="shared" si="49"/>
        <v>45.300001144409201</v>
      </c>
      <c r="X75" s="61">
        <f t="shared" si="49"/>
        <v>46.223045349121101</v>
      </c>
      <c r="Y75" s="61">
        <f t="shared" si="49"/>
        <v>51.642431259155302</v>
      </c>
      <c r="Z75" s="61">
        <f t="shared" si="49"/>
        <v>41.907524108886697</v>
      </c>
      <c r="AA75" s="61">
        <f t="shared" si="49"/>
        <v>39.335891723632798</v>
      </c>
      <c r="AB75" s="61">
        <f t="shared" si="49"/>
        <v>43.566204071044901</v>
      </c>
      <c r="AC75" s="61">
        <f t="shared" si="49"/>
        <v>43.265995025634801</v>
      </c>
      <c r="AD75" s="61">
        <f t="shared" si="49"/>
        <v>34.923846244811998</v>
      </c>
      <c r="AE75" s="61">
        <f t="shared" si="49"/>
        <v>40.773830413818402</v>
      </c>
      <c r="AF75" s="61">
        <f t="shared" si="49"/>
        <v>42.2236423492432</v>
      </c>
      <c r="AG75" s="61">
        <f t="shared" si="49"/>
        <v>39.294174194335902</v>
      </c>
      <c r="AH75" s="62">
        <f t="shared" si="49"/>
        <v>39.612770080566399</v>
      </c>
      <c r="AI75" s="71">
        <f t="shared" si="50"/>
        <v>-3.7872295379639027</v>
      </c>
      <c r="AJ75" s="95"/>
      <c r="AK75" s="51" t="s">
        <v>123</v>
      </c>
      <c r="AL75" s="52">
        <v>17.949999809265101</v>
      </c>
      <c r="AM75" s="52">
        <v>23.900000572204601</v>
      </c>
      <c r="AN75" s="52">
        <v>29.149999618530298</v>
      </c>
      <c r="AO75" s="52">
        <v>25.849999427795399</v>
      </c>
      <c r="AP75" s="52">
        <v>32.1297092437744</v>
      </c>
      <c r="AQ75" s="52">
        <v>20.060172080993699</v>
      </c>
      <c r="AR75" s="52">
        <v>29.954116821289102</v>
      </c>
      <c r="AS75" s="52">
        <v>30.4030408859253</v>
      </c>
      <c r="AT75" s="52">
        <v>24.737358093261701</v>
      </c>
      <c r="AU75" s="52">
        <v>29.723652839660598</v>
      </c>
      <c r="AV75" s="52">
        <v>37.4041843414307</v>
      </c>
      <c r="AW75" s="52">
        <v>29.973777770996101</v>
      </c>
      <c r="AX75" s="52">
        <v>25.876334190368699</v>
      </c>
      <c r="AY75" s="52">
        <v>31.453090667724599</v>
      </c>
      <c r="AZ75" s="52">
        <v>35.594051361083999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46.100000381469698</v>
      </c>
      <c r="U76" s="65">
        <f t="shared" si="49"/>
        <v>43.649999618530302</v>
      </c>
      <c r="V76" s="65">
        <f t="shared" si="49"/>
        <v>66.450000762939496</v>
      </c>
      <c r="W76" s="65">
        <f t="shared" si="49"/>
        <v>47.5</v>
      </c>
      <c r="X76" s="65">
        <f t="shared" si="49"/>
        <v>45.193216323852504</v>
      </c>
      <c r="Y76" s="65">
        <f t="shared" si="49"/>
        <v>45.879199981689503</v>
      </c>
      <c r="Z76" s="65">
        <f t="shared" si="49"/>
        <v>51.170610427856403</v>
      </c>
      <c r="AA76" s="65">
        <f t="shared" si="49"/>
        <v>41.972782135009801</v>
      </c>
      <c r="AB76" s="65">
        <f t="shared" si="49"/>
        <v>39.5340900421143</v>
      </c>
      <c r="AC76" s="65">
        <f t="shared" si="49"/>
        <v>43.392845153808601</v>
      </c>
      <c r="AD76" s="65">
        <f t="shared" si="49"/>
        <v>42.991550445556598</v>
      </c>
      <c r="AE76" s="65">
        <f t="shared" si="49"/>
        <v>35.327106475830099</v>
      </c>
      <c r="AF76" s="65">
        <f t="shared" si="49"/>
        <v>40.687364578247099</v>
      </c>
      <c r="AG76" s="65">
        <f t="shared" si="49"/>
        <v>42.130668640136697</v>
      </c>
      <c r="AH76" s="68">
        <f t="shared" si="49"/>
        <v>39.428304672241197</v>
      </c>
      <c r="AI76" s="72">
        <f t="shared" si="50"/>
        <v>-6.6716957092285014</v>
      </c>
      <c r="AJ76" s="95"/>
      <c r="AK76" s="51" t="s">
        <v>124</v>
      </c>
      <c r="AL76" s="52">
        <v>15.3999996185303</v>
      </c>
      <c r="AM76" s="52">
        <v>18.699999809265101</v>
      </c>
      <c r="AN76" s="52">
        <v>23.800000190734899</v>
      </c>
      <c r="AO76" s="52">
        <v>28.149999618530298</v>
      </c>
      <c r="AP76" s="52">
        <v>25.261515617370598</v>
      </c>
      <c r="AQ76" s="52">
        <v>31.195013999939</v>
      </c>
      <c r="AR76" s="52">
        <v>19.680496215820298</v>
      </c>
      <c r="AS76" s="52">
        <v>29.113442420959501</v>
      </c>
      <c r="AT76" s="52">
        <v>29.4271783828735</v>
      </c>
      <c r="AU76" s="52">
        <v>24.1502285003662</v>
      </c>
      <c r="AV76" s="52">
        <v>28.876807212829601</v>
      </c>
      <c r="AW76" s="52">
        <v>36.361765861511202</v>
      </c>
      <c r="AX76" s="52">
        <v>29.117102622985801</v>
      </c>
      <c r="AY76" s="52">
        <v>25.265661239623999</v>
      </c>
      <c r="AZ76" s="52">
        <v>30.640887260437001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47.350000381469698</v>
      </c>
      <c r="U77" s="63">
        <f t="shared" si="49"/>
        <v>45.299999237060497</v>
      </c>
      <c r="V77" s="63">
        <f t="shared" si="49"/>
        <v>43.649999618530302</v>
      </c>
      <c r="W77" s="63">
        <f t="shared" si="49"/>
        <v>66.700000762939496</v>
      </c>
      <c r="X77" s="63">
        <f t="shared" si="49"/>
        <v>47.148273468017599</v>
      </c>
      <c r="Y77" s="63">
        <f t="shared" si="49"/>
        <v>45.008079528808601</v>
      </c>
      <c r="Z77" s="63">
        <f t="shared" si="49"/>
        <v>45.5055446624756</v>
      </c>
      <c r="AA77" s="63">
        <f t="shared" si="49"/>
        <v>50.689971923828097</v>
      </c>
      <c r="AB77" s="63">
        <f t="shared" si="49"/>
        <v>41.980339050292997</v>
      </c>
      <c r="AC77" s="63">
        <f t="shared" si="49"/>
        <v>39.637834548950202</v>
      </c>
      <c r="AD77" s="63">
        <f t="shared" si="49"/>
        <v>43.1837482452393</v>
      </c>
      <c r="AE77" s="63">
        <f t="shared" si="49"/>
        <v>42.713708877563498</v>
      </c>
      <c r="AF77" s="63">
        <f t="shared" si="49"/>
        <v>35.6251926422119</v>
      </c>
      <c r="AG77" s="63">
        <f t="shared" si="49"/>
        <v>40.578327178955099</v>
      </c>
      <c r="AH77" s="64">
        <f t="shared" si="49"/>
        <v>42.0060710906982</v>
      </c>
      <c r="AI77" s="93">
        <f t="shared" si="50"/>
        <v>-5.3439292907714986</v>
      </c>
      <c r="AJ77" s="95"/>
      <c r="AK77" s="51" t="s">
        <v>125</v>
      </c>
      <c r="AL77" s="52">
        <v>13.3500003814697</v>
      </c>
      <c r="AM77" s="52">
        <v>15.3999996185303</v>
      </c>
      <c r="AN77" s="52">
        <v>18.699999809265101</v>
      </c>
      <c r="AO77" s="52">
        <v>22.800000190734899</v>
      </c>
      <c r="AP77" s="52">
        <v>27.285807609558098</v>
      </c>
      <c r="AQ77" s="52">
        <v>24.592090606689499</v>
      </c>
      <c r="AR77" s="52">
        <v>30.186250686645501</v>
      </c>
      <c r="AS77" s="52">
        <v>19.221233367919901</v>
      </c>
      <c r="AT77" s="52">
        <v>28.204516410827601</v>
      </c>
      <c r="AU77" s="52">
        <v>28.396459579467798</v>
      </c>
      <c r="AV77" s="52">
        <v>23.490244865417498</v>
      </c>
      <c r="AW77" s="52">
        <v>27.965375900268601</v>
      </c>
      <c r="AX77" s="52">
        <v>35.256998062133803</v>
      </c>
      <c r="AY77" s="52">
        <v>28.199175834655801</v>
      </c>
      <c r="AZ77" s="52">
        <v>24.585469245910598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468.54999828338623</v>
      </c>
      <c r="U78" s="61">
        <f t="shared" ref="U78:AI78" si="52">SUM(U68:U77)</f>
        <v>462.94999885559076</v>
      </c>
      <c r="V78" s="61">
        <f t="shared" si="52"/>
        <v>468.89999961853039</v>
      </c>
      <c r="W78" s="61">
        <f t="shared" si="52"/>
        <v>452.50000381469732</v>
      </c>
      <c r="X78" s="61">
        <f t="shared" si="52"/>
        <v>426.93673229217524</v>
      </c>
      <c r="Y78" s="61">
        <f t="shared" si="52"/>
        <v>422.39364337921148</v>
      </c>
      <c r="Z78" s="61">
        <f t="shared" si="52"/>
        <v>414.18873023986811</v>
      </c>
      <c r="AA78" s="61">
        <f t="shared" si="52"/>
        <v>408.14853858947765</v>
      </c>
      <c r="AB78" s="61">
        <f t="shared" si="52"/>
        <v>403.86866188049339</v>
      </c>
      <c r="AC78" s="61">
        <f t="shared" si="52"/>
        <v>400.67913722991943</v>
      </c>
      <c r="AD78" s="61">
        <f t="shared" si="52"/>
        <v>403.0252752304076</v>
      </c>
      <c r="AE78" s="61">
        <f t="shared" si="52"/>
        <v>402.47741508483898</v>
      </c>
      <c r="AF78" s="61">
        <f t="shared" si="52"/>
        <v>402.81559944152832</v>
      </c>
      <c r="AG78" s="61">
        <f t="shared" si="52"/>
        <v>409.42264747619618</v>
      </c>
      <c r="AH78" s="61">
        <f t="shared" si="52"/>
        <v>412.35168457031239</v>
      </c>
      <c r="AI78" s="61">
        <f t="shared" si="52"/>
        <v>-56.198313713073809</v>
      </c>
      <c r="AJ78" s="100"/>
      <c r="AK78" s="51" t="s">
        <v>126</v>
      </c>
      <c r="AL78" s="52">
        <v>15.2999997138977</v>
      </c>
      <c r="AM78" s="52">
        <v>14</v>
      </c>
      <c r="AN78" s="52">
        <v>16.399999618530298</v>
      </c>
      <c r="AO78" s="52">
        <v>18.099999427795399</v>
      </c>
      <c r="AP78" s="52">
        <v>22.105098724365199</v>
      </c>
      <c r="AQ78" s="52">
        <v>26.402258872985801</v>
      </c>
      <c r="AR78" s="52">
        <v>23.886849403381301</v>
      </c>
      <c r="AS78" s="52">
        <v>29.166850090026902</v>
      </c>
      <c r="AT78" s="52">
        <v>18.718269348144499</v>
      </c>
      <c r="AU78" s="52">
        <v>27.289402961731</v>
      </c>
      <c r="AV78" s="52">
        <v>27.3780612945557</v>
      </c>
      <c r="AW78" s="52">
        <v>22.810553550720201</v>
      </c>
      <c r="AX78" s="52">
        <v>27.050494194030801</v>
      </c>
      <c r="AY78" s="52">
        <v>34.168704986572301</v>
      </c>
      <c r="AZ78" s="52">
        <v>27.2847738265991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40.699998855590799</v>
      </c>
      <c r="U79" s="77">
        <f t="shared" ref="U79:AH88" si="53">AM54</f>
        <v>43.350000381469698</v>
      </c>
      <c r="V79" s="77">
        <f t="shared" si="53"/>
        <v>46.049999237060497</v>
      </c>
      <c r="W79" s="77">
        <f t="shared" si="53"/>
        <v>43.399999618530302</v>
      </c>
      <c r="X79" s="77">
        <f t="shared" si="53"/>
        <v>65.157165527343807</v>
      </c>
      <c r="Y79" s="77">
        <f t="shared" si="53"/>
        <v>46.702106475830099</v>
      </c>
      <c r="Z79" s="77">
        <f t="shared" si="53"/>
        <v>44.725728988647496</v>
      </c>
      <c r="AA79" s="77">
        <f t="shared" si="53"/>
        <v>45.068294525146499</v>
      </c>
      <c r="AB79" s="77">
        <f t="shared" si="53"/>
        <v>50.1645183563232</v>
      </c>
      <c r="AC79" s="77">
        <f t="shared" si="53"/>
        <v>41.885852813720703</v>
      </c>
      <c r="AD79" s="77">
        <f t="shared" si="53"/>
        <v>39.615127563476598</v>
      </c>
      <c r="AE79" s="77">
        <f t="shared" si="53"/>
        <v>42.895698547363303</v>
      </c>
      <c r="AF79" s="77">
        <f t="shared" si="53"/>
        <v>42.384790420532198</v>
      </c>
      <c r="AG79" s="77">
        <f t="shared" si="53"/>
        <v>35.789278030395501</v>
      </c>
      <c r="AH79" s="78">
        <f t="shared" si="53"/>
        <v>40.404083251953097</v>
      </c>
      <c r="AI79" s="92">
        <f t="shared" ref="AI79:AI88" si="54">AH79-T79</f>
        <v>-0.29591560363770242</v>
      </c>
      <c r="AJ79" s="95"/>
      <c r="AK79" s="51" t="s">
        <v>127</v>
      </c>
      <c r="AL79" s="52">
        <v>17</v>
      </c>
      <c r="AM79" s="52">
        <v>15.2999997138977</v>
      </c>
      <c r="AN79" s="52">
        <v>13</v>
      </c>
      <c r="AO79" s="52">
        <v>14.6499996185303</v>
      </c>
      <c r="AP79" s="52">
        <v>17.522651195526102</v>
      </c>
      <c r="AQ79" s="52">
        <v>21.392262458801302</v>
      </c>
      <c r="AR79" s="52">
        <v>25.507879257202099</v>
      </c>
      <c r="AS79" s="52">
        <v>23.150622367858901</v>
      </c>
      <c r="AT79" s="52">
        <v>28.150697708129901</v>
      </c>
      <c r="AU79" s="52">
        <v>18.176918029785199</v>
      </c>
      <c r="AV79" s="52">
        <v>26.3638916015625</v>
      </c>
      <c r="AW79" s="52">
        <v>26.375618934631301</v>
      </c>
      <c r="AX79" s="52">
        <v>22.109113693237301</v>
      </c>
      <c r="AY79" s="52">
        <v>26.1386394500732</v>
      </c>
      <c r="AZ79" s="52">
        <v>33.088705062866197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41.050001144409201</v>
      </c>
      <c r="U80" s="61">
        <f t="shared" si="53"/>
        <v>41.699998855590799</v>
      </c>
      <c r="V80" s="61">
        <f t="shared" si="53"/>
        <v>43.25</v>
      </c>
      <c r="W80" s="61">
        <f t="shared" si="53"/>
        <v>46.049999237060497</v>
      </c>
      <c r="X80" s="61">
        <f t="shared" si="53"/>
        <v>43.026554107666001</v>
      </c>
      <c r="Y80" s="61">
        <f t="shared" si="53"/>
        <v>63.522449493408203</v>
      </c>
      <c r="Z80" s="61">
        <f t="shared" si="53"/>
        <v>46.0883598327637</v>
      </c>
      <c r="AA80" s="61">
        <f t="shared" si="53"/>
        <v>44.2618408203125</v>
      </c>
      <c r="AB80" s="61">
        <f t="shared" si="53"/>
        <v>44.491783142089801</v>
      </c>
      <c r="AC80" s="61">
        <f t="shared" si="53"/>
        <v>49.455055236816399</v>
      </c>
      <c r="AD80" s="61">
        <f t="shared" si="53"/>
        <v>41.578384399414098</v>
      </c>
      <c r="AE80" s="61">
        <f t="shared" si="53"/>
        <v>39.397266387939503</v>
      </c>
      <c r="AF80" s="61">
        <f t="shared" si="53"/>
        <v>42.434831619262702</v>
      </c>
      <c r="AG80" s="61">
        <f t="shared" si="53"/>
        <v>41.8838405609131</v>
      </c>
      <c r="AH80" s="62">
        <f t="shared" si="53"/>
        <v>35.7452201843262</v>
      </c>
      <c r="AI80" s="71">
        <f t="shared" si="54"/>
        <v>-5.3047809600830007</v>
      </c>
      <c r="AJ80" s="95"/>
      <c r="AK80" s="51" t="s">
        <v>128</v>
      </c>
      <c r="AL80" s="52">
        <v>12.199999809265099</v>
      </c>
      <c r="AM80" s="52">
        <v>16.25</v>
      </c>
      <c r="AN80" s="52">
        <v>15.2999997138977</v>
      </c>
      <c r="AO80" s="52">
        <v>12.25</v>
      </c>
      <c r="AP80" s="52">
        <v>14.1370224952698</v>
      </c>
      <c r="AQ80" s="52">
        <v>16.890702724456801</v>
      </c>
      <c r="AR80" s="52">
        <v>20.633804321289102</v>
      </c>
      <c r="AS80" s="52">
        <v>24.567299842834501</v>
      </c>
      <c r="AT80" s="52">
        <v>22.364472389221199</v>
      </c>
      <c r="AU80" s="52">
        <v>27.0951118469238</v>
      </c>
      <c r="AV80" s="52">
        <v>17.586896896362301</v>
      </c>
      <c r="AW80" s="52">
        <v>25.393479347229</v>
      </c>
      <c r="AX80" s="52">
        <v>25.334786415100101</v>
      </c>
      <c r="AY80" s="52">
        <v>21.362644195556602</v>
      </c>
      <c r="AZ80" s="52">
        <v>25.188421249389599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39.299999237060497</v>
      </c>
      <c r="U81" s="65">
        <f t="shared" si="53"/>
        <v>42.600000381469698</v>
      </c>
      <c r="V81" s="65">
        <f t="shared" si="53"/>
        <v>42.599998474121101</v>
      </c>
      <c r="W81" s="65">
        <f t="shared" si="53"/>
        <v>40.649999618530302</v>
      </c>
      <c r="X81" s="65">
        <f t="shared" si="53"/>
        <v>45.1115531921387</v>
      </c>
      <c r="Y81" s="65">
        <f t="shared" si="53"/>
        <v>42.478368759155302</v>
      </c>
      <c r="Z81" s="65">
        <f t="shared" si="53"/>
        <v>61.809858322143597</v>
      </c>
      <c r="AA81" s="65">
        <f t="shared" si="53"/>
        <v>45.346054077148402</v>
      </c>
      <c r="AB81" s="65">
        <f t="shared" si="53"/>
        <v>43.6532592773438</v>
      </c>
      <c r="AC81" s="65">
        <f t="shared" si="53"/>
        <v>43.791063308715799</v>
      </c>
      <c r="AD81" s="65">
        <f t="shared" si="53"/>
        <v>48.6007976531982</v>
      </c>
      <c r="AE81" s="65">
        <f t="shared" si="53"/>
        <v>41.100391387939503</v>
      </c>
      <c r="AF81" s="65">
        <f t="shared" si="53"/>
        <v>39.0242595672607</v>
      </c>
      <c r="AG81" s="65">
        <f t="shared" si="53"/>
        <v>41.835445404052699</v>
      </c>
      <c r="AH81" s="68">
        <f t="shared" si="53"/>
        <v>41.2418823242188</v>
      </c>
      <c r="AI81" s="72">
        <f t="shared" si="54"/>
        <v>1.9418830871583026</v>
      </c>
      <c r="AJ81" s="95"/>
      <c r="AK81" s="51" t="s">
        <v>129</v>
      </c>
      <c r="AL81" s="52">
        <v>10.600000143051099</v>
      </c>
      <c r="AM81" s="52">
        <v>13.199999809265099</v>
      </c>
      <c r="AN81" s="52">
        <v>15.5</v>
      </c>
      <c r="AO81" s="52">
        <v>15.2999997138977</v>
      </c>
      <c r="AP81" s="52">
        <v>11.7847113609314</v>
      </c>
      <c r="AQ81" s="52">
        <v>13.5970964431763</v>
      </c>
      <c r="AR81" s="52">
        <v>16.234031677246101</v>
      </c>
      <c r="AS81" s="52">
        <v>19.8494548797607</v>
      </c>
      <c r="AT81" s="52">
        <v>23.607106208801302</v>
      </c>
      <c r="AU81" s="52">
        <v>21.555613517761198</v>
      </c>
      <c r="AV81" s="52">
        <v>26.0231485366821</v>
      </c>
      <c r="AW81" s="52">
        <v>16.9770460128784</v>
      </c>
      <c r="AX81" s="52">
        <v>24.398247718811</v>
      </c>
      <c r="AY81" s="52">
        <v>24.273551940918001</v>
      </c>
      <c r="AZ81" s="52">
        <v>20.592451095581101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28.75</v>
      </c>
      <c r="U82" s="61">
        <f t="shared" si="53"/>
        <v>38.299999237060497</v>
      </c>
      <c r="V82" s="61">
        <f t="shared" si="53"/>
        <v>43.549999237060497</v>
      </c>
      <c r="W82" s="61">
        <f t="shared" si="53"/>
        <v>44.199998855590799</v>
      </c>
      <c r="X82" s="61">
        <f t="shared" si="53"/>
        <v>40.263833999633803</v>
      </c>
      <c r="Y82" s="61">
        <f t="shared" si="53"/>
        <v>44.1132364273071</v>
      </c>
      <c r="Z82" s="61">
        <f t="shared" si="53"/>
        <v>41.902217864990199</v>
      </c>
      <c r="AA82" s="61">
        <f t="shared" si="53"/>
        <v>60.1375026702881</v>
      </c>
      <c r="AB82" s="61">
        <f t="shared" si="53"/>
        <v>44.611518859863303</v>
      </c>
      <c r="AC82" s="61">
        <f t="shared" si="53"/>
        <v>43.035110473632798</v>
      </c>
      <c r="AD82" s="61">
        <f t="shared" si="53"/>
        <v>43.105184555053697</v>
      </c>
      <c r="AE82" s="61">
        <f t="shared" si="53"/>
        <v>47.727577209472699</v>
      </c>
      <c r="AF82" s="61">
        <f t="shared" si="53"/>
        <v>40.588296890258803</v>
      </c>
      <c r="AG82" s="61">
        <f t="shared" si="53"/>
        <v>38.642562866210902</v>
      </c>
      <c r="AH82" s="62">
        <f t="shared" si="53"/>
        <v>41.235918045043903</v>
      </c>
      <c r="AI82" s="71">
        <f t="shared" si="54"/>
        <v>12.485918045043903</v>
      </c>
      <c r="AJ82" s="95"/>
      <c r="AK82" s="51" t="s">
        <v>130</v>
      </c>
      <c r="AL82" s="52">
        <v>6.2999999523162797</v>
      </c>
      <c r="AM82" s="52">
        <v>10.399999856948901</v>
      </c>
      <c r="AN82" s="52">
        <v>11.449999809265099</v>
      </c>
      <c r="AO82" s="52">
        <v>15.5</v>
      </c>
      <c r="AP82" s="52">
        <v>14.312401771545399</v>
      </c>
      <c r="AQ82" s="52">
        <v>11.247423171997101</v>
      </c>
      <c r="AR82" s="52">
        <v>12.9655296802521</v>
      </c>
      <c r="AS82" s="52">
        <v>15.4958357810974</v>
      </c>
      <c r="AT82" s="52">
        <v>18.963382720947301</v>
      </c>
      <c r="AU82" s="52">
        <v>22.5283250808716</v>
      </c>
      <c r="AV82" s="52">
        <v>20.645752906799299</v>
      </c>
      <c r="AW82" s="52">
        <v>24.824470520019499</v>
      </c>
      <c r="AX82" s="52">
        <v>16.2791891098022</v>
      </c>
      <c r="AY82" s="52">
        <v>23.291517257690401</v>
      </c>
      <c r="AZ82" s="52">
        <v>23.0778341293335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39.550001144409201</v>
      </c>
      <c r="U83" s="65">
        <f t="shared" si="53"/>
        <v>27.800000190734899</v>
      </c>
      <c r="V83" s="65">
        <f t="shared" si="53"/>
        <v>37.049999237060497</v>
      </c>
      <c r="W83" s="65">
        <f t="shared" si="53"/>
        <v>42.700000762939503</v>
      </c>
      <c r="X83" s="65">
        <f t="shared" si="53"/>
        <v>43.505270004272496</v>
      </c>
      <c r="Y83" s="65">
        <f t="shared" si="53"/>
        <v>39.9490098953247</v>
      </c>
      <c r="Z83" s="65">
        <f t="shared" si="53"/>
        <v>43.281851768493702</v>
      </c>
      <c r="AA83" s="65">
        <f t="shared" si="53"/>
        <v>41.436212539672901</v>
      </c>
      <c r="AB83" s="65">
        <f t="shared" si="53"/>
        <v>58.6339015960693</v>
      </c>
      <c r="AC83" s="65">
        <f t="shared" si="53"/>
        <v>43.995101928710902</v>
      </c>
      <c r="AD83" s="65">
        <f t="shared" si="53"/>
        <v>42.524089813232401</v>
      </c>
      <c r="AE83" s="65">
        <f t="shared" si="53"/>
        <v>42.540012359619098</v>
      </c>
      <c r="AF83" s="65">
        <f t="shared" si="53"/>
        <v>46.982162475585902</v>
      </c>
      <c r="AG83" s="65">
        <f t="shared" si="53"/>
        <v>40.193031311035199</v>
      </c>
      <c r="AH83" s="68">
        <f t="shared" si="53"/>
        <v>38.367378234863303</v>
      </c>
      <c r="AI83" s="72">
        <f t="shared" si="54"/>
        <v>-1.1826229095458984</v>
      </c>
      <c r="AJ83" s="95"/>
      <c r="AK83" s="51" t="s">
        <v>131</v>
      </c>
      <c r="AL83" s="52">
        <v>6.6999998092651403</v>
      </c>
      <c r="AM83" s="52">
        <v>4.7999999523162797</v>
      </c>
      <c r="AN83" s="52">
        <v>10.399999856948901</v>
      </c>
      <c r="AO83" s="52">
        <v>7.9499998092651403</v>
      </c>
      <c r="AP83" s="52">
        <v>14.5934433937073</v>
      </c>
      <c r="AQ83" s="52">
        <v>13.373284339904799</v>
      </c>
      <c r="AR83" s="52">
        <v>10.716769695282</v>
      </c>
      <c r="AS83" s="52">
        <v>12.342319726944</v>
      </c>
      <c r="AT83" s="52">
        <v>14.7663488388062</v>
      </c>
      <c r="AU83" s="52">
        <v>18.083671569824201</v>
      </c>
      <c r="AV83" s="52">
        <v>21.4537868499756</v>
      </c>
      <c r="AW83" s="52">
        <v>19.734081268310501</v>
      </c>
      <c r="AX83" s="52">
        <v>23.630621910095201</v>
      </c>
      <c r="AY83" s="52">
        <v>15.5889120101929</v>
      </c>
      <c r="AZ83" s="52">
        <v>22.1996974945068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43.399999618530302</v>
      </c>
      <c r="U84" s="61">
        <f t="shared" si="53"/>
        <v>40.399999618530302</v>
      </c>
      <c r="V84" s="61">
        <f t="shared" si="53"/>
        <v>28.050000190734899</v>
      </c>
      <c r="W84" s="61">
        <f t="shared" si="53"/>
        <v>38.299999237060497</v>
      </c>
      <c r="X84" s="61">
        <f t="shared" si="53"/>
        <v>42.162288665771499</v>
      </c>
      <c r="Y84" s="61">
        <f t="shared" si="53"/>
        <v>42.821765899658203</v>
      </c>
      <c r="Z84" s="61">
        <f t="shared" si="53"/>
        <v>39.6196994781494</v>
      </c>
      <c r="AA84" s="61">
        <f t="shared" si="53"/>
        <v>42.529816627502399</v>
      </c>
      <c r="AB84" s="61">
        <f t="shared" si="53"/>
        <v>40.995601654052699</v>
      </c>
      <c r="AC84" s="61">
        <f t="shared" si="53"/>
        <v>57.198282241821303</v>
      </c>
      <c r="AD84" s="61">
        <f t="shared" si="53"/>
        <v>43.396600723266602</v>
      </c>
      <c r="AE84" s="61">
        <f t="shared" si="53"/>
        <v>42.0288181304932</v>
      </c>
      <c r="AF84" s="61">
        <f t="shared" si="53"/>
        <v>41.991361618041999</v>
      </c>
      <c r="AG84" s="61">
        <f t="shared" si="53"/>
        <v>46.270730972290004</v>
      </c>
      <c r="AH84" s="62">
        <f t="shared" si="53"/>
        <v>39.8327960968018</v>
      </c>
      <c r="AI84" s="71">
        <f t="shared" si="54"/>
        <v>-3.5672035217285014</v>
      </c>
      <c r="AJ84" s="95"/>
      <c r="AK84" s="51" t="s">
        <v>132</v>
      </c>
      <c r="AL84" s="52">
        <v>8.9000000953674299</v>
      </c>
      <c r="AM84" s="52">
        <v>6.0999999046325701</v>
      </c>
      <c r="AN84" s="52">
        <v>4.7999999523162797</v>
      </c>
      <c r="AO84" s="52">
        <v>10.399999856948901</v>
      </c>
      <c r="AP84" s="52">
        <v>7.5470201969146702</v>
      </c>
      <c r="AQ84" s="52">
        <v>13.699469089508099</v>
      </c>
      <c r="AR84" s="52">
        <v>12.4507155418396</v>
      </c>
      <c r="AS84" s="52">
        <v>10.1774144172668</v>
      </c>
      <c r="AT84" s="52">
        <v>11.708058834075899</v>
      </c>
      <c r="AU84" s="52">
        <v>14.0385522842407</v>
      </c>
      <c r="AV84" s="52">
        <v>17.199773788452099</v>
      </c>
      <c r="AW84" s="52">
        <v>20.376501083373999</v>
      </c>
      <c r="AX84" s="52">
        <v>18.815761089325001</v>
      </c>
      <c r="AY84" s="52">
        <v>22.441510200500499</v>
      </c>
      <c r="AZ84" s="52">
        <v>14.894042491912799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32.899999618530302</v>
      </c>
      <c r="U85" s="65">
        <f t="shared" si="53"/>
        <v>41.149999618530302</v>
      </c>
      <c r="V85" s="65">
        <f t="shared" si="53"/>
        <v>39.649999618530302</v>
      </c>
      <c r="W85" s="65">
        <f t="shared" si="53"/>
        <v>27.399999618530298</v>
      </c>
      <c r="X85" s="65">
        <f t="shared" si="53"/>
        <v>37.9794311523438</v>
      </c>
      <c r="Y85" s="65">
        <f t="shared" si="53"/>
        <v>41.596351623535199</v>
      </c>
      <c r="Z85" s="65">
        <f t="shared" si="53"/>
        <v>42.064273834228501</v>
      </c>
      <c r="AA85" s="65">
        <f t="shared" si="53"/>
        <v>39.146673202514599</v>
      </c>
      <c r="AB85" s="65">
        <f t="shared" si="53"/>
        <v>41.880893707275398</v>
      </c>
      <c r="AC85" s="65">
        <f t="shared" si="53"/>
        <v>40.532125473022496</v>
      </c>
      <c r="AD85" s="65">
        <f t="shared" si="53"/>
        <v>55.809299468994098</v>
      </c>
      <c r="AE85" s="65">
        <f t="shared" si="53"/>
        <v>42.737960815429702</v>
      </c>
      <c r="AF85" s="65">
        <f t="shared" si="53"/>
        <v>41.479108810424798</v>
      </c>
      <c r="AG85" s="65">
        <f t="shared" si="53"/>
        <v>41.359764099121101</v>
      </c>
      <c r="AH85" s="68">
        <f t="shared" si="53"/>
        <v>45.554349899291999</v>
      </c>
      <c r="AI85" s="72">
        <f t="shared" si="54"/>
        <v>12.654350280761697</v>
      </c>
      <c r="AJ85" s="95"/>
      <c r="AK85" s="51" t="s">
        <v>133</v>
      </c>
      <c r="AL85" s="52">
        <v>10.149999856948901</v>
      </c>
      <c r="AM85" s="52">
        <v>7.4000000953674299</v>
      </c>
      <c r="AN85" s="52">
        <v>6.8499999046325701</v>
      </c>
      <c r="AO85" s="52">
        <v>4.7999999523162797</v>
      </c>
      <c r="AP85" s="52">
        <v>9.7939932346343994</v>
      </c>
      <c r="AQ85" s="52">
        <v>7.1469895839691198</v>
      </c>
      <c r="AR85" s="52">
        <v>12.8508324623108</v>
      </c>
      <c r="AS85" s="52">
        <v>11.6160545349121</v>
      </c>
      <c r="AT85" s="52">
        <v>9.6653804779052699</v>
      </c>
      <c r="AU85" s="52">
        <v>11.1117303371429</v>
      </c>
      <c r="AV85" s="52">
        <v>13.337724685668899</v>
      </c>
      <c r="AW85" s="52">
        <v>16.342550754547101</v>
      </c>
      <c r="AX85" s="52">
        <v>19.3329181671143</v>
      </c>
      <c r="AY85" s="52">
        <v>17.917227268219001</v>
      </c>
      <c r="AZ85" s="52">
        <v>21.2953443527222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39.75</v>
      </c>
      <c r="U86" s="61">
        <f t="shared" si="53"/>
        <v>31.25</v>
      </c>
      <c r="V86" s="61">
        <f t="shared" si="53"/>
        <v>42.75</v>
      </c>
      <c r="W86" s="61">
        <f t="shared" si="53"/>
        <v>39.899999618530302</v>
      </c>
      <c r="X86" s="61">
        <f t="shared" si="53"/>
        <v>27.416460990905801</v>
      </c>
      <c r="Y86" s="61">
        <f t="shared" si="53"/>
        <v>37.713714599609403</v>
      </c>
      <c r="Z86" s="61">
        <f t="shared" si="53"/>
        <v>41.126857757568402</v>
      </c>
      <c r="AA86" s="61">
        <f t="shared" si="53"/>
        <v>41.3991184234619</v>
      </c>
      <c r="AB86" s="61">
        <f t="shared" si="53"/>
        <v>38.704130172729499</v>
      </c>
      <c r="AC86" s="61">
        <f t="shared" si="53"/>
        <v>41.374713897705099</v>
      </c>
      <c r="AD86" s="61">
        <f t="shared" si="53"/>
        <v>40.144187927246101</v>
      </c>
      <c r="AE86" s="61">
        <f t="shared" si="53"/>
        <v>54.6275444030762</v>
      </c>
      <c r="AF86" s="61">
        <f t="shared" si="53"/>
        <v>42.158966064453097</v>
      </c>
      <c r="AG86" s="61">
        <f t="shared" si="53"/>
        <v>41.009382247924798</v>
      </c>
      <c r="AH86" s="62">
        <f t="shared" si="53"/>
        <v>40.803874969482401</v>
      </c>
      <c r="AI86" s="71">
        <f t="shared" si="54"/>
        <v>1.0538749694824006</v>
      </c>
      <c r="AJ86" s="95"/>
      <c r="AK86" s="51" t="s">
        <v>134</v>
      </c>
      <c r="AL86" s="52">
        <v>6.2999997138977104</v>
      </c>
      <c r="AM86" s="52">
        <v>9.5499999523162806</v>
      </c>
      <c r="AN86" s="52">
        <v>6.5499999523162797</v>
      </c>
      <c r="AO86" s="52">
        <v>5.3499999046325701</v>
      </c>
      <c r="AP86" s="52">
        <v>4.5501439571380597</v>
      </c>
      <c r="AQ86" s="52">
        <v>9.1769289970397896</v>
      </c>
      <c r="AR86" s="52">
        <v>6.7158124446868896</v>
      </c>
      <c r="AS86" s="52">
        <v>11.9810733795166</v>
      </c>
      <c r="AT86" s="52">
        <v>10.7788133621216</v>
      </c>
      <c r="AU86" s="52">
        <v>9.1372663974761998</v>
      </c>
      <c r="AV86" s="52">
        <v>10.5014889240265</v>
      </c>
      <c r="AW86" s="52">
        <v>12.5995211601257</v>
      </c>
      <c r="AX86" s="52">
        <v>15.4420022964478</v>
      </c>
      <c r="AY86" s="52">
        <v>18.250391960144</v>
      </c>
      <c r="AZ86" s="52">
        <v>16.9669156074524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32.550001144409201</v>
      </c>
      <c r="U87" s="65">
        <f t="shared" si="53"/>
        <v>39</v>
      </c>
      <c r="V87" s="65">
        <f t="shared" si="53"/>
        <v>32.050000190734899</v>
      </c>
      <c r="W87" s="65">
        <f t="shared" si="53"/>
        <v>43.75</v>
      </c>
      <c r="X87" s="65">
        <f t="shared" si="53"/>
        <v>39.419879913330099</v>
      </c>
      <c r="Y87" s="65">
        <f t="shared" si="53"/>
        <v>27.442320823669402</v>
      </c>
      <c r="Z87" s="65">
        <f t="shared" si="53"/>
        <v>37.528434753417997</v>
      </c>
      <c r="AA87" s="65">
        <f t="shared" si="53"/>
        <v>40.763893127441399</v>
      </c>
      <c r="AB87" s="65">
        <f t="shared" si="53"/>
        <v>40.857233047485401</v>
      </c>
      <c r="AC87" s="65">
        <f t="shared" si="53"/>
        <v>38.3475952148438</v>
      </c>
      <c r="AD87" s="65">
        <f t="shared" si="53"/>
        <v>40.9820909500122</v>
      </c>
      <c r="AE87" s="65">
        <f t="shared" si="53"/>
        <v>39.852388381958001</v>
      </c>
      <c r="AF87" s="65">
        <f t="shared" si="53"/>
        <v>53.6518039703369</v>
      </c>
      <c r="AG87" s="65">
        <f t="shared" si="53"/>
        <v>41.6956081390381</v>
      </c>
      <c r="AH87" s="68">
        <f t="shared" si="53"/>
        <v>40.645252227783203</v>
      </c>
      <c r="AI87" s="72">
        <f t="shared" si="54"/>
        <v>8.0952510833740021</v>
      </c>
      <c r="AJ87" s="95"/>
      <c r="AK87" s="51" t="s">
        <v>135</v>
      </c>
      <c r="AL87" s="52">
        <v>7.5499997138977104</v>
      </c>
      <c r="AM87" s="52">
        <v>5.0499999523162797</v>
      </c>
      <c r="AN87" s="52">
        <v>8.0499999523162806</v>
      </c>
      <c r="AO87" s="52">
        <v>5.7999999523162797</v>
      </c>
      <c r="AP87" s="52">
        <v>4.9827017784118697</v>
      </c>
      <c r="AQ87" s="52">
        <v>4.25328505039215</v>
      </c>
      <c r="AR87" s="52">
        <v>8.4946734905242902</v>
      </c>
      <c r="AS87" s="52">
        <v>6.2034626007080096</v>
      </c>
      <c r="AT87" s="52">
        <v>11.0252366065979</v>
      </c>
      <c r="AU87" s="52">
        <v>9.8736834526061994</v>
      </c>
      <c r="AV87" s="52">
        <v>8.5444312095642108</v>
      </c>
      <c r="AW87" s="52">
        <v>9.8256077766418493</v>
      </c>
      <c r="AX87" s="52">
        <v>11.7651295661926</v>
      </c>
      <c r="AY87" s="52">
        <v>14.441201210021999</v>
      </c>
      <c r="AZ87" s="52">
        <v>17.0508456230164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28.299999237060501</v>
      </c>
      <c r="U88" s="63">
        <f t="shared" si="53"/>
        <v>32.149999618530302</v>
      </c>
      <c r="V88" s="63">
        <f t="shared" si="53"/>
        <v>40.899999618530302</v>
      </c>
      <c r="W88" s="63">
        <f t="shared" si="53"/>
        <v>31.050000190734899</v>
      </c>
      <c r="X88" s="63">
        <f t="shared" si="53"/>
        <v>43.198228836059599</v>
      </c>
      <c r="Y88" s="63">
        <f t="shared" si="53"/>
        <v>39.066545486450202</v>
      </c>
      <c r="Z88" s="63">
        <f t="shared" si="53"/>
        <v>27.533634185791001</v>
      </c>
      <c r="AA88" s="63">
        <f t="shared" si="53"/>
        <v>37.412403106689503</v>
      </c>
      <c r="AB88" s="63">
        <f t="shared" si="53"/>
        <v>40.505327224731403</v>
      </c>
      <c r="AC88" s="63">
        <f t="shared" si="53"/>
        <v>40.478765487670898</v>
      </c>
      <c r="AD88" s="63">
        <f t="shared" si="53"/>
        <v>38.1532878875732</v>
      </c>
      <c r="AE88" s="63">
        <f t="shared" si="53"/>
        <v>40.650369644165004</v>
      </c>
      <c r="AF88" s="63">
        <f t="shared" si="53"/>
        <v>39.659307479858398</v>
      </c>
      <c r="AG88" s="63">
        <f t="shared" si="53"/>
        <v>52.853107452392599</v>
      </c>
      <c r="AH88" s="64">
        <f t="shared" si="53"/>
        <v>41.3832817077637</v>
      </c>
      <c r="AI88" s="93">
        <f t="shared" si="54"/>
        <v>13.0832824707032</v>
      </c>
      <c r="AJ88" s="95"/>
      <c r="AK88" s="51" t="s">
        <v>136</v>
      </c>
      <c r="AL88" s="52">
        <v>4.6000000014901197</v>
      </c>
      <c r="AM88" s="52">
        <v>7.5499997138977104</v>
      </c>
      <c r="AN88" s="52">
        <v>5.7999999523162797</v>
      </c>
      <c r="AO88" s="52">
        <v>5.9499998092651403</v>
      </c>
      <c r="AP88" s="52">
        <v>5.2900121212005597</v>
      </c>
      <c r="AQ88" s="52">
        <v>4.5833001136779803</v>
      </c>
      <c r="AR88" s="52">
        <v>3.9307305812835698</v>
      </c>
      <c r="AS88" s="52">
        <v>7.8050849437713596</v>
      </c>
      <c r="AT88" s="52">
        <v>5.6597425937652597</v>
      </c>
      <c r="AU88" s="52">
        <v>10.058159828186</v>
      </c>
      <c r="AV88" s="52">
        <v>8.97045993804932</v>
      </c>
      <c r="AW88" s="52">
        <v>7.9262661933898899</v>
      </c>
      <c r="AX88" s="52">
        <v>9.1298058032989502</v>
      </c>
      <c r="AY88" s="52">
        <v>10.8830351829529</v>
      </c>
      <c r="AZ88" s="52">
        <v>13.408231735229499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366.24999999999994</v>
      </c>
      <c r="U89" s="61">
        <f t="shared" ref="U89:AI89" si="56">SUM(U79:U88)</f>
        <v>377.6999979019165</v>
      </c>
      <c r="V89" s="61">
        <f t="shared" si="56"/>
        <v>395.89999580383301</v>
      </c>
      <c r="W89" s="61">
        <f t="shared" si="56"/>
        <v>397.39999675750738</v>
      </c>
      <c r="X89" s="61">
        <f t="shared" si="56"/>
        <v>427.24066638946556</v>
      </c>
      <c r="Y89" s="61">
        <f t="shared" si="56"/>
        <v>425.40586948394781</v>
      </c>
      <c r="Z89" s="61">
        <f t="shared" si="56"/>
        <v>425.68091678619408</v>
      </c>
      <c r="AA89" s="61">
        <f t="shared" si="56"/>
        <v>437.50180912017822</v>
      </c>
      <c r="AB89" s="61">
        <f t="shared" si="56"/>
        <v>444.49816703796381</v>
      </c>
      <c r="AC89" s="61">
        <f t="shared" si="56"/>
        <v>440.09366607666021</v>
      </c>
      <c r="AD89" s="61">
        <f t="shared" si="56"/>
        <v>433.90905094146717</v>
      </c>
      <c r="AE89" s="61">
        <f t="shared" si="56"/>
        <v>433.55802726745623</v>
      </c>
      <c r="AF89" s="61">
        <f t="shared" si="56"/>
        <v>430.35488891601551</v>
      </c>
      <c r="AG89" s="61">
        <f t="shared" si="56"/>
        <v>421.53275108337402</v>
      </c>
      <c r="AH89" s="61">
        <f t="shared" si="56"/>
        <v>405.21403694152843</v>
      </c>
      <c r="AI89" s="61">
        <f t="shared" si="56"/>
        <v>38.964036941528406</v>
      </c>
      <c r="AJ89" s="100"/>
      <c r="AK89" s="51" t="s">
        <v>137</v>
      </c>
      <c r="AL89" s="52">
        <v>5.9000000953674299</v>
      </c>
      <c r="AM89" s="52">
        <v>2.8500000014901201</v>
      </c>
      <c r="AN89" s="52">
        <v>6.5499999523162797</v>
      </c>
      <c r="AO89" s="52">
        <v>5.0499999523162797</v>
      </c>
      <c r="AP89" s="52">
        <v>5.5209389925003096</v>
      </c>
      <c r="AQ89" s="52">
        <v>4.8885915279388401</v>
      </c>
      <c r="AR89" s="52">
        <v>4.2753834724426296</v>
      </c>
      <c r="AS89" s="52">
        <v>3.6637980937957799</v>
      </c>
      <c r="AT89" s="52">
        <v>7.2481460571289098</v>
      </c>
      <c r="AU89" s="52">
        <v>5.2673497200012198</v>
      </c>
      <c r="AV89" s="52">
        <v>9.3300204277038592</v>
      </c>
      <c r="AW89" s="52">
        <v>8.2697625160217303</v>
      </c>
      <c r="AX89" s="52">
        <v>7.4266631603241002</v>
      </c>
      <c r="AY89" s="52">
        <v>8.5565202236175502</v>
      </c>
      <c r="AZ89" s="52">
        <v>10.222384929657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31.100000381469702</v>
      </c>
      <c r="U90" s="77">
        <f t="shared" ref="U90:AH99" si="57">AM64</f>
        <v>27.549999237060501</v>
      </c>
      <c r="V90" s="77">
        <f t="shared" si="57"/>
        <v>33.900000572204597</v>
      </c>
      <c r="W90" s="77">
        <f t="shared" si="57"/>
        <v>40.149999618530302</v>
      </c>
      <c r="X90" s="77">
        <f t="shared" si="57"/>
        <v>31.090875625610401</v>
      </c>
      <c r="Y90" s="77">
        <f t="shared" si="57"/>
        <v>42.610099792480497</v>
      </c>
      <c r="Z90" s="77">
        <f t="shared" si="57"/>
        <v>38.701566696166999</v>
      </c>
      <c r="AA90" s="77">
        <f t="shared" si="57"/>
        <v>27.587156295776399</v>
      </c>
      <c r="AB90" s="77">
        <f t="shared" si="57"/>
        <v>37.259555816650398</v>
      </c>
      <c r="AC90" s="77">
        <f t="shared" si="57"/>
        <v>40.217569351196303</v>
      </c>
      <c r="AD90" s="77">
        <f t="shared" si="57"/>
        <v>40.106941223144503</v>
      </c>
      <c r="AE90" s="77">
        <f t="shared" si="57"/>
        <v>37.972454071044901</v>
      </c>
      <c r="AF90" s="77">
        <f t="shared" si="57"/>
        <v>40.260435104370103</v>
      </c>
      <c r="AG90" s="77">
        <f t="shared" si="57"/>
        <v>39.440792083740199</v>
      </c>
      <c r="AH90" s="78">
        <f t="shared" si="57"/>
        <v>52.054832458496101</v>
      </c>
      <c r="AI90" s="92">
        <f t="shared" ref="AI90:AI99" si="58">AH90-T90</f>
        <v>20.954832077026399</v>
      </c>
      <c r="AJ90" s="95"/>
      <c r="AK90" s="51" t="s">
        <v>138</v>
      </c>
      <c r="AL90" s="52">
        <v>3.5999999046325701</v>
      </c>
      <c r="AM90" s="52">
        <v>5.1500000953674299</v>
      </c>
      <c r="AN90" s="52">
        <v>1.8500000014901199</v>
      </c>
      <c r="AO90" s="52">
        <v>5.7999999523162797</v>
      </c>
      <c r="AP90" s="52">
        <v>4.65308630466461</v>
      </c>
      <c r="AQ90" s="52">
        <v>5.1392109394073504</v>
      </c>
      <c r="AR90" s="52">
        <v>4.53006815910339</v>
      </c>
      <c r="AS90" s="52">
        <v>3.9972057342529301</v>
      </c>
      <c r="AT90" s="52">
        <v>3.4212580919265698</v>
      </c>
      <c r="AU90" s="52">
        <v>6.7543563842773402</v>
      </c>
      <c r="AV90" s="52">
        <v>4.9316854476928702</v>
      </c>
      <c r="AW90" s="52">
        <v>8.6928420066833496</v>
      </c>
      <c r="AX90" s="52">
        <v>7.6626625061035201</v>
      </c>
      <c r="AY90" s="52">
        <v>6.9681582450866699</v>
      </c>
      <c r="AZ90" s="52">
        <v>8.0299124717712402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37.700000762939503</v>
      </c>
      <c r="U91" s="61">
        <f t="shared" si="57"/>
        <v>33.850000381469698</v>
      </c>
      <c r="V91" s="61">
        <f t="shared" si="57"/>
        <v>26.799999237060501</v>
      </c>
      <c r="W91" s="61">
        <f t="shared" si="57"/>
        <v>34.800001144409201</v>
      </c>
      <c r="X91" s="61">
        <f t="shared" si="57"/>
        <v>39.868314743041999</v>
      </c>
      <c r="Y91" s="61">
        <f t="shared" si="57"/>
        <v>31.118029594421401</v>
      </c>
      <c r="Z91" s="61">
        <f t="shared" si="57"/>
        <v>42.032770156860401</v>
      </c>
      <c r="AA91" s="61">
        <f t="shared" si="57"/>
        <v>38.350847244262702</v>
      </c>
      <c r="AB91" s="61">
        <f t="shared" si="57"/>
        <v>27.648892402648901</v>
      </c>
      <c r="AC91" s="61">
        <f t="shared" si="57"/>
        <v>37.101123809814503</v>
      </c>
      <c r="AD91" s="61">
        <f t="shared" si="57"/>
        <v>39.929786682128899</v>
      </c>
      <c r="AE91" s="61">
        <f t="shared" si="57"/>
        <v>39.747495651245103</v>
      </c>
      <c r="AF91" s="61">
        <f t="shared" si="57"/>
        <v>37.790607452392599</v>
      </c>
      <c r="AG91" s="61">
        <f t="shared" si="57"/>
        <v>39.882190704345703</v>
      </c>
      <c r="AH91" s="62">
        <f t="shared" si="57"/>
        <v>39.227161407470703</v>
      </c>
      <c r="AI91" s="71">
        <f t="shared" si="58"/>
        <v>1.5271606445312003</v>
      </c>
      <c r="AJ91" s="95"/>
      <c r="AK91" s="51" t="s">
        <v>139</v>
      </c>
      <c r="AL91" s="52">
        <v>3.75</v>
      </c>
      <c r="AM91" s="52">
        <v>2.8499999046325701</v>
      </c>
      <c r="AN91" s="52">
        <v>5.1500000953674299</v>
      </c>
      <c r="AO91" s="52">
        <v>1.8500000014901199</v>
      </c>
      <c r="AP91" s="52">
        <v>5.3329908847808802</v>
      </c>
      <c r="AQ91" s="52">
        <v>4.2736725807189897</v>
      </c>
      <c r="AR91" s="52">
        <v>4.7748140096664402</v>
      </c>
      <c r="AS91" s="52">
        <v>4.1752523183822596</v>
      </c>
      <c r="AT91" s="52">
        <v>3.7272076606750502</v>
      </c>
      <c r="AU91" s="52">
        <v>3.1811403036117598</v>
      </c>
      <c r="AV91" s="52">
        <v>6.26526963710785</v>
      </c>
      <c r="AW91" s="52">
        <v>4.6109752655029297</v>
      </c>
      <c r="AX91" s="52">
        <v>8.0682895183563197</v>
      </c>
      <c r="AY91" s="52">
        <v>7.0780713558197004</v>
      </c>
      <c r="AZ91" s="52">
        <v>6.51114773750305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34.350000381469698</v>
      </c>
      <c r="U92" s="65">
        <f t="shared" si="57"/>
        <v>38.950000762939503</v>
      </c>
      <c r="V92" s="65">
        <f t="shared" si="57"/>
        <v>35.350000381469698</v>
      </c>
      <c r="W92" s="65">
        <f t="shared" si="57"/>
        <v>26.75</v>
      </c>
      <c r="X92" s="65">
        <f t="shared" si="57"/>
        <v>34.680660247802699</v>
      </c>
      <c r="Y92" s="65">
        <f t="shared" si="57"/>
        <v>39.6177883148193</v>
      </c>
      <c r="Z92" s="65">
        <f t="shared" si="57"/>
        <v>31.183840751647899</v>
      </c>
      <c r="AA92" s="65">
        <f t="shared" si="57"/>
        <v>41.523706436157198</v>
      </c>
      <c r="AB92" s="65">
        <f t="shared" si="57"/>
        <v>38.054849624633803</v>
      </c>
      <c r="AC92" s="65">
        <f t="shared" si="57"/>
        <v>27.750585556030298</v>
      </c>
      <c r="AD92" s="65">
        <f t="shared" si="57"/>
        <v>36.986667633056598</v>
      </c>
      <c r="AE92" s="65">
        <f t="shared" si="57"/>
        <v>39.690929412841797</v>
      </c>
      <c r="AF92" s="65">
        <f t="shared" si="57"/>
        <v>39.446901321411097</v>
      </c>
      <c r="AG92" s="65">
        <f t="shared" si="57"/>
        <v>37.662775039672901</v>
      </c>
      <c r="AH92" s="68">
        <f t="shared" si="57"/>
        <v>39.564577102661097</v>
      </c>
      <c r="AI92" s="72">
        <f t="shared" si="58"/>
        <v>5.2145767211913991</v>
      </c>
      <c r="AJ92" s="95"/>
      <c r="AK92" s="51" t="s">
        <v>140</v>
      </c>
      <c r="AL92" s="52">
        <v>4</v>
      </c>
      <c r="AM92" s="52">
        <v>3</v>
      </c>
      <c r="AN92" s="52">
        <v>2.8499999046325701</v>
      </c>
      <c r="AO92" s="52">
        <v>5.1500000953674299</v>
      </c>
      <c r="AP92" s="52">
        <v>1.7519263774156599</v>
      </c>
      <c r="AQ92" s="52">
        <v>4.90830779075623</v>
      </c>
      <c r="AR92" s="52">
        <v>3.93822157382965</v>
      </c>
      <c r="AS92" s="52">
        <v>4.4365491867065403</v>
      </c>
      <c r="AT92" s="52">
        <v>3.85978126525879</v>
      </c>
      <c r="AU92" s="52">
        <v>3.4846220016479501</v>
      </c>
      <c r="AV92" s="52">
        <v>2.97269976139069</v>
      </c>
      <c r="AW92" s="52">
        <v>5.8280954360961896</v>
      </c>
      <c r="AX92" s="52">
        <v>4.3122514486312902</v>
      </c>
      <c r="AY92" s="52">
        <v>7.49086666107178</v>
      </c>
      <c r="AZ92" s="52">
        <v>6.5488848686218297</v>
      </c>
    </row>
    <row r="93" spans="14:52" x14ac:dyDescent="0.25">
      <c r="S93" s="30" t="s">
        <v>115</v>
      </c>
      <c r="T93" s="61">
        <f t="shared" si="59"/>
        <v>25.699999809265101</v>
      </c>
      <c r="U93" s="61">
        <f t="shared" si="57"/>
        <v>35.100000381469698</v>
      </c>
      <c r="V93" s="61">
        <f t="shared" si="57"/>
        <v>39.449999809265101</v>
      </c>
      <c r="W93" s="61">
        <f t="shared" si="57"/>
        <v>33.600000381469698</v>
      </c>
      <c r="X93" s="61">
        <f t="shared" si="57"/>
        <v>26.992662429809599</v>
      </c>
      <c r="Y93" s="61">
        <f t="shared" si="57"/>
        <v>34.548920631408699</v>
      </c>
      <c r="Z93" s="61">
        <f t="shared" si="57"/>
        <v>39.361234664916999</v>
      </c>
      <c r="AA93" s="61">
        <f t="shared" si="57"/>
        <v>31.2405443191528</v>
      </c>
      <c r="AB93" s="61">
        <f t="shared" si="57"/>
        <v>41.0411891937256</v>
      </c>
      <c r="AC93" s="61">
        <f t="shared" si="57"/>
        <v>37.771089553833001</v>
      </c>
      <c r="AD93" s="61">
        <f t="shared" si="57"/>
        <v>27.852774620056199</v>
      </c>
      <c r="AE93" s="61">
        <f t="shared" si="57"/>
        <v>36.8722248077393</v>
      </c>
      <c r="AF93" s="61">
        <f t="shared" si="57"/>
        <v>39.457960128784201</v>
      </c>
      <c r="AG93" s="61">
        <f t="shared" si="57"/>
        <v>39.166011810302699</v>
      </c>
      <c r="AH93" s="62">
        <f t="shared" si="57"/>
        <v>37.548641204833999</v>
      </c>
      <c r="AI93" s="71">
        <f t="shared" si="58"/>
        <v>11.848641395568897</v>
      </c>
      <c r="AJ93" s="95"/>
      <c r="AK93" s="51" t="s">
        <v>141</v>
      </c>
      <c r="AL93" s="52">
        <v>6.9500000476837203</v>
      </c>
      <c r="AM93" s="52">
        <v>4</v>
      </c>
      <c r="AN93" s="52">
        <v>3</v>
      </c>
      <c r="AO93" s="52">
        <v>2.25</v>
      </c>
      <c r="AP93" s="52">
        <v>4.6941213607788104</v>
      </c>
      <c r="AQ93" s="52">
        <v>1.65054154396057</v>
      </c>
      <c r="AR93" s="52">
        <v>4.4789845943450901</v>
      </c>
      <c r="AS93" s="52">
        <v>3.5969905853271502</v>
      </c>
      <c r="AT93" s="52">
        <v>4.09453284740448</v>
      </c>
      <c r="AU93" s="52">
        <v>3.5434545278549199</v>
      </c>
      <c r="AV93" s="52">
        <v>3.2361909151077302</v>
      </c>
      <c r="AW93" s="52">
        <v>2.75918316841125</v>
      </c>
      <c r="AX93" s="52">
        <v>5.3757772445678702</v>
      </c>
      <c r="AY93" s="52">
        <v>4.0078239440918004</v>
      </c>
      <c r="AZ93" s="52">
        <v>6.9024689197540301</v>
      </c>
    </row>
    <row r="94" spans="14:52" x14ac:dyDescent="0.25">
      <c r="S94" s="67" t="s">
        <v>116</v>
      </c>
      <c r="T94" s="65">
        <f t="shared" si="59"/>
        <v>29.599999427795399</v>
      </c>
      <c r="U94" s="65">
        <f t="shared" si="57"/>
        <v>27.199999809265101</v>
      </c>
      <c r="V94" s="65">
        <f t="shared" si="57"/>
        <v>34.350000381469698</v>
      </c>
      <c r="W94" s="65">
        <f t="shared" si="57"/>
        <v>41.949999809265101</v>
      </c>
      <c r="X94" s="65">
        <f t="shared" si="57"/>
        <v>33.297648429870598</v>
      </c>
      <c r="Y94" s="65">
        <f t="shared" si="57"/>
        <v>27.128455162048301</v>
      </c>
      <c r="Z94" s="65">
        <f t="shared" si="57"/>
        <v>34.345173835754402</v>
      </c>
      <c r="AA94" s="65">
        <f t="shared" si="57"/>
        <v>39.043529510497997</v>
      </c>
      <c r="AB94" s="65">
        <f t="shared" si="57"/>
        <v>31.220636367797901</v>
      </c>
      <c r="AC94" s="65">
        <f t="shared" si="57"/>
        <v>40.519372940063498</v>
      </c>
      <c r="AD94" s="65">
        <f t="shared" si="57"/>
        <v>37.4368801116943</v>
      </c>
      <c r="AE94" s="65">
        <f t="shared" si="57"/>
        <v>27.8780403137207</v>
      </c>
      <c r="AF94" s="65">
        <f t="shared" si="57"/>
        <v>36.686494827270501</v>
      </c>
      <c r="AG94" s="65">
        <f t="shared" si="57"/>
        <v>39.170526504516602</v>
      </c>
      <c r="AH94" s="68">
        <f t="shared" si="57"/>
        <v>38.843723297119098</v>
      </c>
      <c r="AI94" s="72">
        <f t="shared" si="58"/>
        <v>9.2437238693236985</v>
      </c>
      <c r="AJ94" s="95"/>
      <c r="AK94" s="51" t="s">
        <v>142</v>
      </c>
      <c r="AL94" s="52">
        <v>3.75</v>
      </c>
      <c r="AM94" s="52">
        <v>5.8499999046325701</v>
      </c>
      <c r="AN94" s="52">
        <v>2.5</v>
      </c>
      <c r="AO94" s="52">
        <v>2.25</v>
      </c>
      <c r="AP94" s="52">
        <v>2.0685489177703902</v>
      </c>
      <c r="AQ94" s="52">
        <v>4.2290836572647104</v>
      </c>
      <c r="AR94" s="52">
        <v>1.5323366075754199</v>
      </c>
      <c r="AS94" s="52">
        <v>4.0357958078384399</v>
      </c>
      <c r="AT94" s="52">
        <v>3.2455847263336199</v>
      </c>
      <c r="AU94" s="52">
        <v>3.73687660694122</v>
      </c>
      <c r="AV94" s="52">
        <v>3.2136305570602399</v>
      </c>
      <c r="AW94" s="52">
        <v>2.96995949745178</v>
      </c>
      <c r="AX94" s="52">
        <v>2.5272847414016701</v>
      </c>
      <c r="AY94" s="52">
        <v>4.8969705104827899</v>
      </c>
      <c r="AZ94" s="52">
        <v>3.68972611427307</v>
      </c>
    </row>
    <row r="95" spans="14:52" x14ac:dyDescent="0.25">
      <c r="S95" s="30" t="s">
        <v>117</v>
      </c>
      <c r="T95" s="61">
        <f t="shared" si="59"/>
        <v>31.400000572204601</v>
      </c>
      <c r="U95" s="61">
        <f t="shared" si="57"/>
        <v>32.25</v>
      </c>
      <c r="V95" s="61">
        <f t="shared" si="57"/>
        <v>25.850000381469702</v>
      </c>
      <c r="W95" s="61">
        <f t="shared" si="57"/>
        <v>32.600000381469698</v>
      </c>
      <c r="X95" s="61">
        <f t="shared" si="57"/>
        <v>41.349364280700698</v>
      </c>
      <c r="Y95" s="61">
        <f t="shared" si="57"/>
        <v>32.862144470214801</v>
      </c>
      <c r="Z95" s="61">
        <f t="shared" si="57"/>
        <v>27.100266456604</v>
      </c>
      <c r="AA95" s="61">
        <f t="shared" si="57"/>
        <v>34.007021903991699</v>
      </c>
      <c r="AB95" s="61">
        <f t="shared" si="57"/>
        <v>38.597293853759801</v>
      </c>
      <c r="AC95" s="61">
        <f t="shared" si="57"/>
        <v>31.051474571227999</v>
      </c>
      <c r="AD95" s="61">
        <f t="shared" si="57"/>
        <v>39.889215469360401</v>
      </c>
      <c r="AE95" s="61">
        <f t="shared" si="57"/>
        <v>36.981794357299798</v>
      </c>
      <c r="AF95" s="61">
        <f t="shared" si="57"/>
        <v>27.757142066955598</v>
      </c>
      <c r="AG95" s="61">
        <f t="shared" si="57"/>
        <v>36.363712310791001</v>
      </c>
      <c r="AH95" s="62">
        <f t="shared" si="57"/>
        <v>38.759571075439503</v>
      </c>
      <c r="AI95" s="71">
        <f t="shared" si="58"/>
        <v>7.3595705032349024</v>
      </c>
      <c r="AJ95" s="95"/>
      <c r="AK95" s="51" t="s">
        <v>143</v>
      </c>
      <c r="AL95" s="52">
        <v>3</v>
      </c>
      <c r="AM95" s="52">
        <v>4</v>
      </c>
      <c r="AN95" s="52">
        <v>5.8499999046325701</v>
      </c>
      <c r="AO95" s="52">
        <v>2.5</v>
      </c>
      <c r="AP95" s="52">
        <v>1.9407137036323501</v>
      </c>
      <c r="AQ95" s="52">
        <v>1.8729864954948401</v>
      </c>
      <c r="AR95" s="52">
        <v>3.7592389583587602</v>
      </c>
      <c r="AS95" s="52">
        <v>1.40053263306618</v>
      </c>
      <c r="AT95" s="52">
        <v>3.5886285305023198</v>
      </c>
      <c r="AU95" s="52">
        <v>2.8897247314453098</v>
      </c>
      <c r="AV95" s="52">
        <v>3.3647509813308698</v>
      </c>
      <c r="AW95" s="52">
        <v>2.87617135047913</v>
      </c>
      <c r="AX95" s="52">
        <v>2.6899367570877102</v>
      </c>
      <c r="AY95" s="52">
        <v>2.28243488073349</v>
      </c>
      <c r="AZ95" s="52">
        <v>4.4109382629394496</v>
      </c>
    </row>
    <row r="96" spans="14:52" x14ac:dyDescent="0.25">
      <c r="S96" s="67" t="s">
        <v>118</v>
      </c>
      <c r="T96" s="65">
        <f t="shared" si="59"/>
        <v>22.550000190734899</v>
      </c>
      <c r="U96" s="65">
        <f t="shared" si="57"/>
        <v>32.150000572204597</v>
      </c>
      <c r="V96" s="65">
        <f t="shared" si="57"/>
        <v>32.25</v>
      </c>
      <c r="W96" s="65">
        <f t="shared" si="57"/>
        <v>25.699999809265101</v>
      </c>
      <c r="X96" s="65">
        <f t="shared" si="57"/>
        <v>32.174066543579102</v>
      </c>
      <c r="Y96" s="65">
        <f t="shared" si="57"/>
        <v>40.713651657104499</v>
      </c>
      <c r="Z96" s="65">
        <f t="shared" si="57"/>
        <v>32.416508674621603</v>
      </c>
      <c r="AA96" s="65">
        <f t="shared" si="57"/>
        <v>27.003424644470201</v>
      </c>
      <c r="AB96" s="65">
        <f t="shared" si="57"/>
        <v>33.6433010101318</v>
      </c>
      <c r="AC96" s="65">
        <f t="shared" si="57"/>
        <v>38.136426925659201</v>
      </c>
      <c r="AD96" s="65">
        <f t="shared" si="57"/>
        <v>30.8282918930054</v>
      </c>
      <c r="AE96" s="65">
        <f t="shared" si="57"/>
        <v>39.276771545410199</v>
      </c>
      <c r="AF96" s="65">
        <f t="shared" si="57"/>
        <v>36.506362915039098</v>
      </c>
      <c r="AG96" s="65">
        <f t="shared" si="57"/>
        <v>27.5813150405884</v>
      </c>
      <c r="AH96" s="68">
        <f t="shared" si="57"/>
        <v>36.015562057495103</v>
      </c>
      <c r="AI96" s="72">
        <f t="shared" si="58"/>
        <v>13.465561866760204</v>
      </c>
      <c r="AJ96" s="95"/>
      <c r="AK96" s="51" t="s">
        <v>144</v>
      </c>
      <c r="AL96" s="52">
        <v>1.5</v>
      </c>
      <c r="AM96" s="52">
        <v>2.25</v>
      </c>
      <c r="AN96" s="52">
        <v>3.25</v>
      </c>
      <c r="AO96" s="52">
        <v>5.8499999046325701</v>
      </c>
      <c r="AP96" s="52">
        <v>2.1996851824224</v>
      </c>
      <c r="AQ96" s="52">
        <v>1.64276564121246</v>
      </c>
      <c r="AR96" s="52">
        <v>1.66121417284012</v>
      </c>
      <c r="AS96" s="52">
        <v>3.2838014364242598</v>
      </c>
      <c r="AT96" s="52">
        <v>1.2471299394965201</v>
      </c>
      <c r="AU96" s="52">
        <v>3.1330440044403098</v>
      </c>
      <c r="AV96" s="52">
        <v>2.5229749679565399</v>
      </c>
      <c r="AW96" s="52">
        <v>2.9770586490631099</v>
      </c>
      <c r="AX96" s="52">
        <v>2.5217257738113399</v>
      </c>
      <c r="AY96" s="52">
        <v>2.39116239547729</v>
      </c>
      <c r="AZ96" s="52">
        <v>2.01620709896088</v>
      </c>
    </row>
    <row r="97" spans="19:52" x14ac:dyDescent="0.25">
      <c r="S97" s="30" t="s">
        <v>119</v>
      </c>
      <c r="T97" s="61">
        <f t="shared" si="59"/>
        <v>32</v>
      </c>
      <c r="U97" s="61">
        <f t="shared" si="57"/>
        <v>23.350000381469702</v>
      </c>
      <c r="V97" s="61">
        <f t="shared" si="57"/>
        <v>31.249999046325701</v>
      </c>
      <c r="W97" s="61">
        <f t="shared" si="57"/>
        <v>33</v>
      </c>
      <c r="X97" s="61">
        <f t="shared" si="57"/>
        <v>25.6144313812256</v>
      </c>
      <c r="Y97" s="61">
        <f t="shared" si="57"/>
        <v>31.739127159118699</v>
      </c>
      <c r="Z97" s="61">
        <f t="shared" si="57"/>
        <v>40.082488059997601</v>
      </c>
      <c r="AA97" s="61">
        <f t="shared" si="57"/>
        <v>31.982782363891602</v>
      </c>
      <c r="AB97" s="61">
        <f t="shared" si="57"/>
        <v>26.875293731689499</v>
      </c>
      <c r="AC97" s="61">
        <f t="shared" si="57"/>
        <v>33.276035308837898</v>
      </c>
      <c r="AD97" s="61">
        <f t="shared" si="57"/>
        <v>37.682279586791999</v>
      </c>
      <c r="AE97" s="61">
        <f t="shared" si="57"/>
        <v>30.5915079116821</v>
      </c>
      <c r="AF97" s="61">
        <f t="shared" si="57"/>
        <v>38.693231582641602</v>
      </c>
      <c r="AG97" s="61">
        <f t="shared" si="57"/>
        <v>36.044069290161097</v>
      </c>
      <c r="AH97" s="62">
        <f t="shared" si="57"/>
        <v>27.393966674804702</v>
      </c>
      <c r="AI97" s="71">
        <f t="shared" si="58"/>
        <v>-4.6060333251952983</v>
      </c>
      <c r="AJ97" s="95"/>
      <c r="AK97" s="51" t="s">
        <v>145</v>
      </c>
      <c r="AL97" s="52">
        <v>1</v>
      </c>
      <c r="AM97" s="52">
        <v>0.75</v>
      </c>
      <c r="AN97" s="52">
        <v>2.25</v>
      </c>
      <c r="AO97" s="52">
        <v>3.25</v>
      </c>
      <c r="AP97" s="52">
        <v>5.0267319679260298</v>
      </c>
      <c r="AQ97" s="52">
        <v>1.9072393905371401</v>
      </c>
      <c r="AR97" s="52">
        <v>1.36995217204094</v>
      </c>
      <c r="AS97" s="52">
        <v>1.4543703794479399</v>
      </c>
      <c r="AT97" s="52">
        <v>2.8296424150466901</v>
      </c>
      <c r="AU97" s="52">
        <v>1.0963116362690899</v>
      </c>
      <c r="AV97" s="52">
        <v>2.7025913000106798</v>
      </c>
      <c r="AW97" s="52">
        <v>2.1732409596443198</v>
      </c>
      <c r="AX97" s="52">
        <v>2.6022403240203902</v>
      </c>
      <c r="AY97" s="52">
        <v>2.1837291717529301</v>
      </c>
      <c r="AZ97" s="52">
        <v>2.1012847423553498</v>
      </c>
    </row>
    <row r="98" spans="19:52" x14ac:dyDescent="0.25">
      <c r="S98" s="67" t="s">
        <v>120</v>
      </c>
      <c r="T98" s="65">
        <f t="shared" si="59"/>
        <v>24</v>
      </c>
      <c r="U98" s="65">
        <f t="shared" si="57"/>
        <v>34.399999618530302</v>
      </c>
      <c r="V98" s="65">
        <f t="shared" si="57"/>
        <v>20.350000381469702</v>
      </c>
      <c r="W98" s="65">
        <f t="shared" si="57"/>
        <v>31.499999046325701</v>
      </c>
      <c r="X98" s="65">
        <f t="shared" si="57"/>
        <v>32.484645843505902</v>
      </c>
      <c r="Y98" s="65">
        <f t="shared" si="57"/>
        <v>25.554948806762699</v>
      </c>
      <c r="Z98" s="65">
        <f t="shared" si="57"/>
        <v>31.3753776550293</v>
      </c>
      <c r="AA98" s="65">
        <f t="shared" si="57"/>
        <v>39.5346164703369</v>
      </c>
      <c r="AB98" s="65">
        <f t="shared" si="57"/>
        <v>31.626900672912601</v>
      </c>
      <c r="AC98" s="65">
        <f t="shared" si="57"/>
        <v>26.787976264953599</v>
      </c>
      <c r="AD98" s="65">
        <f t="shared" si="57"/>
        <v>32.974129676818798</v>
      </c>
      <c r="AE98" s="65">
        <f t="shared" si="57"/>
        <v>37.308834075927699</v>
      </c>
      <c r="AF98" s="65">
        <f t="shared" si="57"/>
        <v>30.411981582641602</v>
      </c>
      <c r="AG98" s="65">
        <f t="shared" si="57"/>
        <v>38.216123580932603</v>
      </c>
      <c r="AH98" s="68">
        <f t="shared" si="57"/>
        <v>35.6678791046143</v>
      </c>
      <c r="AI98" s="72">
        <f t="shared" si="58"/>
        <v>11.6678791046143</v>
      </c>
      <c r="AJ98" s="95"/>
      <c r="AK98" s="51" t="s">
        <v>146</v>
      </c>
      <c r="AL98" s="52">
        <v>0.75</v>
      </c>
      <c r="AM98" s="52">
        <v>1</v>
      </c>
      <c r="AN98" s="52">
        <v>0</v>
      </c>
      <c r="AO98" s="52">
        <v>1.5</v>
      </c>
      <c r="AP98" s="52">
        <v>2.7779080113396</v>
      </c>
      <c r="AQ98" s="52">
        <v>4.2740123271942103</v>
      </c>
      <c r="AR98" s="52">
        <v>1.63755284994841</v>
      </c>
      <c r="AS98" s="52">
        <v>1.1295409202575699</v>
      </c>
      <c r="AT98" s="52">
        <v>1.26141837239265</v>
      </c>
      <c r="AU98" s="52">
        <v>2.4096385240554801</v>
      </c>
      <c r="AV98" s="52">
        <v>0.95686446875333797</v>
      </c>
      <c r="AW98" s="52">
        <v>2.3051598072052002</v>
      </c>
      <c r="AX98" s="52">
        <v>1.8525715470313999</v>
      </c>
      <c r="AY98" s="52">
        <v>2.2499110102653499</v>
      </c>
      <c r="AZ98" s="52">
        <v>1.8716613054275499</v>
      </c>
    </row>
    <row r="99" spans="19:52" x14ac:dyDescent="0.25">
      <c r="S99" s="69" t="s">
        <v>121</v>
      </c>
      <c r="T99" s="63">
        <f t="shared" si="59"/>
        <v>30.899999618530298</v>
      </c>
      <c r="U99" s="63">
        <f t="shared" si="57"/>
        <v>26.250000953674299</v>
      </c>
      <c r="V99" s="63">
        <f t="shared" si="57"/>
        <v>32.149999618530302</v>
      </c>
      <c r="W99" s="63">
        <f t="shared" si="57"/>
        <v>20.350000381469702</v>
      </c>
      <c r="X99" s="63">
        <f t="shared" si="57"/>
        <v>31.117835044860801</v>
      </c>
      <c r="Y99" s="63">
        <f t="shared" si="57"/>
        <v>31.902777671814</v>
      </c>
      <c r="Z99" s="63">
        <f t="shared" si="57"/>
        <v>25.420749664306602</v>
      </c>
      <c r="AA99" s="63">
        <f t="shared" si="57"/>
        <v>30.943707466125499</v>
      </c>
      <c r="AB99" s="63">
        <f t="shared" si="57"/>
        <v>38.949448585510297</v>
      </c>
      <c r="AC99" s="63">
        <f t="shared" si="57"/>
        <v>31.199975967407202</v>
      </c>
      <c r="AD99" s="63">
        <f t="shared" si="57"/>
        <v>26.619161605835</v>
      </c>
      <c r="AE99" s="63">
        <f t="shared" si="57"/>
        <v>32.595679283142097</v>
      </c>
      <c r="AF99" s="63">
        <f t="shared" si="57"/>
        <v>36.865129470825202</v>
      </c>
      <c r="AG99" s="63">
        <f t="shared" si="57"/>
        <v>30.1684408187866</v>
      </c>
      <c r="AH99" s="64">
        <f t="shared" si="57"/>
        <v>37.677082061767599</v>
      </c>
      <c r="AI99" s="93">
        <f t="shared" si="58"/>
        <v>6.7770824432373011</v>
      </c>
      <c r="AJ99" s="95"/>
      <c r="AK99" s="51" t="s">
        <v>147</v>
      </c>
      <c r="AL99" s="52">
        <v>0.75</v>
      </c>
      <c r="AM99" s="52">
        <v>0.75</v>
      </c>
      <c r="AN99" s="52">
        <v>1</v>
      </c>
      <c r="AO99" s="52">
        <v>0</v>
      </c>
      <c r="AP99" s="52">
        <v>1.26757311820984</v>
      </c>
      <c r="AQ99" s="52">
        <v>2.3354904544539798</v>
      </c>
      <c r="AR99" s="52">
        <v>3.6117426156997698</v>
      </c>
      <c r="AS99" s="52">
        <v>1.3848668746650199</v>
      </c>
      <c r="AT99" s="52">
        <v>0.91814577579498302</v>
      </c>
      <c r="AU99" s="52">
        <v>1.0875615477562</v>
      </c>
      <c r="AV99" s="52">
        <v>2.0396836400031999</v>
      </c>
      <c r="AW99" s="52">
        <v>0.82778525352478005</v>
      </c>
      <c r="AX99" s="52">
        <v>1.9553775191307099</v>
      </c>
      <c r="AY99" s="52">
        <v>1.56773328781128</v>
      </c>
      <c r="AZ99" s="52">
        <v>1.9362890720367401</v>
      </c>
    </row>
    <row r="100" spans="19:52" x14ac:dyDescent="0.25">
      <c r="S100" s="3" t="s">
        <v>9</v>
      </c>
      <c r="T100" s="61">
        <f>SUM(T90:T99)</f>
        <v>299.30000114440918</v>
      </c>
      <c r="U100" s="61">
        <f t="shared" ref="U100:AI100" si="60">SUM(U90:U99)</f>
        <v>311.05000209808338</v>
      </c>
      <c r="V100" s="61">
        <f t="shared" si="60"/>
        <v>311.69999980926502</v>
      </c>
      <c r="W100" s="61">
        <f t="shared" si="60"/>
        <v>320.40000057220453</v>
      </c>
      <c r="X100" s="61">
        <f t="shared" si="60"/>
        <v>328.67050457000738</v>
      </c>
      <c r="Y100" s="61">
        <f t="shared" si="60"/>
        <v>337.79594326019293</v>
      </c>
      <c r="Z100" s="61">
        <f t="shared" si="60"/>
        <v>342.01997661590576</v>
      </c>
      <c r="AA100" s="61">
        <f t="shared" si="60"/>
        <v>341.21733665466297</v>
      </c>
      <c r="AB100" s="61">
        <f t="shared" si="60"/>
        <v>344.91736125946062</v>
      </c>
      <c r="AC100" s="61">
        <f t="shared" si="60"/>
        <v>343.81163024902355</v>
      </c>
      <c r="AD100" s="61">
        <f t="shared" si="60"/>
        <v>350.30612850189215</v>
      </c>
      <c r="AE100" s="61">
        <f t="shared" si="60"/>
        <v>358.91573143005365</v>
      </c>
      <c r="AF100" s="61">
        <f t="shared" si="60"/>
        <v>363.8762464523316</v>
      </c>
      <c r="AG100" s="61">
        <f t="shared" si="60"/>
        <v>363.69595718383783</v>
      </c>
      <c r="AH100" s="61">
        <f t="shared" si="60"/>
        <v>382.75299644470221</v>
      </c>
      <c r="AI100" s="61">
        <f t="shared" si="60"/>
        <v>83.452995300293026</v>
      </c>
      <c r="AJ100" s="100"/>
      <c r="AK100" s="51" t="s">
        <v>148</v>
      </c>
      <c r="AL100" s="52">
        <v>0.10000000149011599</v>
      </c>
      <c r="AM100" s="52">
        <v>0.75</v>
      </c>
      <c r="AN100" s="52">
        <v>1.5</v>
      </c>
      <c r="AO100" s="52">
        <v>1</v>
      </c>
      <c r="AP100" s="52">
        <v>1.7341356724500701E-2</v>
      </c>
      <c r="AQ100" s="52">
        <v>1.06187188625336</v>
      </c>
      <c r="AR100" s="52">
        <v>1.9514354644343299</v>
      </c>
      <c r="AS100" s="52">
        <v>3.0099073648452799</v>
      </c>
      <c r="AT100" s="52">
        <v>1.1633284827694299</v>
      </c>
      <c r="AU100" s="52">
        <v>0.74419328570365895</v>
      </c>
      <c r="AV100" s="52">
        <v>0.92214024066925004</v>
      </c>
      <c r="AW100" s="52">
        <v>1.7052273154258699</v>
      </c>
      <c r="AX100" s="52">
        <v>0.706284370273352</v>
      </c>
      <c r="AY100" s="52">
        <v>1.6395499110221901</v>
      </c>
      <c r="AZ100" s="52">
        <v>1.3138259053230299</v>
      </c>
    </row>
    <row r="101" spans="19:52" x14ac:dyDescent="0.25">
      <c r="S101" s="76" t="s">
        <v>122</v>
      </c>
      <c r="T101" s="77">
        <f>AL74</f>
        <v>24.199999809265101</v>
      </c>
      <c r="U101" s="77">
        <f t="shared" ref="U101:AH110" si="61">AM74</f>
        <v>29.899999618530298</v>
      </c>
      <c r="V101" s="77">
        <f t="shared" si="61"/>
        <v>27.199998855590799</v>
      </c>
      <c r="W101" s="77">
        <f t="shared" si="61"/>
        <v>32.899999618530302</v>
      </c>
      <c r="X101" s="77">
        <f t="shared" si="61"/>
        <v>20.3006896972656</v>
      </c>
      <c r="Y101" s="77">
        <f t="shared" si="61"/>
        <v>30.6371364593506</v>
      </c>
      <c r="Z101" s="77">
        <f t="shared" si="61"/>
        <v>31.248808860778801</v>
      </c>
      <c r="AA101" s="77">
        <f t="shared" si="61"/>
        <v>25.1762952804565</v>
      </c>
      <c r="AB101" s="77">
        <f t="shared" si="61"/>
        <v>30.4314107894897</v>
      </c>
      <c r="AC101" s="77">
        <f t="shared" si="61"/>
        <v>38.282666206359899</v>
      </c>
      <c r="AD101" s="77">
        <f t="shared" si="61"/>
        <v>30.6842555999756</v>
      </c>
      <c r="AE101" s="77">
        <f t="shared" si="61"/>
        <v>26.345242500305201</v>
      </c>
      <c r="AF101" s="77">
        <f t="shared" si="61"/>
        <v>32.122372627258301</v>
      </c>
      <c r="AG101" s="77">
        <f t="shared" si="61"/>
        <v>36.331821441650398</v>
      </c>
      <c r="AH101" s="78">
        <f t="shared" si="61"/>
        <v>29.831328392028801</v>
      </c>
      <c r="AI101" s="92">
        <f t="shared" ref="AI101:AI110" si="62">AH101-T101</f>
        <v>5.6313285827637003</v>
      </c>
      <c r="AJ101" s="95"/>
      <c r="AK101" s="51" t="s">
        <v>149</v>
      </c>
      <c r="AL101" s="52">
        <v>0</v>
      </c>
      <c r="AM101" s="52">
        <v>0.10000000149011599</v>
      </c>
      <c r="AN101" s="52">
        <v>0.75</v>
      </c>
      <c r="AO101" s="52">
        <v>1.5</v>
      </c>
      <c r="AP101" s="52">
        <v>0.77787584066391002</v>
      </c>
      <c r="AQ101" s="52">
        <v>2.25153155624866E-2</v>
      </c>
      <c r="AR101" s="52">
        <v>0.84807580709457397</v>
      </c>
      <c r="AS101" s="52">
        <v>1.5730397435836501</v>
      </c>
      <c r="AT101" s="52">
        <v>2.4474015235900901</v>
      </c>
      <c r="AU101" s="52">
        <v>0.93794653471559297</v>
      </c>
      <c r="AV101" s="52">
        <v>0.57644073665142104</v>
      </c>
      <c r="AW101" s="52">
        <v>0.75240992009639696</v>
      </c>
      <c r="AX101" s="52">
        <v>1.3841419219970701</v>
      </c>
      <c r="AY101" s="52">
        <v>0.57470578700303998</v>
      </c>
      <c r="AZ101" s="52">
        <v>1.3369746804237399</v>
      </c>
    </row>
    <row r="102" spans="19:52" x14ac:dyDescent="0.25">
      <c r="S102" s="30" t="s">
        <v>123</v>
      </c>
      <c r="T102" s="61">
        <f>AL75</f>
        <v>17.949999809265101</v>
      </c>
      <c r="U102" s="61">
        <f t="shared" si="61"/>
        <v>23.900000572204601</v>
      </c>
      <c r="V102" s="61">
        <f t="shared" si="61"/>
        <v>29.149999618530298</v>
      </c>
      <c r="W102" s="61">
        <f t="shared" si="61"/>
        <v>25.849999427795399</v>
      </c>
      <c r="X102" s="61">
        <f t="shared" si="61"/>
        <v>32.1297092437744</v>
      </c>
      <c r="Y102" s="61">
        <f t="shared" si="61"/>
        <v>20.060172080993699</v>
      </c>
      <c r="Z102" s="61">
        <f t="shared" si="61"/>
        <v>29.954116821289102</v>
      </c>
      <c r="AA102" s="61">
        <f t="shared" si="61"/>
        <v>30.4030408859253</v>
      </c>
      <c r="AB102" s="61">
        <f t="shared" si="61"/>
        <v>24.737358093261701</v>
      </c>
      <c r="AC102" s="61">
        <f t="shared" si="61"/>
        <v>29.723652839660598</v>
      </c>
      <c r="AD102" s="61">
        <f t="shared" si="61"/>
        <v>37.4041843414307</v>
      </c>
      <c r="AE102" s="61">
        <f t="shared" si="61"/>
        <v>29.973777770996101</v>
      </c>
      <c r="AF102" s="61">
        <f t="shared" si="61"/>
        <v>25.876334190368699</v>
      </c>
      <c r="AG102" s="61">
        <f t="shared" si="61"/>
        <v>31.453090667724599</v>
      </c>
      <c r="AH102" s="62">
        <f t="shared" si="61"/>
        <v>35.594051361083999</v>
      </c>
      <c r="AI102" s="71">
        <f t="shared" si="62"/>
        <v>17.644051551818897</v>
      </c>
      <c r="AJ102" s="95"/>
      <c r="AK102" s="51" t="s">
        <v>150</v>
      </c>
      <c r="AL102" s="52">
        <v>0.10000000149011599</v>
      </c>
      <c r="AM102" s="52">
        <v>0</v>
      </c>
      <c r="AN102" s="52">
        <v>0.10000000149011599</v>
      </c>
      <c r="AO102" s="52">
        <v>0.75</v>
      </c>
      <c r="AP102" s="52">
        <v>1.1293033361434901</v>
      </c>
      <c r="AQ102" s="52">
        <v>0.51487290859222401</v>
      </c>
      <c r="AR102" s="52">
        <v>1.3937456533312799E-2</v>
      </c>
      <c r="AS102" s="52">
        <v>0.60275626182556197</v>
      </c>
      <c r="AT102" s="52">
        <v>1.1928031882271199</v>
      </c>
      <c r="AU102" s="52">
        <v>1.9086331129074099</v>
      </c>
      <c r="AV102" s="52">
        <v>0.68393247388303302</v>
      </c>
      <c r="AW102" s="52">
        <v>0.37946854531765001</v>
      </c>
      <c r="AX102" s="52">
        <v>0.57306431233882904</v>
      </c>
      <c r="AY102" s="52">
        <v>1.0570939779281601</v>
      </c>
      <c r="AZ102" s="52">
        <v>0.425298392772675</v>
      </c>
    </row>
    <row r="103" spans="19:52" x14ac:dyDescent="0.25">
      <c r="S103" s="67" t="s">
        <v>124</v>
      </c>
      <c r="T103" s="65">
        <f t="shared" ref="T103:T110" si="63">AL76</f>
        <v>15.3999996185303</v>
      </c>
      <c r="U103" s="65">
        <f t="shared" si="61"/>
        <v>18.699999809265101</v>
      </c>
      <c r="V103" s="65">
        <f t="shared" si="61"/>
        <v>23.800000190734899</v>
      </c>
      <c r="W103" s="65">
        <f t="shared" si="61"/>
        <v>28.149999618530298</v>
      </c>
      <c r="X103" s="65">
        <f t="shared" si="61"/>
        <v>25.261515617370598</v>
      </c>
      <c r="Y103" s="65">
        <f t="shared" si="61"/>
        <v>31.195013999939</v>
      </c>
      <c r="Z103" s="65">
        <f t="shared" si="61"/>
        <v>19.680496215820298</v>
      </c>
      <c r="AA103" s="65">
        <f t="shared" si="61"/>
        <v>29.113442420959501</v>
      </c>
      <c r="AB103" s="65">
        <f t="shared" si="61"/>
        <v>29.4271783828735</v>
      </c>
      <c r="AC103" s="65">
        <f t="shared" si="61"/>
        <v>24.1502285003662</v>
      </c>
      <c r="AD103" s="65">
        <f t="shared" si="61"/>
        <v>28.876807212829601</v>
      </c>
      <c r="AE103" s="65">
        <f t="shared" si="61"/>
        <v>36.361765861511202</v>
      </c>
      <c r="AF103" s="65">
        <f t="shared" si="61"/>
        <v>29.117102622985801</v>
      </c>
      <c r="AG103" s="65">
        <f t="shared" si="61"/>
        <v>25.265661239623999</v>
      </c>
      <c r="AH103" s="68">
        <f t="shared" si="61"/>
        <v>30.640887260437001</v>
      </c>
      <c r="AI103" s="72">
        <f t="shared" si="62"/>
        <v>15.240887641906701</v>
      </c>
      <c r="AJ103" s="95"/>
      <c r="AK103" s="51" t="s">
        <v>151</v>
      </c>
      <c r="AL103" s="52">
        <v>0</v>
      </c>
      <c r="AM103" s="52">
        <v>0.10000000149011599</v>
      </c>
      <c r="AN103" s="52">
        <v>0.10000000149011599</v>
      </c>
      <c r="AO103" s="52">
        <v>0.20000000298023199</v>
      </c>
      <c r="AP103" s="52">
        <v>0.46059814095497098</v>
      </c>
      <c r="AQ103" s="52">
        <v>0.78138476610183705</v>
      </c>
      <c r="AR103" s="52">
        <v>0.26683074235916099</v>
      </c>
      <c r="AS103" s="52">
        <v>4.2494786903262104E-3</v>
      </c>
      <c r="AT103" s="52">
        <v>0.37256604433059698</v>
      </c>
      <c r="AU103" s="52">
        <v>0.846248030196875</v>
      </c>
      <c r="AV103" s="52">
        <v>1.4483073353767399</v>
      </c>
      <c r="AW103" s="52">
        <v>0.44548965664580498</v>
      </c>
      <c r="AX103" s="52">
        <v>0.21162380278110501</v>
      </c>
      <c r="AY103" s="52">
        <v>0.41392362117767301</v>
      </c>
      <c r="AZ103" s="52">
        <v>0.77657914161682096</v>
      </c>
    </row>
    <row r="104" spans="19:52" x14ac:dyDescent="0.25">
      <c r="S104" s="30" t="s">
        <v>125</v>
      </c>
      <c r="T104" s="61">
        <f t="shared" si="63"/>
        <v>13.3500003814697</v>
      </c>
      <c r="U104" s="61">
        <f t="shared" si="61"/>
        <v>15.3999996185303</v>
      </c>
      <c r="V104" s="61">
        <f t="shared" si="61"/>
        <v>18.699999809265101</v>
      </c>
      <c r="W104" s="61">
        <f t="shared" si="61"/>
        <v>22.800000190734899</v>
      </c>
      <c r="X104" s="61">
        <f t="shared" si="61"/>
        <v>27.285807609558098</v>
      </c>
      <c r="Y104" s="61">
        <f t="shared" si="61"/>
        <v>24.592090606689499</v>
      </c>
      <c r="Z104" s="61">
        <f t="shared" si="61"/>
        <v>30.186250686645501</v>
      </c>
      <c r="AA104" s="61">
        <f t="shared" si="61"/>
        <v>19.221233367919901</v>
      </c>
      <c r="AB104" s="61">
        <f t="shared" si="61"/>
        <v>28.204516410827601</v>
      </c>
      <c r="AC104" s="61">
        <f t="shared" si="61"/>
        <v>28.396459579467798</v>
      </c>
      <c r="AD104" s="61">
        <f t="shared" si="61"/>
        <v>23.490244865417498</v>
      </c>
      <c r="AE104" s="61">
        <f t="shared" si="61"/>
        <v>27.965375900268601</v>
      </c>
      <c r="AF104" s="61">
        <f t="shared" si="61"/>
        <v>35.256998062133803</v>
      </c>
      <c r="AG104" s="61">
        <f t="shared" si="61"/>
        <v>28.199175834655801</v>
      </c>
      <c r="AH104" s="62">
        <f t="shared" si="61"/>
        <v>24.585469245910598</v>
      </c>
      <c r="AI104" s="71">
        <f t="shared" si="62"/>
        <v>11.235468864440898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15.2999997138977</v>
      </c>
      <c r="U105" s="65">
        <f t="shared" si="61"/>
        <v>14</v>
      </c>
      <c r="V105" s="65">
        <f t="shared" si="61"/>
        <v>16.399999618530298</v>
      </c>
      <c r="W105" s="65">
        <f t="shared" si="61"/>
        <v>18.099999427795399</v>
      </c>
      <c r="X105" s="65">
        <f t="shared" si="61"/>
        <v>22.105098724365199</v>
      </c>
      <c r="Y105" s="65">
        <f t="shared" si="61"/>
        <v>26.402258872985801</v>
      </c>
      <c r="Z105" s="65">
        <f t="shared" si="61"/>
        <v>23.886849403381301</v>
      </c>
      <c r="AA105" s="65">
        <f t="shared" si="61"/>
        <v>29.166850090026902</v>
      </c>
      <c r="AB105" s="65">
        <f t="shared" si="61"/>
        <v>18.718269348144499</v>
      </c>
      <c r="AC105" s="65">
        <f t="shared" si="61"/>
        <v>27.289402961731</v>
      </c>
      <c r="AD105" s="65">
        <f t="shared" si="61"/>
        <v>27.3780612945557</v>
      </c>
      <c r="AE105" s="65">
        <f t="shared" si="61"/>
        <v>22.810553550720201</v>
      </c>
      <c r="AF105" s="65">
        <f t="shared" si="61"/>
        <v>27.050494194030801</v>
      </c>
      <c r="AG105" s="65">
        <f t="shared" si="61"/>
        <v>34.168704986572301</v>
      </c>
      <c r="AH105" s="68">
        <f t="shared" si="61"/>
        <v>27.2847738265991</v>
      </c>
      <c r="AI105" s="72">
        <f t="shared" si="62"/>
        <v>11.9847741127014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17</v>
      </c>
      <c r="U106" s="61">
        <f t="shared" si="61"/>
        <v>15.2999997138977</v>
      </c>
      <c r="V106" s="61">
        <f t="shared" si="61"/>
        <v>13</v>
      </c>
      <c r="W106" s="61">
        <f t="shared" si="61"/>
        <v>14.6499996185303</v>
      </c>
      <c r="X106" s="61">
        <f t="shared" si="61"/>
        <v>17.522651195526102</v>
      </c>
      <c r="Y106" s="61">
        <f t="shared" si="61"/>
        <v>21.392262458801302</v>
      </c>
      <c r="Z106" s="61">
        <f t="shared" si="61"/>
        <v>25.507879257202099</v>
      </c>
      <c r="AA106" s="61">
        <f t="shared" si="61"/>
        <v>23.150622367858901</v>
      </c>
      <c r="AB106" s="61">
        <f t="shared" si="61"/>
        <v>28.150697708129901</v>
      </c>
      <c r="AC106" s="61">
        <f t="shared" si="61"/>
        <v>18.176918029785199</v>
      </c>
      <c r="AD106" s="61">
        <f t="shared" si="61"/>
        <v>26.3638916015625</v>
      </c>
      <c r="AE106" s="61">
        <f t="shared" si="61"/>
        <v>26.375618934631301</v>
      </c>
      <c r="AF106" s="61">
        <f t="shared" si="61"/>
        <v>22.109113693237301</v>
      </c>
      <c r="AG106" s="61">
        <f t="shared" si="61"/>
        <v>26.1386394500732</v>
      </c>
      <c r="AH106" s="62">
        <f t="shared" si="61"/>
        <v>33.088705062866197</v>
      </c>
      <c r="AI106" s="71">
        <f t="shared" si="62"/>
        <v>16.088705062866197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12.199999809265099</v>
      </c>
      <c r="U107" s="65">
        <f t="shared" si="61"/>
        <v>16.25</v>
      </c>
      <c r="V107" s="65">
        <f t="shared" si="61"/>
        <v>15.2999997138977</v>
      </c>
      <c r="W107" s="65">
        <f t="shared" si="61"/>
        <v>12.25</v>
      </c>
      <c r="X107" s="65">
        <f t="shared" si="61"/>
        <v>14.1370224952698</v>
      </c>
      <c r="Y107" s="65">
        <f t="shared" si="61"/>
        <v>16.890702724456801</v>
      </c>
      <c r="Z107" s="65">
        <f t="shared" si="61"/>
        <v>20.633804321289102</v>
      </c>
      <c r="AA107" s="65">
        <f t="shared" si="61"/>
        <v>24.567299842834501</v>
      </c>
      <c r="AB107" s="65">
        <f t="shared" si="61"/>
        <v>22.364472389221199</v>
      </c>
      <c r="AC107" s="65">
        <f t="shared" si="61"/>
        <v>27.0951118469238</v>
      </c>
      <c r="AD107" s="65">
        <f t="shared" si="61"/>
        <v>17.586896896362301</v>
      </c>
      <c r="AE107" s="65">
        <f t="shared" si="61"/>
        <v>25.393479347229</v>
      </c>
      <c r="AF107" s="65">
        <f t="shared" si="61"/>
        <v>25.334786415100101</v>
      </c>
      <c r="AG107" s="65">
        <f t="shared" si="61"/>
        <v>21.362644195556602</v>
      </c>
      <c r="AH107" s="68">
        <f t="shared" si="61"/>
        <v>25.188421249389599</v>
      </c>
      <c r="AI107" s="72">
        <f t="shared" si="62"/>
        <v>12.988421440124499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10.600000143051099</v>
      </c>
      <c r="U108" s="61">
        <f t="shared" si="61"/>
        <v>13.199999809265099</v>
      </c>
      <c r="V108" s="61">
        <f t="shared" si="61"/>
        <v>15.5</v>
      </c>
      <c r="W108" s="61">
        <f t="shared" si="61"/>
        <v>15.2999997138977</v>
      </c>
      <c r="X108" s="61">
        <f t="shared" si="61"/>
        <v>11.7847113609314</v>
      </c>
      <c r="Y108" s="61">
        <f t="shared" si="61"/>
        <v>13.5970964431763</v>
      </c>
      <c r="Z108" s="61">
        <f t="shared" si="61"/>
        <v>16.234031677246101</v>
      </c>
      <c r="AA108" s="61">
        <f t="shared" si="61"/>
        <v>19.8494548797607</v>
      </c>
      <c r="AB108" s="61">
        <f t="shared" si="61"/>
        <v>23.607106208801302</v>
      </c>
      <c r="AC108" s="61">
        <f t="shared" si="61"/>
        <v>21.555613517761198</v>
      </c>
      <c r="AD108" s="61">
        <f t="shared" si="61"/>
        <v>26.0231485366821</v>
      </c>
      <c r="AE108" s="61">
        <f t="shared" si="61"/>
        <v>16.9770460128784</v>
      </c>
      <c r="AF108" s="61">
        <f t="shared" si="61"/>
        <v>24.398247718811</v>
      </c>
      <c r="AG108" s="61">
        <f t="shared" si="61"/>
        <v>24.273551940918001</v>
      </c>
      <c r="AH108" s="62">
        <f t="shared" si="61"/>
        <v>20.592451095581101</v>
      </c>
      <c r="AI108" s="71">
        <f t="shared" si="62"/>
        <v>9.9924509525300014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6.2999999523162797</v>
      </c>
      <c r="U109" s="65">
        <f t="shared" si="61"/>
        <v>10.399999856948901</v>
      </c>
      <c r="V109" s="65">
        <f t="shared" si="61"/>
        <v>11.449999809265099</v>
      </c>
      <c r="W109" s="65">
        <f t="shared" si="61"/>
        <v>15.5</v>
      </c>
      <c r="X109" s="65">
        <f t="shared" si="61"/>
        <v>14.312401771545399</v>
      </c>
      <c r="Y109" s="65">
        <f t="shared" si="61"/>
        <v>11.247423171997101</v>
      </c>
      <c r="Z109" s="65">
        <f t="shared" si="61"/>
        <v>12.9655296802521</v>
      </c>
      <c r="AA109" s="65">
        <f t="shared" si="61"/>
        <v>15.4958357810974</v>
      </c>
      <c r="AB109" s="65">
        <f t="shared" si="61"/>
        <v>18.963382720947301</v>
      </c>
      <c r="AC109" s="65">
        <f t="shared" si="61"/>
        <v>22.5283250808716</v>
      </c>
      <c r="AD109" s="65">
        <f t="shared" si="61"/>
        <v>20.645752906799299</v>
      </c>
      <c r="AE109" s="65">
        <f t="shared" si="61"/>
        <v>24.824470520019499</v>
      </c>
      <c r="AF109" s="65">
        <f t="shared" si="61"/>
        <v>16.2791891098022</v>
      </c>
      <c r="AG109" s="65">
        <f t="shared" si="61"/>
        <v>23.291517257690401</v>
      </c>
      <c r="AH109" s="68">
        <f t="shared" si="61"/>
        <v>23.0778341293335</v>
      </c>
      <c r="AI109" s="72">
        <f t="shared" si="62"/>
        <v>16.777834177017219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6.6999998092651403</v>
      </c>
      <c r="U110" s="63">
        <f t="shared" si="61"/>
        <v>4.7999999523162797</v>
      </c>
      <c r="V110" s="63">
        <f t="shared" si="61"/>
        <v>10.399999856948901</v>
      </c>
      <c r="W110" s="63">
        <f t="shared" si="61"/>
        <v>7.9499998092651403</v>
      </c>
      <c r="X110" s="63">
        <f t="shared" si="61"/>
        <v>14.5934433937073</v>
      </c>
      <c r="Y110" s="63">
        <f t="shared" si="61"/>
        <v>13.373284339904799</v>
      </c>
      <c r="Z110" s="63">
        <f t="shared" si="61"/>
        <v>10.716769695282</v>
      </c>
      <c r="AA110" s="63">
        <f t="shared" si="61"/>
        <v>12.342319726944</v>
      </c>
      <c r="AB110" s="63">
        <f t="shared" si="61"/>
        <v>14.7663488388062</v>
      </c>
      <c r="AC110" s="63">
        <f t="shared" si="61"/>
        <v>18.083671569824201</v>
      </c>
      <c r="AD110" s="63">
        <f t="shared" si="61"/>
        <v>21.4537868499756</v>
      </c>
      <c r="AE110" s="63">
        <f t="shared" si="61"/>
        <v>19.734081268310501</v>
      </c>
      <c r="AF110" s="63">
        <f t="shared" si="61"/>
        <v>23.630621910095201</v>
      </c>
      <c r="AG110" s="63">
        <f t="shared" si="61"/>
        <v>15.5889120101929</v>
      </c>
      <c r="AH110" s="64">
        <f t="shared" si="61"/>
        <v>22.1996974945068</v>
      </c>
      <c r="AI110" s="93">
        <f t="shared" si="62"/>
        <v>15.49969768524166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138.99999904632551</v>
      </c>
      <c r="U111" s="61">
        <f t="shared" ref="U111:AI111" si="64">SUM(U101:U110)</f>
        <v>161.84999895095831</v>
      </c>
      <c r="V111" s="61">
        <f t="shared" si="64"/>
        <v>180.89999747276312</v>
      </c>
      <c r="W111" s="61">
        <f t="shared" si="64"/>
        <v>193.44999742507943</v>
      </c>
      <c r="X111" s="61">
        <f t="shared" si="64"/>
        <v>199.43305110931391</v>
      </c>
      <c r="Y111" s="61">
        <f t="shared" si="64"/>
        <v>209.38744115829485</v>
      </c>
      <c r="Z111" s="61">
        <f t="shared" si="64"/>
        <v>221.01453661918637</v>
      </c>
      <c r="AA111" s="61">
        <f t="shared" si="64"/>
        <v>228.48639464378365</v>
      </c>
      <c r="AB111" s="61">
        <f t="shared" si="64"/>
        <v>239.3707408905029</v>
      </c>
      <c r="AC111" s="61">
        <f t="shared" si="64"/>
        <v>255.28205013275152</v>
      </c>
      <c r="AD111" s="61">
        <f t="shared" si="64"/>
        <v>259.90703010559088</v>
      </c>
      <c r="AE111" s="61">
        <f t="shared" si="64"/>
        <v>256.76141166687</v>
      </c>
      <c r="AF111" s="61">
        <f t="shared" si="64"/>
        <v>261.17526054382319</v>
      </c>
      <c r="AG111" s="61">
        <f t="shared" si="64"/>
        <v>266.0737190246582</v>
      </c>
      <c r="AH111" s="61">
        <f t="shared" si="64"/>
        <v>272.08361911773665</v>
      </c>
      <c r="AI111" s="61">
        <f t="shared" si="64"/>
        <v>133.08362007141119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8.9000000953674299</v>
      </c>
      <c r="U112" s="77">
        <f t="shared" ref="U112:AH121" si="65">AM84</f>
        <v>6.0999999046325701</v>
      </c>
      <c r="V112" s="77">
        <f t="shared" si="65"/>
        <v>4.7999999523162797</v>
      </c>
      <c r="W112" s="77">
        <f t="shared" si="65"/>
        <v>10.399999856948901</v>
      </c>
      <c r="X112" s="77">
        <f t="shared" si="65"/>
        <v>7.5470201969146702</v>
      </c>
      <c r="Y112" s="77">
        <f t="shared" si="65"/>
        <v>13.699469089508099</v>
      </c>
      <c r="Z112" s="77">
        <f t="shared" si="65"/>
        <v>12.4507155418396</v>
      </c>
      <c r="AA112" s="77">
        <f t="shared" si="65"/>
        <v>10.1774144172668</v>
      </c>
      <c r="AB112" s="77">
        <f t="shared" si="65"/>
        <v>11.708058834075899</v>
      </c>
      <c r="AC112" s="77">
        <f t="shared" si="65"/>
        <v>14.0385522842407</v>
      </c>
      <c r="AD112" s="77">
        <f t="shared" si="65"/>
        <v>17.199773788452099</v>
      </c>
      <c r="AE112" s="77">
        <f t="shared" si="65"/>
        <v>20.376501083373999</v>
      </c>
      <c r="AF112" s="77">
        <f t="shared" si="65"/>
        <v>18.815761089325001</v>
      </c>
      <c r="AG112" s="77">
        <f t="shared" si="65"/>
        <v>22.441510200500499</v>
      </c>
      <c r="AH112" s="78">
        <f t="shared" si="65"/>
        <v>14.894042491912799</v>
      </c>
      <c r="AI112" s="82">
        <f t="shared" ref="AI112:AI121" si="66">AH112-T112</f>
        <v>5.9940423965453693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10.149999856948901</v>
      </c>
      <c r="U113" s="61">
        <f t="shared" si="65"/>
        <v>7.4000000953674299</v>
      </c>
      <c r="V113" s="61">
        <f t="shared" si="65"/>
        <v>6.8499999046325701</v>
      </c>
      <c r="W113" s="61">
        <f t="shared" si="65"/>
        <v>4.7999999523162797</v>
      </c>
      <c r="X113" s="61">
        <f t="shared" si="65"/>
        <v>9.7939932346343994</v>
      </c>
      <c r="Y113" s="61">
        <f t="shared" si="65"/>
        <v>7.1469895839691198</v>
      </c>
      <c r="Z113" s="61">
        <f t="shared" si="65"/>
        <v>12.8508324623108</v>
      </c>
      <c r="AA113" s="61">
        <f t="shared" si="65"/>
        <v>11.6160545349121</v>
      </c>
      <c r="AB113" s="61">
        <f t="shared" si="65"/>
        <v>9.6653804779052699</v>
      </c>
      <c r="AC113" s="61">
        <f t="shared" si="65"/>
        <v>11.1117303371429</v>
      </c>
      <c r="AD113" s="61">
        <f t="shared" si="65"/>
        <v>13.337724685668899</v>
      </c>
      <c r="AE113" s="61">
        <f t="shared" si="65"/>
        <v>16.342550754547101</v>
      </c>
      <c r="AF113" s="61">
        <f t="shared" si="65"/>
        <v>19.3329181671143</v>
      </c>
      <c r="AG113" s="61">
        <f t="shared" si="65"/>
        <v>17.917227268219001</v>
      </c>
      <c r="AH113" s="62">
        <f t="shared" si="65"/>
        <v>21.2953443527222</v>
      </c>
      <c r="AI113" s="71">
        <f t="shared" si="66"/>
        <v>11.145344495773299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6.2999997138977104</v>
      </c>
      <c r="U114" s="65">
        <f t="shared" si="65"/>
        <v>9.5499999523162806</v>
      </c>
      <c r="V114" s="65">
        <f t="shared" si="65"/>
        <v>6.5499999523162797</v>
      </c>
      <c r="W114" s="65">
        <f t="shared" si="65"/>
        <v>5.3499999046325701</v>
      </c>
      <c r="X114" s="65">
        <f t="shared" si="65"/>
        <v>4.5501439571380597</v>
      </c>
      <c r="Y114" s="65">
        <f t="shared" si="65"/>
        <v>9.1769289970397896</v>
      </c>
      <c r="Z114" s="65">
        <f t="shared" si="65"/>
        <v>6.7158124446868896</v>
      </c>
      <c r="AA114" s="65">
        <f t="shared" si="65"/>
        <v>11.9810733795166</v>
      </c>
      <c r="AB114" s="65">
        <f t="shared" si="65"/>
        <v>10.7788133621216</v>
      </c>
      <c r="AC114" s="65">
        <f t="shared" si="65"/>
        <v>9.1372663974761998</v>
      </c>
      <c r="AD114" s="65">
        <f t="shared" si="65"/>
        <v>10.5014889240265</v>
      </c>
      <c r="AE114" s="65">
        <f t="shared" si="65"/>
        <v>12.5995211601257</v>
      </c>
      <c r="AF114" s="65">
        <f t="shared" si="65"/>
        <v>15.4420022964478</v>
      </c>
      <c r="AG114" s="65">
        <f t="shared" si="65"/>
        <v>18.250391960144</v>
      </c>
      <c r="AH114" s="68">
        <f t="shared" si="65"/>
        <v>16.9669156074524</v>
      </c>
      <c r="AI114" s="72">
        <f t="shared" si="66"/>
        <v>10.666915893554689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7.5499997138977104</v>
      </c>
      <c r="U115" s="61">
        <f t="shared" si="65"/>
        <v>5.0499999523162797</v>
      </c>
      <c r="V115" s="61">
        <f t="shared" si="65"/>
        <v>8.0499999523162806</v>
      </c>
      <c r="W115" s="61">
        <f t="shared" si="65"/>
        <v>5.7999999523162797</v>
      </c>
      <c r="X115" s="61">
        <f t="shared" si="65"/>
        <v>4.9827017784118697</v>
      </c>
      <c r="Y115" s="61">
        <f t="shared" si="65"/>
        <v>4.25328505039215</v>
      </c>
      <c r="Z115" s="61">
        <f t="shared" si="65"/>
        <v>8.4946734905242902</v>
      </c>
      <c r="AA115" s="61">
        <f t="shared" si="65"/>
        <v>6.2034626007080096</v>
      </c>
      <c r="AB115" s="61">
        <f t="shared" si="65"/>
        <v>11.0252366065979</v>
      </c>
      <c r="AC115" s="61">
        <f t="shared" si="65"/>
        <v>9.8736834526061994</v>
      </c>
      <c r="AD115" s="61">
        <f t="shared" si="65"/>
        <v>8.5444312095642108</v>
      </c>
      <c r="AE115" s="61">
        <f t="shared" si="65"/>
        <v>9.8256077766418493</v>
      </c>
      <c r="AF115" s="61">
        <f t="shared" si="65"/>
        <v>11.7651295661926</v>
      </c>
      <c r="AG115" s="61">
        <f t="shared" si="65"/>
        <v>14.441201210021999</v>
      </c>
      <c r="AH115" s="62">
        <f t="shared" si="65"/>
        <v>17.0508456230164</v>
      </c>
      <c r="AI115" s="71">
        <f t="shared" si="66"/>
        <v>9.5008459091186896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4.6000000014901197</v>
      </c>
      <c r="U116" s="65">
        <f t="shared" si="65"/>
        <v>7.5499997138977104</v>
      </c>
      <c r="V116" s="65">
        <f t="shared" si="65"/>
        <v>5.7999999523162797</v>
      </c>
      <c r="W116" s="65">
        <f t="shared" si="65"/>
        <v>5.9499998092651403</v>
      </c>
      <c r="X116" s="65">
        <f t="shared" si="65"/>
        <v>5.2900121212005597</v>
      </c>
      <c r="Y116" s="65">
        <f t="shared" si="65"/>
        <v>4.5833001136779803</v>
      </c>
      <c r="Z116" s="65">
        <f t="shared" si="65"/>
        <v>3.9307305812835698</v>
      </c>
      <c r="AA116" s="65">
        <f t="shared" si="65"/>
        <v>7.8050849437713596</v>
      </c>
      <c r="AB116" s="65">
        <f t="shared" si="65"/>
        <v>5.6597425937652597</v>
      </c>
      <c r="AC116" s="65">
        <f t="shared" si="65"/>
        <v>10.058159828186</v>
      </c>
      <c r="AD116" s="65">
        <f t="shared" si="65"/>
        <v>8.97045993804932</v>
      </c>
      <c r="AE116" s="65">
        <f t="shared" si="65"/>
        <v>7.9262661933898899</v>
      </c>
      <c r="AF116" s="65">
        <f t="shared" si="65"/>
        <v>9.1298058032989502</v>
      </c>
      <c r="AG116" s="65">
        <f t="shared" si="65"/>
        <v>10.8830351829529</v>
      </c>
      <c r="AH116" s="68">
        <f t="shared" si="65"/>
        <v>13.408231735229499</v>
      </c>
      <c r="AI116" s="72">
        <f t="shared" si="66"/>
        <v>8.8082317337393796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5.9000000953674299</v>
      </c>
      <c r="U117" s="61">
        <f t="shared" si="65"/>
        <v>2.8500000014901201</v>
      </c>
      <c r="V117" s="61">
        <f t="shared" si="65"/>
        <v>6.5499999523162797</v>
      </c>
      <c r="W117" s="61">
        <f t="shared" si="65"/>
        <v>5.0499999523162797</v>
      </c>
      <c r="X117" s="61">
        <f t="shared" si="65"/>
        <v>5.5209389925003096</v>
      </c>
      <c r="Y117" s="61">
        <f t="shared" si="65"/>
        <v>4.8885915279388401</v>
      </c>
      <c r="Z117" s="61">
        <f t="shared" si="65"/>
        <v>4.2753834724426296</v>
      </c>
      <c r="AA117" s="61">
        <f t="shared" si="65"/>
        <v>3.6637980937957799</v>
      </c>
      <c r="AB117" s="61">
        <f t="shared" si="65"/>
        <v>7.2481460571289098</v>
      </c>
      <c r="AC117" s="61">
        <f t="shared" si="65"/>
        <v>5.2673497200012198</v>
      </c>
      <c r="AD117" s="61">
        <f t="shared" si="65"/>
        <v>9.3300204277038592</v>
      </c>
      <c r="AE117" s="61">
        <f t="shared" si="65"/>
        <v>8.2697625160217303</v>
      </c>
      <c r="AF117" s="61">
        <f t="shared" si="65"/>
        <v>7.4266631603241002</v>
      </c>
      <c r="AG117" s="61">
        <f t="shared" si="65"/>
        <v>8.5565202236175502</v>
      </c>
      <c r="AH117" s="62">
        <f t="shared" si="65"/>
        <v>10.222384929657</v>
      </c>
      <c r="AI117" s="71">
        <f t="shared" si="66"/>
        <v>4.3223848342895703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3.5999999046325701</v>
      </c>
      <c r="U118" s="65">
        <f t="shared" si="65"/>
        <v>5.1500000953674299</v>
      </c>
      <c r="V118" s="65">
        <f t="shared" si="65"/>
        <v>1.8500000014901199</v>
      </c>
      <c r="W118" s="65">
        <f t="shared" si="65"/>
        <v>5.7999999523162797</v>
      </c>
      <c r="X118" s="65">
        <f t="shared" si="65"/>
        <v>4.65308630466461</v>
      </c>
      <c r="Y118" s="65">
        <f t="shared" si="65"/>
        <v>5.1392109394073504</v>
      </c>
      <c r="Z118" s="65">
        <f t="shared" si="65"/>
        <v>4.53006815910339</v>
      </c>
      <c r="AA118" s="65">
        <f t="shared" si="65"/>
        <v>3.9972057342529301</v>
      </c>
      <c r="AB118" s="65">
        <f t="shared" si="65"/>
        <v>3.4212580919265698</v>
      </c>
      <c r="AC118" s="65">
        <f t="shared" si="65"/>
        <v>6.7543563842773402</v>
      </c>
      <c r="AD118" s="65">
        <f t="shared" si="65"/>
        <v>4.9316854476928702</v>
      </c>
      <c r="AE118" s="65">
        <f t="shared" si="65"/>
        <v>8.6928420066833496</v>
      </c>
      <c r="AF118" s="65">
        <f t="shared" si="65"/>
        <v>7.6626625061035201</v>
      </c>
      <c r="AG118" s="65">
        <f t="shared" si="65"/>
        <v>6.9681582450866699</v>
      </c>
      <c r="AH118" s="68">
        <f t="shared" si="65"/>
        <v>8.0299124717712402</v>
      </c>
      <c r="AI118" s="72">
        <f t="shared" si="66"/>
        <v>4.4299125671386701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3.75</v>
      </c>
      <c r="U119" s="61">
        <f t="shared" si="65"/>
        <v>2.8499999046325701</v>
      </c>
      <c r="V119" s="61">
        <f t="shared" si="65"/>
        <v>5.1500000953674299</v>
      </c>
      <c r="W119" s="61">
        <f t="shared" si="65"/>
        <v>1.8500000014901199</v>
      </c>
      <c r="X119" s="61">
        <f t="shared" si="65"/>
        <v>5.3329908847808802</v>
      </c>
      <c r="Y119" s="61">
        <f t="shared" si="65"/>
        <v>4.2736725807189897</v>
      </c>
      <c r="Z119" s="61">
        <f t="shared" si="65"/>
        <v>4.7748140096664402</v>
      </c>
      <c r="AA119" s="61">
        <f t="shared" si="65"/>
        <v>4.1752523183822596</v>
      </c>
      <c r="AB119" s="61">
        <f t="shared" si="65"/>
        <v>3.7272076606750502</v>
      </c>
      <c r="AC119" s="61">
        <f t="shared" si="65"/>
        <v>3.1811403036117598</v>
      </c>
      <c r="AD119" s="61">
        <f t="shared" si="65"/>
        <v>6.26526963710785</v>
      </c>
      <c r="AE119" s="61">
        <f t="shared" si="65"/>
        <v>4.6109752655029297</v>
      </c>
      <c r="AF119" s="61">
        <f t="shared" si="65"/>
        <v>8.0682895183563197</v>
      </c>
      <c r="AG119" s="61">
        <f t="shared" si="65"/>
        <v>7.0780713558197004</v>
      </c>
      <c r="AH119" s="62">
        <f t="shared" si="65"/>
        <v>6.51114773750305</v>
      </c>
      <c r="AI119" s="71">
        <f t="shared" si="66"/>
        <v>2.76114773750305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4</v>
      </c>
      <c r="U120" s="65">
        <f t="shared" si="65"/>
        <v>3</v>
      </c>
      <c r="V120" s="65">
        <f t="shared" si="65"/>
        <v>2.8499999046325701</v>
      </c>
      <c r="W120" s="65">
        <f t="shared" si="65"/>
        <v>5.1500000953674299</v>
      </c>
      <c r="X120" s="65">
        <f t="shared" si="65"/>
        <v>1.7519263774156599</v>
      </c>
      <c r="Y120" s="65">
        <f t="shared" si="65"/>
        <v>4.90830779075623</v>
      </c>
      <c r="Z120" s="65">
        <f t="shared" si="65"/>
        <v>3.93822157382965</v>
      </c>
      <c r="AA120" s="65">
        <f t="shared" si="65"/>
        <v>4.4365491867065403</v>
      </c>
      <c r="AB120" s="65">
        <f t="shared" si="65"/>
        <v>3.85978126525879</v>
      </c>
      <c r="AC120" s="65">
        <f t="shared" si="65"/>
        <v>3.4846220016479501</v>
      </c>
      <c r="AD120" s="65">
        <f t="shared" si="65"/>
        <v>2.97269976139069</v>
      </c>
      <c r="AE120" s="65">
        <f t="shared" si="65"/>
        <v>5.8280954360961896</v>
      </c>
      <c r="AF120" s="65">
        <f t="shared" si="65"/>
        <v>4.3122514486312902</v>
      </c>
      <c r="AG120" s="65">
        <f t="shared" si="65"/>
        <v>7.49086666107178</v>
      </c>
      <c r="AH120" s="68">
        <f t="shared" si="65"/>
        <v>6.5488848686218297</v>
      </c>
      <c r="AI120" s="72">
        <f t="shared" si="66"/>
        <v>2.5488848686218297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6.9500000476837203</v>
      </c>
      <c r="U121" s="63">
        <f t="shared" si="65"/>
        <v>4</v>
      </c>
      <c r="V121" s="63">
        <f t="shared" si="65"/>
        <v>3</v>
      </c>
      <c r="W121" s="63">
        <f t="shared" si="65"/>
        <v>2.25</v>
      </c>
      <c r="X121" s="63">
        <f t="shared" si="65"/>
        <v>4.6941213607788104</v>
      </c>
      <c r="Y121" s="63">
        <f t="shared" si="65"/>
        <v>1.65054154396057</v>
      </c>
      <c r="Z121" s="63">
        <f t="shared" si="65"/>
        <v>4.4789845943450901</v>
      </c>
      <c r="AA121" s="63">
        <f t="shared" si="65"/>
        <v>3.5969905853271502</v>
      </c>
      <c r="AB121" s="63">
        <f t="shared" si="65"/>
        <v>4.09453284740448</v>
      </c>
      <c r="AC121" s="63">
        <f t="shared" si="65"/>
        <v>3.5434545278549199</v>
      </c>
      <c r="AD121" s="63">
        <f t="shared" si="65"/>
        <v>3.2361909151077302</v>
      </c>
      <c r="AE121" s="63">
        <f t="shared" si="65"/>
        <v>2.75918316841125</v>
      </c>
      <c r="AF121" s="63">
        <f t="shared" si="65"/>
        <v>5.3757772445678702</v>
      </c>
      <c r="AG121" s="63">
        <f t="shared" si="65"/>
        <v>4.0078239440918004</v>
      </c>
      <c r="AH121" s="64">
        <f t="shared" si="65"/>
        <v>6.9024689197540301</v>
      </c>
      <c r="AI121" s="81">
        <f t="shared" si="66"/>
        <v>-4.7531127929690165E-2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61.69999942928559</v>
      </c>
      <c r="U122" s="9">
        <f t="shared" ref="U122:AI122" si="68">SUM(U112:U121)</f>
        <v>53.499999620020397</v>
      </c>
      <c r="V122" s="9">
        <f t="shared" si="68"/>
        <v>51.449999667704091</v>
      </c>
      <c r="W122" s="9">
        <f t="shared" si="68"/>
        <v>52.399999476969278</v>
      </c>
      <c r="X122" s="9">
        <f t="shared" si="68"/>
        <v>54.116935208439827</v>
      </c>
      <c r="Y122" s="9">
        <f t="shared" si="68"/>
        <v>59.720297217369122</v>
      </c>
      <c r="Z122" s="9">
        <f t="shared" si="68"/>
        <v>66.440236330032349</v>
      </c>
      <c r="AA122" s="9">
        <f t="shared" si="68"/>
        <v>67.652885794639531</v>
      </c>
      <c r="AB122" s="9">
        <f t="shared" si="68"/>
        <v>71.188157796859727</v>
      </c>
      <c r="AC122" s="9">
        <f t="shared" si="68"/>
        <v>76.450315237045189</v>
      </c>
      <c r="AD122" s="9">
        <f t="shared" si="68"/>
        <v>85.289744734764014</v>
      </c>
      <c r="AE122" s="9">
        <f t="shared" si="68"/>
        <v>97.231305360793996</v>
      </c>
      <c r="AF122" s="9">
        <f t="shared" si="68"/>
        <v>107.33126080036175</v>
      </c>
      <c r="AG122" s="9">
        <f t="shared" si="68"/>
        <v>118.03480625152589</v>
      </c>
      <c r="AH122" s="9">
        <f t="shared" si="68"/>
        <v>121.83017873764042</v>
      </c>
      <c r="AI122" s="9">
        <f t="shared" si="68"/>
        <v>60.130179308354869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3.75</v>
      </c>
      <c r="U123" s="77">
        <f t="shared" ref="U123:AH132" si="69">AM94</f>
        <v>5.8499999046325701</v>
      </c>
      <c r="V123" s="77">
        <f t="shared" si="69"/>
        <v>2.5</v>
      </c>
      <c r="W123" s="77">
        <f t="shared" si="69"/>
        <v>2.25</v>
      </c>
      <c r="X123" s="77">
        <f t="shared" si="69"/>
        <v>2.0685489177703902</v>
      </c>
      <c r="Y123" s="77">
        <f t="shared" si="69"/>
        <v>4.2290836572647104</v>
      </c>
      <c r="Z123" s="77">
        <f t="shared" si="69"/>
        <v>1.5323366075754199</v>
      </c>
      <c r="AA123" s="77">
        <f t="shared" si="69"/>
        <v>4.0357958078384399</v>
      </c>
      <c r="AB123" s="77">
        <f t="shared" si="69"/>
        <v>3.2455847263336199</v>
      </c>
      <c r="AC123" s="77">
        <f t="shared" si="69"/>
        <v>3.73687660694122</v>
      </c>
      <c r="AD123" s="77">
        <f t="shared" si="69"/>
        <v>3.2136305570602399</v>
      </c>
      <c r="AE123" s="77">
        <f t="shared" si="69"/>
        <v>2.96995949745178</v>
      </c>
      <c r="AF123" s="77">
        <f t="shared" si="69"/>
        <v>2.5272847414016701</v>
      </c>
      <c r="AG123" s="77">
        <f t="shared" si="69"/>
        <v>4.8969705104827899</v>
      </c>
      <c r="AH123" s="78">
        <f t="shared" si="69"/>
        <v>3.68972611427307</v>
      </c>
      <c r="AI123" s="92">
        <f t="shared" ref="AI123:AI132" si="70">AH123-T123</f>
        <v>-6.0273885726930043E-2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3</v>
      </c>
      <c r="U124" s="61">
        <f t="shared" si="69"/>
        <v>4</v>
      </c>
      <c r="V124" s="61">
        <f t="shared" si="69"/>
        <v>5.8499999046325701</v>
      </c>
      <c r="W124" s="61">
        <f t="shared" si="69"/>
        <v>2.5</v>
      </c>
      <c r="X124" s="61">
        <f t="shared" si="69"/>
        <v>1.9407137036323501</v>
      </c>
      <c r="Y124" s="61">
        <f t="shared" si="69"/>
        <v>1.8729864954948401</v>
      </c>
      <c r="Z124" s="61">
        <f t="shared" si="69"/>
        <v>3.7592389583587602</v>
      </c>
      <c r="AA124" s="61">
        <f t="shared" si="69"/>
        <v>1.40053263306618</v>
      </c>
      <c r="AB124" s="61">
        <f t="shared" si="69"/>
        <v>3.5886285305023198</v>
      </c>
      <c r="AC124" s="61">
        <f t="shared" si="69"/>
        <v>2.8897247314453098</v>
      </c>
      <c r="AD124" s="61">
        <f t="shared" si="69"/>
        <v>3.3647509813308698</v>
      </c>
      <c r="AE124" s="61">
        <f t="shared" si="69"/>
        <v>2.87617135047913</v>
      </c>
      <c r="AF124" s="61">
        <f t="shared" si="69"/>
        <v>2.6899367570877102</v>
      </c>
      <c r="AG124" s="61">
        <f t="shared" si="69"/>
        <v>2.28243488073349</v>
      </c>
      <c r="AH124" s="62">
        <f t="shared" si="69"/>
        <v>4.4109382629394496</v>
      </c>
      <c r="AI124" s="71">
        <f t="shared" si="70"/>
        <v>1.4109382629394496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1.5</v>
      </c>
      <c r="U125" s="65">
        <f t="shared" si="69"/>
        <v>2.25</v>
      </c>
      <c r="V125" s="65">
        <f t="shared" si="69"/>
        <v>3.25</v>
      </c>
      <c r="W125" s="65">
        <f t="shared" si="69"/>
        <v>5.8499999046325701</v>
      </c>
      <c r="X125" s="65">
        <f t="shared" si="69"/>
        <v>2.1996851824224</v>
      </c>
      <c r="Y125" s="65">
        <f t="shared" si="69"/>
        <v>1.64276564121246</v>
      </c>
      <c r="Z125" s="65">
        <f t="shared" si="69"/>
        <v>1.66121417284012</v>
      </c>
      <c r="AA125" s="65">
        <f t="shared" si="69"/>
        <v>3.2838014364242598</v>
      </c>
      <c r="AB125" s="65">
        <f t="shared" si="69"/>
        <v>1.2471299394965201</v>
      </c>
      <c r="AC125" s="65">
        <f t="shared" si="69"/>
        <v>3.1330440044403098</v>
      </c>
      <c r="AD125" s="65">
        <f t="shared" si="69"/>
        <v>2.5229749679565399</v>
      </c>
      <c r="AE125" s="65">
        <f t="shared" si="69"/>
        <v>2.9770586490631099</v>
      </c>
      <c r="AF125" s="65">
        <f t="shared" si="69"/>
        <v>2.5217257738113399</v>
      </c>
      <c r="AG125" s="65">
        <f t="shared" si="69"/>
        <v>2.39116239547729</v>
      </c>
      <c r="AH125" s="68">
        <f t="shared" si="69"/>
        <v>2.01620709896088</v>
      </c>
      <c r="AI125" s="72">
        <f t="shared" si="70"/>
        <v>0.51620709896088002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1</v>
      </c>
      <c r="U126" s="61">
        <f t="shared" si="69"/>
        <v>0.75</v>
      </c>
      <c r="V126" s="61">
        <f t="shared" si="69"/>
        <v>2.25</v>
      </c>
      <c r="W126" s="61">
        <f t="shared" si="69"/>
        <v>3.25</v>
      </c>
      <c r="X126" s="61">
        <f t="shared" si="69"/>
        <v>5.0267319679260298</v>
      </c>
      <c r="Y126" s="61">
        <f t="shared" si="69"/>
        <v>1.9072393905371401</v>
      </c>
      <c r="Z126" s="61">
        <f t="shared" si="69"/>
        <v>1.36995217204094</v>
      </c>
      <c r="AA126" s="61">
        <f t="shared" si="69"/>
        <v>1.4543703794479399</v>
      </c>
      <c r="AB126" s="61">
        <f t="shared" si="69"/>
        <v>2.8296424150466901</v>
      </c>
      <c r="AC126" s="61">
        <f t="shared" si="69"/>
        <v>1.0963116362690899</v>
      </c>
      <c r="AD126" s="61">
        <f t="shared" si="69"/>
        <v>2.7025913000106798</v>
      </c>
      <c r="AE126" s="61">
        <f t="shared" si="69"/>
        <v>2.1732409596443198</v>
      </c>
      <c r="AF126" s="61">
        <f t="shared" si="69"/>
        <v>2.6022403240203902</v>
      </c>
      <c r="AG126" s="61">
        <f t="shared" si="69"/>
        <v>2.1837291717529301</v>
      </c>
      <c r="AH126" s="62">
        <f t="shared" si="69"/>
        <v>2.1012847423553498</v>
      </c>
      <c r="AI126" s="71">
        <f t="shared" si="70"/>
        <v>1.1012847423553498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0.75</v>
      </c>
      <c r="U127" s="65">
        <f t="shared" si="69"/>
        <v>1</v>
      </c>
      <c r="V127" s="65">
        <f t="shared" si="69"/>
        <v>0</v>
      </c>
      <c r="W127" s="65">
        <f t="shared" si="69"/>
        <v>1.5</v>
      </c>
      <c r="X127" s="65">
        <f t="shared" si="69"/>
        <v>2.7779080113396</v>
      </c>
      <c r="Y127" s="65">
        <f t="shared" si="69"/>
        <v>4.2740123271942103</v>
      </c>
      <c r="Z127" s="65">
        <f t="shared" si="69"/>
        <v>1.63755284994841</v>
      </c>
      <c r="AA127" s="65">
        <f t="shared" si="69"/>
        <v>1.1295409202575699</v>
      </c>
      <c r="AB127" s="65">
        <f t="shared" si="69"/>
        <v>1.26141837239265</v>
      </c>
      <c r="AC127" s="65">
        <f t="shared" si="69"/>
        <v>2.4096385240554801</v>
      </c>
      <c r="AD127" s="65">
        <f t="shared" si="69"/>
        <v>0.95686446875333797</v>
      </c>
      <c r="AE127" s="65">
        <f t="shared" si="69"/>
        <v>2.3051598072052002</v>
      </c>
      <c r="AF127" s="65">
        <f t="shared" si="69"/>
        <v>1.8525715470313999</v>
      </c>
      <c r="AG127" s="65">
        <f t="shared" si="69"/>
        <v>2.2499110102653499</v>
      </c>
      <c r="AH127" s="68">
        <f t="shared" si="69"/>
        <v>1.8716613054275499</v>
      </c>
      <c r="AI127" s="72">
        <f t="shared" si="70"/>
        <v>1.1216613054275499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0.75</v>
      </c>
      <c r="U128" s="61">
        <f t="shared" si="69"/>
        <v>0.75</v>
      </c>
      <c r="V128" s="61">
        <f t="shared" si="69"/>
        <v>1</v>
      </c>
      <c r="W128" s="61">
        <f t="shared" si="69"/>
        <v>0</v>
      </c>
      <c r="X128" s="61">
        <f t="shared" si="69"/>
        <v>1.26757311820984</v>
      </c>
      <c r="Y128" s="61">
        <f t="shared" si="69"/>
        <v>2.3354904544539798</v>
      </c>
      <c r="Z128" s="61">
        <f t="shared" si="69"/>
        <v>3.6117426156997698</v>
      </c>
      <c r="AA128" s="61">
        <f t="shared" si="69"/>
        <v>1.3848668746650199</v>
      </c>
      <c r="AB128" s="61">
        <f t="shared" si="69"/>
        <v>0.91814577579498302</v>
      </c>
      <c r="AC128" s="61">
        <f t="shared" si="69"/>
        <v>1.0875615477562</v>
      </c>
      <c r="AD128" s="61">
        <f t="shared" si="69"/>
        <v>2.0396836400031999</v>
      </c>
      <c r="AE128" s="61">
        <f t="shared" si="69"/>
        <v>0.82778525352478005</v>
      </c>
      <c r="AF128" s="61">
        <f t="shared" si="69"/>
        <v>1.9553775191307099</v>
      </c>
      <c r="AG128" s="61">
        <f t="shared" si="69"/>
        <v>1.56773328781128</v>
      </c>
      <c r="AH128" s="62">
        <f t="shared" si="69"/>
        <v>1.9362890720367401</v>
      </c>
      <c r="AI128" s="71">
        <f t="shared" si="70"/>
        <v>1.1862890720367401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0.10000000149011599</v>
      </c>
      <c r="U129" s="65">
        <f t="shared" si="69"/>
        <v>0.75</v>
      </c>
      <c r="V129" s="65">
        <f t="shared" si="69"/>
        <v>1.5</v>
      </c>
      <c r="W129" s="65">
        <f t="shared" si="69"/>
        <v>1</v>
      </c>
      <c r="X129" s="65">
        <f t="shared" si="69"/>
        <v>1.7341356724500701E-2</v>
      </c>
      <c r="Y129" s="65">
        <f t="shared" si="69"/>
        <v>1.06187188625336</v>
      </c>
      <c r="Z129" s="65">
        <f t="shared" si="69"/>
        <v>1.9514354644343299</v>
      </c>
      <c r="AA129" s="65">
        <f t="shared" si="69"/>
        <v>3.0099073648452799</v>
      </c>
      <c r="AB129" s="65">
        <f t="shared" si="69"/>
        <v>1.1633284827694299</v>
      </c>
      <c r="AC129" s="65">
        <f t="shared" si="69"/>
        <v>0.74419328570365895</v>
      </c>
      <c r="AD129" s="65">
        <f t="shared" si="69"/>
        <v>0.92214024066925004</v>
      </c>
      <c r="AE129" s="65">
        <f t="shared" si="69"/>
        <v>1.7052273154258699</v>
      </c>
      <c r="AF129" s="65">
        <f t="shared" si="69"/>
        <v>0.706284370273352</v>
      </c>
      <c r="AG129" s="65">
        <f t="shared" si="69"/>
        <v>1.6395499110221901</v>
      </c>
      <c r="AH129" s="68">
        <f t="shared" si="69"/>
        <v>1.3138259053230299</v>
      </c>
      <c r="AI129" s="72">
        <f t="shared" si="70"/>
        <v>1.213825903832914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0</v>
      </c>
      <c r="U130" s="61">
        <f t="shared" si="69"/>
        <v>0.10000000149011599</v>
      </c>
      <c r="V130" s="61">
        <f t="shared" si="69"/>
        <v>0.75</v>
      </c>
      <c r="W130" s="61">
        <f t="shared" si="69"/>
        <v>1.5</v>
      </c>
      <c r="X130" s="61">
        <f t="shared" si="69"/>
        <v>0.77787584066391002</v>
      </c>
      <c r="Y130" s="61">
        <f t="shared" si="69"/>
        <v>2.25153155624866E-2</v>
      </c>
      <c r="Z130" s="61">
        <f t="shared" si="69"/>
        <v>0.84807580709457397</v>
      </c>
      <c r="AA130" s="61">
        <f t="shared" si="69"/>
        <v>1.5730397435836501</v>
      </c>
      <c r="AB130" s="61">
        <f t="shared" si="69"/>
        <v>2.4474015235900901</v>
      </c>
      <c r="AC130" s="61">
        <f t="shared" si="69"/>
        <v>0.93794653471559297</v>
      </c>
      <c r="AD130" s="61">
        <f t="shared" si="69"/>
        <v>0.57644073665142104</v>
      </c>
      <c r="AE130" s="61">
        <f t="shared" si="69"/>
        <v>0.75240992009639696</v>
      </c>
      <c r="AF130" s="61">
        <f t="shared" si="69"/>
        <v>1.3841419219970701</v>
      </c>
      <c r="AG130" s="61">
        <f t="shared" si="69"/>
        <v>0.57470578700303998</v>
      </c>
      <c r="AH130" s="62">
        <f t="shared" si="69"/>
        <v>1.3369746804237399</v>
      </c>
      <c r="AI130" s="71">
        <f t="shared" si="70"/>
        <v>1.3369746804237399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0.10000000149011599</v>
      </c>
      <c r="U131" s="65">
        <f t="shared" si="69"/>
        <v>0</v>
      </c>
      <c r="V131" s="65">
        <f t="shared" si="69"/>
        <v>0.10000000149011599</v>
      </c>
      <c r="W131" s="65">
        <f t="shared" si="69"/>
        <v>0.75</v>
      </c>
      <c r="X131" s="65">
        <f t="shared" si="69"/>
        <v>1.1293033361434901</v>
      </c>
      <c r="Y131" s="65">
        <f t="shared" si="69"/>
        <v>0.51487290859222401</v>
      </c>
      <c r="Z131" s="65">
        <f t="shared" si="69"/>
        <v>1.3937456533312799E-2</v>
      </c>
      <c r="AA131" s="65">
        <f t="shared" si="69"/>
        <v>0.60275626182556197</v>
      </c>
      <c r="AB131" s="65">
        <f t="shared" si="69"/>
        <v>1.1928031882271199</v>
      </c>
      <c r="AC131" s="65">
        <f t="shared" si="69"/>
        <v>1.9086331129074099</v>
      </c>
      <c r="AD131" s="65">
        <f t="shared" si="69"/>
        <v>0.68393247388303302</v>
      </c>
      <c r="AE131" s="65">
        <f t="shared" si="69"/>
        <v>0.37946854531765001</v>
      </c>
      <c r="AF131" s="65">
        <f t="shared" si="69"/>
        <v>0.57306431233882904</v>
      </c>
      <c r="AG131" s="65">
        <f t="shared" si="69"/>
        <v>1.0570939779281601</v>
      </c>
      <c r="AH131" s="68">
        <f t="shared" si="69"/>
        <v>0.425298392772675</v>
      </c>
      <c r="AI131" s="72">
        <f t="shared" si="70"/>
        <v>0.325298391282559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0</v>
      </c>
      <c r="U132" s="63">
        <f t="shared" si="69"/>
        <v>0.10000000149011599</v>
      </c>
      <c r="V132" s="63">
        <f t="shared" si="69"/>
        <v>0.10000000149011599</v>
      </c>
      <c r="W132" s="63">
        <f t="shared" si="69"/>
        <v>0.20000000298023199</v>
      </c>
      <c r="X132" s="63">
        <f t="shared" si="69"/>
        <v>0.46059814095497098</v>
      </c>
      <c r="Y132" s="63">
        <f t="shared" si="69"/>
        <v>0.78138476610183705</v>
      </c>
      <c r="Z132" s="63">
        <f t="shared" si="69"/>
        <v>0.26683074235916099</v>
      </c>
      <c r="AA132" s="63">
        <f t="shared" si="69"/>
        <v>4.2494786903262104E-3</v>
      </c>
      <c r="AB132" s="63">
        <f t="shared" si="69"/>
        <v>0.37256604433059698</v>
      </c>
      <c r="AC132" s="63">
        <f t="shared" si="69"/>
        <v>0.846248030196875</v>
      </c>
      <c r="AD132" s="63">
        <f t="shared" si="69"/>
        <v>1.4483073353767399</v>
      </c>
      <c r="AE132" s="63">
        <f t="shared" si="69"/>
        <v>0.44548965664580498</v>
      </c>
      <c r="AF132" s="63">
        <f t="shared" si="69"/>
        <v>0.21162380278110501</v>
      </c>
      <c r="AG132" s="63">
        <f t="shared" si="69"/>
        <v>0.41392362117767301</v>
      </c>
      <c r="AH132" s="64">
        <f t="shared" si="69"/>
        <v>0.77657914161682096</v>
      </c>
      <c r="AI132" s="81">
        <f t="shared" si="70"/>
        <v>0.77657914161682096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10.950000002980232</v>
      </c>
      <c r="U133" s="9">
        <f t="shared" ref="U133:AI133" si="72">SUM(U123:U132)</f>
        <v>15.549999907612802</v>
      </c>
      <c r="V133" s="9">
        <f t="shared" si="72"/>
        <v>17.299999907612801</v>
      </c>
      <c r="W133" s="9">
        <f t="shared" si="72"/>
        <v>18.799999907612801</v>
      </c>
      <c r="X133" s="9">
        <f t="shared" si="72"/>
        <v>17.666279575787481</v>
      </c>
      <c r="Y133" s="9">
        <f t="shared" si="72"/>
        <v>18.642222842667248</v>
      </c>
      <c r="Z133" s="9">
        <f t="shared" si="72"/>
        <v>16.652316846884798</v>
      </c>
      <c r="AA133" s="9">
        <f t="shared" si="72"/>
        <v>17.878860900644227</v>
      </c>
      <c r="AB133" s="9">
        <f t="shared" si="72"/>
        <v>18.266648998484023</v>
      </c>
      <c r="AC133" s="9">
        <f t="shared" si="72"/>
        <v>18.790178014431149</v>
      </c>
      <c r="AD133" s="9">
        <f t="shared" si="72"/>
        <v>18.431316701695309</v>
      </c>
      <c r="AE133" s="9">
        <f t="shared" si="72"/>
        <v>17.411970954854041</v>
      </c>
      <c r="AF133" s="9">
        <f t="shared" si="72"/>
        <v>17.024251069873575</v>
      </c>
      <c r="AG133" s="9">
        <f t="shared" si="72"/>
        <v>19.257214553654194</v>
      </c>
      <c r="AH133" s="9">
        <f t="shared" si="72"/>
        <v>19.878784716129303</v>
      </c>
      <c r="AI133" s="6">
        <f t="shared" si="72"/>
        <v>8.9287847131490725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opLeftCell="L4" workbookViewId="0">
      <selection activeCell="AI21" sqref="AI21:AI22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28515625" customWidth="1"/>
  </cols>
  <sheetData>
    <row r="1" spans="2:52" x14ac:dyDescent="0.25"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2:52" x14ac:dyDescent="0.25">
      <c r="B2" s="53" t="s">
        <v>8</v>
      </c>
      <c r="C2" t="s">
        <v>40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2:52" x14ac:dyDescent="0.25">
      <c r="AK3" s="51" t="s">
        <v>38</v>
      </c>
      <c r="AL3" s="51">
        <v>2015</v>
      </c>
      <c r="AM3" s="51">
        <v>2016</v>
      </c>
      <c r="AN3" s="51">
        <v>2017</v>
      </c>
      <c r="AO3" s="51">
        <v>2018</v>
      </c>
      <c r="AP3" s="51">
        <v>2019</v>
      </c>
      <c r="AQ3" s="51">
        <v>2020</v>
      </c>
      <c r="AR3" s="51">
        <v>2021</v>
      </c>
      <c r="AS3" s="51">
        <v>2022</v>
      </c>
      <c r="AT3" s="51">
        <v>2023</v>
      </c>
      <c r="AU3" s="51">
        <v>2024</v>
      </c>
      <c r="AV3" s="51">
        <v>2025</v>
      </c>
      <c r="AW3" s="51">
        <v>2026</v>
      </c>
      <c r="AX3" s="51">
        <v>2027</v>
      </c>
      <c r="AY3" s="51">
        <v>2028</v>
      </c>
      <c r="AZ3" s="51">
        <v>2029</v>
      </c>
    </row>
    <row r="4" spans="2:52" x14ac:dyDescent="0.25">
      <c r="B4" s="33"/>
      <c r="C4" s="58" t="s">
        <v>44</v>
      </c>
      <c r="D4" s="58" t="s">
        <v>45</v>
      </c>
      <c r="E4" s="58" t="s">
        <v>46</v>
      </c>
      <c r="F4" s="58" t="s">
        <v>47</v>
      </c>
      <c r="G4" s="58" t="s">
        <v>18</v>
      </c>
      <c r="H4" s="58" t="s">
        <v>19</v>
      </c>
      <c r="I4" s="58" t="s">
        <v>20</v>
      </c>
      <c r="J4" s="58" t="s">
        <v>21</v>
      </c>
      <c r="K4" s="58" t="s">
        <v>22</v>
      </c>
      <c r="L4" s="58" t="s">
        <v>32</v>
      </c>
      <c r="M4" s="58" t="s">
        <v>33</v>
      </c>
      <c r="N4" s="58" t="s">
        <v>34</v>
      </c>
      <c r="O4" s="58" t="s">
        <v>35</v>
      </c>
      <c r="P4" s="58" t="s">
        <v>36</v>
      </c>
      <c r="Q4" s="58" t="s">
        <v>37</v>
      </c>
      <c r="R4" s="33"/>
      <c r="S4" s="47"/>
      <c r="T4" s="47">
        <v>2015</v>
      </c>
      <c r="U4" s="47">
        <v>2016</v>
      </c>
      <c r="V4" s="47">
        <v>2017</v>
      </c>
      <c r="W4" s="47">
        <v>2018</v>
      </c>
      <c r="X4" s="47">
        <v>2019</v>
      </c>
      <c r="Y4" s="47">
        <v>2020</v>
      </c>
      <c r="Z4" s="47">
        <v>2021</v>
      </c>
      <c r="AA4" s="47">
        <v>2022</v>
      </c>
      <c r="AB4" s="47">
        <v>2023</v>
      </c>
      <c r="AC4" s="47">
        <v>2024</v>
      </c>
      <c r="AD4" s="47">
        <v>2025</v>
      </c>
      <c r="AE4" s="47">
        <v>2026</v>
      </c>
      <c r="AF4" s="47">
        <v>2027</v>
      </c>
      <c r="AG4" s="47">
        <v>2028</v>
      </c>
      <c r="AH4" s="47">
        <v>2029</v>
      </c>
      <c r="AI4" s="47"/>
      <c r="AJ4" s="47"/>
      <c r="AK4" s="51" t="s">
        <v>48</v>
      </c>
      <c r="AL4" s="52">
        <v>14</v>
      </c>
      <c r="AM4" s="52">
        <v>16</v>
      </c>
      <c r="AN4" s="52">
        <v>11</v>
      </c>
      <c r="AO4" s="52">
        <v>11</v>
      </c>
      <c r="AP4" s="52">
        <v>14.596116065979</v>
      </c>
      <c r="AQ4" s="52">
        <v>15.089563846588099</v>
      </c>
      <c r="AR4" s="52">
        <v>15.4926195144653</v>
      </c>
      <c r="AS4" s="52">
        <v>15.864833354949999</v>
      </c>
      <c r="AT4" s="52">
        <v>16.219462394714402</v>
      </c>
      <c r="AU4" s="52">
        <v>16.538867950439499</v>
      </c>
      <c r="AV4" s="52">
        <v>16.848570823669402</v>
      </c>
      <c r="AW4" s="52">
        <v>17.145802497863802</v>
      </c>
      <c r="AX4" s="52">
        <v>17.430832862854</v>
      </c>
      <c r="AY4" s="52">
        <v>17.697396278381301</v>
      </c>
      <c r="AZ4" s="52">
        <v>17.944444656372099</v>
      </c>
    </row>
    <row r="5" spans="2:52" x14ac:dyDescent="0.25">
      <c r="B5" s="34" t="s">
        <v>48</v>
      </c>
      <c r="C5" s="9">
        <f>AL4</f>
        <v>14</v>
      </c>
      <c r="D5" s="9">
        <f t="shared" ref="D5:Q5" si="0">AM4</f>
        <v>16</v>
      </c>
      <c r="E5" s="9">
        <f t="shared" si="0"/>
        <v>11</v>
      </c>
      <c r="F5" s="9">
        <f t="shared" si="0"/>
        <v>11</v>
      </c>
      <c r="G5" s="9">
        <f t="shared" si="0"/>
        <v>14.596116065979</v>
      </c>
      <c r="H5" s="9">
        <f t="shared" si="0"/>
        <v>15.089563846588099</v>
      </c>
      <c r="I5" s="9">
        <f t="shared" si="0"/>
        <v>15.4926195144653</v>
      </c>
      <c r="J5" s="9">
        <f t="shared" si="0"/>
        <v>15.864833354949999</v>
      </c>
      <c r="K5" s="9">
        <f t="shared" si="0"/>
        <v>16.219462394714402</v>
      </c>
      <c r="L5" s="9">
        <f t="shared" si="0"/>
        <v>16.538867950439499</v>
      </c>
      <c r="M5" s="9">
        <f t="shared" si="0"/>
        <v>16.848570823669402</v>
      </c>
      <c r="N5" s="9">
        <f t="shared" si="0"/>
        <v>17.145802497863802</v>
      </c>
      <c r="O5" s="9">
        <f t="shared" si="0"/>
        <v>17.430832862854</v>
      </c>
      <c r="P5" s="9">
        <f t="shared" si="0"/>
        <v>17.697396278381301</v>
      </c>
      <c r="Q5" s="9">
        <f t="shared" si="0"/>
        <v>17.944444656372099</v>
      </c>
      <c r="R5" s="46"/>
      <c r="S5" s="48" t="str">
        <f>B5</f>
        <v>0 år</v>
      </c>
      <c r="T5" s="49">
        <f>C5/$C$5*100</f>
        <v>100</v>
      </c>
      <c r="U5" s="49">
        <f t="shared" ref="U5:AG5" si="1">D5/$C$5*100</f>
        <v>114.28571428571428</v>
      </c>
      <c r="V5" s="49">
        <f t="shared" si="1"/>
        <v>78.571428571428569</v>
      </c>
      <c r="W5" s="49">
        <f t="shared" si="1"/>
        <v>78.571428571428569</v>
      </c>
      <c r="X5" s="49">
        <f t="shared" si="1"/>
        <v>104.25797189985001</v>
      </c>
      <c r="Y5" s="49">
        <f t="shared" si="1"/>
        <v>107.7825989042007</v>
      </c>
      <c r="Z5" s="49">
        <f t="shared" si="1"/>
        <v>110.66156796046643</v>
      </c>
      <c r="AA5" s="49">
        <f t="shared" si="1"/>
        <v>113.32023824964286</v>
      </c>
      <c r="AB5" s="49">
        <f t="shared" si="1"/>
        <v>115.85330281938859</v>
      </c>
      <c r="AC5" s="49">
        <f t="shared" si="1"/>
        <v>118.13477107456785</v>
      </c>
      <c r="AD5" s="49">
        <f t="shared" si="1"/>
        <v>120.34693445478143</v>
      </c>
      <c r="AE5" s="49">
        <f t="shared" si="1"/>
        <v>122.4700178418843</v>
      </c>
      <c r="AF5" s="49">
        <f t="shared" si="1"/>
        <v>124.50594902038571</v>
      </c>
      <c r="AG5" s="49">
        <f t="shared" si="1"/>
        <v>126.4099734170093</v>
      </c>
      <c r="AH5" s="49">
        <f>Q5/$C$5*100</f>
        <v>128.17460468837214</v>
      </c>
      <c r="AI5" s="49"/>
      <c r="AJ5" s="49"/>
      <c r="AK5" s="51" t="s">
        <v>53</v>
      </c>
      <c r="AL5" s="52">
        <v>14</v>
      </c>
      <c r="AM5" s="52">
        <v>16</v>
      </c>
      <c r="AN5" s="52">
        <v>17</v>
      </c>
      <c r="AO5" s="52">
        <v>10</v>
      </c>
      <c r="AP5" s="52">
        <v>11.6675357818604</v>
      </c>
      <c r="AQ5" s="52">
        <v>14.972464561462401</v>
      </c>
      <c r="AR5" s="52">
        <v>15.448218345642101</v>
      </c>
      <c r="AS5" s="52">
        <v>15.8436465263367</v>
      </c>
      <c r="AT5" s="52">
        <v>16.210482597351099</v>
      </c>
      <c r="AU5" s="52">
        <v>16.557692527771</v>
      </c>
      <c r="AV5" s="52">
        <v>16.876141548156699</v>
      </c>
      <c r="AW5" s="52">
        <v>17.184623718261701</v>
      </c>
      <c r="AX5" s="52">
        <v>17.478426933288599</v>
      </c>
      <c r="AY5" s="52">
        <v>17.7612400054932</v>
      </c>
      <c r="AZ5" s="52">
        <v>18.0292568206787</v>
      </c>
    </row>
    <row r="6" spans="2:52" x14ac:dyDescent="0.25">
      <c r="B6" s="34" t="s">
        <v>49</v>
      </c>
      <c r="C6" s="9">
        <f>AL5+AL6+AL7+AL8+AL9</f>
        <v>66</v>
      </c>
      <c r="D6" s="9">
        <f t="shared" ref="D6:Q6" si="2">AM5+AM6+AM7+AM8+AM9</f>
        <v>69</v>
      </c>
      <c r="E6" s="9">
        <f t="shared" si="2"/>
        <v>75</v>
      </c>
      <c r="F6" s="9">
        <f t="shared" si="2"/>
        <v>69</v>
      </c>
      <c r="G6" s="9">
        <f t="shared" si="2"/>
        <v>69.064156532287697</v>
      </c>
      <c r="H6" s="9">
        <f t="shared" si="2"/>
        <v>71.247758388519301</v>
      </c>
      <c r="I6" s="9">
        <f t="shared" si="2"/>
        <v>72.960341930389404</v>
      </c>
      <c r="J6" s="9">
        <f t="shared" si="2"/>
        <v>73.2767658233643</v>
      </c>
      <c r="K6" s="9">
        <f t="shared" si="2"/>
        <v>77.919403076171903</v>
      </c>
      <c r="L6" s="9">
        <f t="shared" si="2"/>
        <v>81.811892032623305</v>
      </c>
      <c r="M6" s="9">
        <f t="shared" si="2"/>
        <v>83.597965240478487</v>
      </c>
      <c r="N6" s="9">
        <f t="shared" si="2"/>
        <v>85.257886886596609</v>
      </c>
      <c r="O6" s="9">
        <f t="shared" si="2"/>
        <v>86.823119163513198</v>
      </c>
      <c r="P6" s="9">
        <f t="shared" si="2"/>
        <v>88.313543319702205</v>
      </c>
      <c r="Q6" s="9">
        <f t="shared" si="2"/>
        <v>89.743899345397892</v>
      </c>
      <c r="R6" s="46"/>
      <c r="S6" s="48" t="str">
        <f t="shared" ref="S6:S9" si="3">B6</f>
        <v>1-5 år</v>
      </c>
      <c r="T6" s="49">
        <f>C6/$C$6*100</f>
        <v>100</v>
      </c>
      <c r="U6" s="49">
        <f t="shared" ref="U6:AG6" si="4">D6/$C$6*100</f>
        <v>104.54545454545455</v>
      </c>
      <c r="V6" s="49">
        <f t="shared" si="4"/>
        <v>113.63636363636364</v>
      </c>
      <c r="W6" s="49">
        <f t="shared" si="4"/>
        <v>104.54545454545455</v>
      </c>
      <c r="X6" s="49">
        <f t="shared" si="4"/>
        <v>104.64266141255712</v>
      </c>
      <c r="Y6" s="49">
        <f t="shared" si="4"/>
        <v>107.95114907351409</v>
      </c>
      <c r="Z6" s="49">
        <f t="shared" si="4"/>
        <v>110.54597262180212</v>
      </c>
      <c r="AA6" s="49">
        <f t="shared" si="4"/>
        <v>111.02540276267318</v>
      </c>
      <c r="AB6" s="49">
        <f t="shared" si="4"/>
        <v>118.0597016305635</v>
      </c>
      <c r="AC6" s="49">
        <f t="shared" si="4"/>
        <v>123.95741217064138</v>
      </c>
      <c r="AD6" s="49">
        <f t="shared" si="4"/>
        <v>126.66358369769468</v>
      </c>
      <c r="AE6" s="49">
        <f t="shared" si="4"/>
        <v>129.17861649484334</v>
      </c>
      <c r="AF6" s="49">
        <f t="shared" si="4"/>
        <v>131.55018055077755</v>
      </c>
      <c r="AG6" s="49">
        <f t="shared" si="4"/>
        <v>133.80839896924576</v>
      </c>
      <c r="AH6" s="49">
        <f>Q6/$C$6*100</f>
        <v>135.97560506878469</v>
      </c>
      <c r="AI6" s="49"/>
      <c r="AJ6" s="49"/>
      <c r="AK6" s="51" t="s">
        <v>54</v>
      </c>
      <c r="AL6" s="52">
        <v>14</v>
      </c>
      <c r="AM6" s="52">
        <v>13</v>
      </c>
      <c r="AN6" s="52">
        <v>16</v>
      </c>
      <c r="AO6" s="52">
        <v>17</v>
      </c>
      <c r="AP6" s="52">
        <v>10.8837513923645</v>
      </c>
      <c r="AQ6" s="52">
        <v>12.289753437042201</v>
      </c>
      <c r="AR6" s="52">
        <v>15.3394823074341</v>
      </c>
      <c r="AS6" s="52">
        <v>15.7993068695068</v>
      </c>
      <c r="AT6" s="52">
        <v>16.1863226890564</v>
      </c>
      <c r="AU6" s="52">
        <v>16.544278621673602</v>
      </c>
      <c r="AV6" s="52">
        <v>16.887997627258301</v>
      </c>
      <c r="AW6" s="52">
        <v>17.2035427093506</v>
      </c>
      <c r="AX6" s="52">
        <v>17.507482528686499</v>
      </c>
      <c r="AY6" s="52">
        <v>17.7979383468628</v>
      </c>
      <c r="AZ6" s="52">
        <v>18.080636024475101</v>
      </c>
    </row>
    <row r="7" spans="2:52" x14ac:dyDescent="0.25">
      <c r="B7" s="34" t="s">
        <v>50</v>
      </c>
      <c r="C7" s="9">
        <f>AL10+AL11+AL12+AL13+AL14+AL15+AL16</f>
        <v>99</v>
      </c>
      <c r="D7" s="9">
        <f t="shared" ref="D7:Q7" si="5">AM10+AM11+AM12+AM13+AM14+AM15+AM16</f>
        <v>99</v>
      </c>
      <c r="E7" s="9">
        <f t="shared" si="5"/>
        <v>104</v>
      </c>
      <c r="F7" s="9">
        <f t="shared" si="5"/>
        <v>101</v>
      </c>
      <c r="G7" s="9">
        <f t="shared" si="5"/>
        <v>104.72695159912099</v>
      </c>
      <c r="H7" s="9">
        <f t="shared" si="5"/>
        <v>106.19996309280401</v>
      </c>
      <c r="I7" s="9">
        <f t="shared" si="5"/>
        <v>107.16120767593389</v>
      </c>
      <c r="J7" s="9">
        <f t="shared" si="5"/>
        <v>109.6085376739501</v>
      </c>
      <c r="K7" s="9">
        <f t="shared" si="5"/>
        <v>109.96709060668951</v>
      </c>
      <c r="L7" s="9">
        <f t="shared" si="5"/>
        <v>110.35718250274661</v>
      </c>
      <c r="M7" s="9">
        <f t="shared" si="5"/>
        <v>111.5394153594971</v>
      </c>
      <c r="N7" s="9">
        <f t="shared" si="5"/>
        <v>114.53333425521859</v>
      </c>
      <c r="O7" s="9">
        <f t="shared" si="5"/>
        <v>116.89700365066538</v>
      </c>
      <c r="P7" s="9">
        <f t="shared" si="5"/>
        <v>118.97221517562861</v>
      </c>
      <c r="Q7" s="9">
        <f t="shared" si="5"/>
        <v>120.3542938232422</v>
      </c>
      <c r="R7" s="46"/>
      <c r="S7" s="48" t="str">
        <f t="shared" si="3"/>
        <v>6-12 år</v>
      </c>
      <c r="T7" s="49">
        <f>C7/$C$7*100</f>
        <v>100</v>
      </c>
      <c r="U7" s="49">
        <f t="shared" ref="U7:AG7" si="6">D7/$C$7*100</f>
        <v>100</v>
      </c>
      <c r="V7" s="49">
        <f t="shared" si="6"/>
        <v>105.05050505050507</v>
      </c>
      <c r="W7" s="49">
        <f t="shared" si="6"/>
        <v>102.02020202020201</v>
      </c>
      <c r="X7" s="49">
        <f t="shared" si="6"/>
        <v>105.78479959507172</v>
      </c>
      <c r="Y7" s="49">
        <f t="shared" si="6"/>
        <v>107.27268999273132</v>
      </c>
      <c r="Z7" s="49">
        <f t="shared" si="6"/>
        <v>108.24364411710494</v>
      </c>
      <c r="AA7" s="49">
        <f t="shared" si="6"/>
        <v>110.71569462015161</v>
      </c>
      <c r="AB7" s="49">
        <f t="shared" si="6"/>
        <v>111.07786929968637</v>
      </c>
      <c r="AC7" s="49">
        <f t="shared" si="6"/>
        <v>111.47190151792587</v>
      </c>
      <c r="AD7" s="49">
        <f t="shared" si="6"/>
        <v>112.66607612070413</v>
      </c>
      <c r="AE7" s="49">
        <f t="shared" si="6"/>
        <v>115.69023662143292</v>
      </c>
      <c r="AF7" s="49">
        <f t="shared" si="6"/>
        <v>118.07778146531858</v>
      </c>
      <c r="AG7" s="49">
        <f t="shared" si="6"/>
        <v>120.17395472285716</v>
      </c>
      <c r="AH7" s="49">
        <f>Q7/$C$7*100</f>
        <v>121.56999376085071</v>
      </c>
      <c r="AI7" s="49"/>
      <c r="AJ7" s="49"/>
      <c r="AK7" s="51" t="s">
        <v>55</v>
      </c>
      <c r="AL7" s="52">
        <v>15</v>
      </c>
      <c r="AM7" s="52">
        <v>12</v>
      </c>
      <c r="AN7" s="52">
        <v>13</v>
      </c>
      <c r="AO7" s="52">
        <v>15</v>
      </c>
      <c r="AP7" s="52">
        <v>17.078360557556199</v>
      </c>
      <c r="AQ7" s="52">
        <v>11.620229244232201</v>
      </c>
      <c r="AR7" s="52">
        <v>12.8153781890869</v>
      </c>
      <c r="AS7" s="52">
        <v>15.619101047515899</v>
      </c>
      <c r="AT7" s="52">
        <v>16.061568737030001</v>
      </c>
      <c r="AU7" s="52">
        <v>16.434906959533699</v>
      </c>
      <c r="AV7" s="52">
        <v>16.7871189117432</v>
      </c>
      <c r="AW7" s="52">
        <v>17.124334335327099</v>
      </c>
      <c r="AX7" s="52">
        <v>17.432252883911101</v>
      </c>
      <c r="AY7" s="52">
        <v>17.730957984924299</v>
      </c>
      <c r="AZ7" s="52">
        <v>18.019469261169402</v>
      </c>
    </row>
    <row r="8" spans="2:52" x14ac:dyDescent="0.25">
      <c r="B8" s="34" t="s">
        <v>51</v>
      </c>
      <c r="C8" s="9">
        <f>AL17+AL18+AL19</f>
        <v>45</v>
      </c>
      <c r="D8" s="9">
        <f t="shared" ref="D8:Q8" si="7">AM17+AM18+AM19</f>
        <v>41</v>
      </c>
      <c r="E8" s="9">
        <f t="shared" si="7"/>
        <v>38</v>
      </c>
      <c r="F8" s="9">
        <f t="shared" si="7"/>
        <v>45</v>
      </c>
      <c r="G8" s="9">
        <f t="shared" si="7"/>
        <v>44.976432323455903</v>
      </c>
      <c r="H8" s="9">
        <f t="shared" si="7"/>
        <v>47.701667785644602</v>
      </c>
      <c r="I8" s="9">
        <f t="shared" si="7"/>
        <v>44.621071815490701</v>
      </c>
      <c r="J8" s="9">
        <f t="shared" si="7"/>
        <v>48.596574306488002</v>
      </c>
      <c r="K8" s="9">
        <f t="shared" si="7"/>
        <v>48.099044322967501</v>
      </c>
      <c r="L8" s="9">
        <f t="shared" si="7"/>
        <v>47.419964313507094</v>
      </c>
      <c r="M8" s="9">
        <f t="shared" si="7"/>
        <v>47.899806022643993</v>
      </c>
      <c r="N8" s="9">
        <f t="shared" si="7"/>
        <v>48.514735698699901</v>
      </c>
      <c r="O8" s="9">
        <f t="shared" si="7"/>
        <v>49.387719631194997</v>
      </c>
      <c r="P8" s="9">
        <f t="shared" si="7"/>
        <v>49.380651950836196</v>
      </c>
      <c r="Q8" s="9">
        <f t="shared" si="7"/>
        <v>51.691481113433795</v>
      </c>
      <c r="R8" s="46"/>
      <c r="S8" s="48" t="str">
        <f t="shared" si="3"/>
        <v>13-15 år</v>
      </c>
      <c r="T8" s="49">
        <f>C8/$C$8*100</f>
        <v>100</v>
      </c>
      <c r="U8" s="49">
        <f t="shared" ref="U8:AG8" si="8">D8/$C$8*100</f>
        <v>91.111111111111114</v>
      </c>
      <c r="V8" s="49">
        <f t="shared" si="8"/>
        <v>84.444444444444443</v>
      </c>
      <c r="W8" s="49">
        <f t="shared" si="8"/>
        <v>100</v>
      </c>
      <c r="X8" s="49">
        <f t="shared" si="8"/>
        <v>99.947627385457565</v>
      </c>
      <c r="Y8" s="49">
        <f t="shared" si="8"/>
        <v>106.00370619032134</v>
      </c>
      <c r="Z8" s="49">
        <f t="shared" si="8"/>
        <v>99.157937367757114</v>
      </c>
      <c r="AA8" s="49">
        <f t="shared" si="8"/>
        <v>107.99238734775112</v>
      </c>
      <c r="AB8" s="49">
        <f t="shared" si="8"/>
        <v>106.88676516215001</v>
      </c>
      <c r="AC8" s="49">
        <f t="shared" si="8"/>
        <v>105.37769847446022</v>
      </c>
      <c r="AD8" s="49">
        <f t="shared" si="8"/>
        <v>106.44401338365333</v>
      </c>
      <c r="AE8" s="49">
        <f t="shared" si="8"/>
        <v>107.81052377488867</v>
      </c>
      <c r="AF8" s="49">
        <f t="shared" si="8"/>
        <v>109.75048806932222</v>
      </c>
      <c r="AG8" s="49">
        <f t="shared" si="8"/>
        <v>109.73478211296933</v>
      </c>
      <c r="AH8" s="49">
        <f>Q8/$C$8*100</f>
        <v>114.86995802985287</v>
      </c>
      <c r="AI8" s="49"/>
      <c r="AJ8" s="49"/>
      <c r="AK8" s="51" t="s">
        <v>56</v>
      </c>
      <c r="AL8" s="52">
        <v>11</v>
      </c>
      <c r="AM8" s="52">
        <v>15</v>
      </c>
      <c r="AN8" s="52">
        <v>12</v>
      </c>
      <c r="AO8" s="52">
        <v>14</v>
      </c>
      <c r="AP8" s="52">
        <v>15.109051704406699</v>
      </c>
      <c r="AQ8" s="52">
        <v>17.080662250518799</v>
      </c>
      <c r="AR8" s="52">
        <v>12.2138133049011</v>
      </c>
      <c r="AS8" s="52">
        <v>13.2302103042603</v>
      </c>
      <c r="AT8" s="52">
        <v>15.806280612945599</v>
      </c>
      <c r="AU8" s="52">
        <v>16.226764678955099</v>
      </c>
      <c r="AV8" s="52">
        <v>16.5904636383057</v>
      </c>
      <c r="AW8" s="52">
        <v>16.9338283538818</v>
      </c>
      <c r="AX8" s="52">
        <v>17.259758949279799</v>
      </c>
      <c r="AY8" s="52">
        <v>17.559791564941399</v>
      </c>
      <c r="AZ8" s="52">
        <v>17.854392051696799</v>
      </c>
    </row>
    <row r="9" spans="2:52" x14ac:dyDescent="0.25">
      <c r="B9" s="34" t="s">
        <v>52</v>
      </c>
      <c r="C9" s="9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723</v>
      </c>
      <c r="D9" s="9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716</v>
      </c>
      <c r="E9" s="9">
        <f t="shared" si="9"/>
        <v>707</v>
      </c>
      <c r="F9" s="9">
        <f t="shared" si="9"/>
        <v>708</v>
      </c>
      <c r="G9" s="9">
        <f t="shared" si="9"/>
        <v>718.25495362281845</v>
      </c>
      <c r="H9" s="9">
        <f t="shared" si="9"/>
        <v>722.74233198165882</v>
      </c>
      <c r="I9" s="9">
        <f t="shared" si="9"/>
        <v>739.70661759376549</v>
      </c>
      <c r="J9" s="9">
        <f t="shared" si="9"/>
        <v>755.61311125755299</v>
      </c>
      <c r="K9" s="9">
        <f t="shared" si="9"/>
        <v>766.67299342155457</v>
      </c>
      <c r="L9" s="9">
        <f t="shared" si="9"/>
        <v>782.00972414016724</v>
      </c>
      <c r="M9" s="9">
        <f t="shared" si="9"/>
        <v>791.68026781082153</v>
      </c>
      <c r="N9" s="9">
        <f t="shared" si="9"/>
        <v>806.50230050086998</v>
      </c>
      <c r="O9" s="9">
        <f t="shared" si="9"/>
        <v>816.48372507095303</v>
      </c>
      <c r="P9" s="9">
        <f t="shared" si="9"/>
        <v>832.74020338058506</v>
      </c>
      <c r="Q9" s="9">
        <f t="shared" si="9"/>
        <v>846.05412578582764</v>
      </c>
      <c r="R9" s="46"/>
      <c r="S9" s="48" t="str">
        <f t="shared" si="3"/>
        <v>16-66 år</v>
      </c>
      <c r="T9" s="49">
        <f>C9/$C$9*100</f>
        <v>100</v>
      </c>
      <c r="U9" s="49">
        <f t="shared" ref="U9:AG9" si="10">D9/$C$9*100</f>
        <v>99.031811894882438</v>
      </c>
      <c r="V9" s="49">
        <f t="shared" si="10"/>
        <v>97.786998616874129</v>
      </c>
      <c r="W9" s="49">
        <f t="shared" si="10"/>
        <v>97.925311203319495</v>
      </c>
      <c r="X9" s="49">
        <f t="shared" si="10"/>
        <v>99.3437003627688</v>
      </c>
      <c r="Y9" s="49">
        <f t="shared" si="10"/>
        <v>99.964361269938991</v>
      </c>
      <c r="Z9" s="49">
        <f t="shared" si="10"/>
        <v>102.31073549014738</v>
      </c>
      <c r="AA9" s="49">
        <f t="shared" si="10"/>
        <v>104.51080377006265</v>
      </c>
      <c r="AB9" s="49">
        <f t="shared" si="10"/>
        <v>106.04052467794669</v>
      </c>
      <c r="AC9" s="49">
        <f t="shared" si="10"/>
        <v>108.16178757125412</v>
      </c>
      <c r="AD9" s="49">
        <f t="shared" si="10"/>
        <v>109.49934547867517</v>
      </c>
      <c r="AE9" s="49">
        <f t="shared" si="10"/>
        <v>111.54941915641355</v>
      </c>
      <c r="AF9" s="49">
        <f t="shared" si="10"/>
        <v>112.92997580511106</v>
      </c>
      <c r="AG9" s="49">
        <f t="shared" si="10"/>
        <v>115.17845136660927</v>
      </c>
      <c r="AH9" s="49">
        <f>Q9/$C$9*100</f>
        <v>117.01993441021131</v>
      </c>
      <c r="AI9" s="49"/>
      <c r="AJ9" s="49"/>
      <c r="AK9" s="51" t="s">
        <v>57</v>
      </c>
      <c r="AL9" s="52">
        <v>12</v>
      </c>
      <c r="AM9" s="52">
        <v>13</v>
      </c>
      <c r="AN9" s="52">
        <v>17</v>
      </c>
      <c r="AO9" s="52">
        <v>13</v>
      </c>
      <c r="AP9" s="52">
        <v>14.3254570960999</v>
      </c>
      <c r="AQ9" s="52">
        <v>15.2846488952637</v>
      </c>
      <c r="AR9" s="52">
        <v>17.143449783325199</v>
      </c>
      <c r="AS9" s="52">
        <v>12.7845010757446</v>
      </c>
      <c r="AT9" s="52">
        <v>13.654748439788801</v>
      </c>
      <c r="AU9" s="52">
        <v>16.048249244689899</v>
      </c>
      <c r="AV9" s="52">
        <v>16.456243515014599</v>
      </c>
      <c r="AW9" s="52">
        <v>16.811557769775401</v>
      </c>
      <c r="AX9" s="52">
        <v>17.1451978683472</v>
      </c>
      <c r="AY9" s="52">
        <v>17.463615417480501</v>
      </c>
      <c r="AZ9" s="52">
        <v>17.760145187377901</v>
      </c>
    </row>
    <row r="10" spans="2:52" x14ac:dyDescent="0.25">
      <c r="B10" s="35" t="s">
        <v>23</v>
      </c>
      <c r="C10" s="9">
        <f t="shared" ref="C10:Q10" si="11">C5+C6+C7+C8+AL20+AL21</f>
        <v>260</v>
      </c>
      <c r="D10" s="9">
        <f t="shared" si="11"/>
        <v>260</v>
      </c>
      <c r="E10" s="9">
        <f t="shared" si="11"/>
        <v>257</v>
      </c>
      <c r="F10" s="9">
        <f t="shared" si="11"/>
        <v>252</v>
      </c>
      <c r="G10" s="9">
        <f t="shared" si="11"/>
        <v>258.12516689300548</v>
      </c>
      <c r="H10" s="9">
        <f t="shared" si="11"/>
        <v>265.61307811737072</v>
      </c>
      <c r="I10" s="9">
        <f t="shared" si="11"/>
        <v>272.62899398803722</v>
      </c>
      <c r="J10" s="9">
        <f t="shared" si="11"/>
        <v>279.42214918136591</v>
      </c>
      <c r="K10" s="9">
        <f t="shared" si="11"/>
        <v>280.85235595703131</v>
      </c>
      <c r="L10" s="9">
        <f t="shared" si="11"/>
        <v>287.77592849731451</v>
      </c>
      <c r="M10" s="9">
        <f t="shared" si="11"/>
        <v>293.04296016693115</v>
      </c>
      <c r="N10" s="9">
        <f t="shared" si="11"/>
        <v>297.58342313766479</v>
      </c>
      <c r="O10" s="9">
        <f t="shared" si="11"/>
        <v>301.7218532562257</v>
      </c>
      <c r="P10" s="9">
        <f t="shared" si="11"/>
        <v>307.38535261154169</v>
      </c>
      <c r="Q10" s="9">
        <f t="shared" si="11"/>
        <v>312.73945665359503</v>
      </c>
      <c r="S10" s="48" t="s">
        <v>23</v>
      </c>
      <c r="T10" s="49">
        <f>C10/$C$10*100</f>
        <v>100</v>
      </c>
      <c r="U10" s="49">
        <f t="shared" ref="U10:AG10" si="12">D10/$C$10*100</f>
        <v>100</v>
      </c>
      <c r="V10" s="49">
        <f t="shared" si="12"/>
        <v>98.846153846153854</v>
      </c>
      <c r="W10" s="49">
        <f t="shared" si="12"/>
        <v>96.92307692307692</v>
      </c>
      <c r="X10" s="49">
        <f t="shared" si="12"/>
        <v>99.27891034346365</v>
      </c>
      <c r="Y10" s="49">
        <f t="shared" si="12"/>
        <v>102.15887619898874</v>
      </c>
      <c r="Z10" s="49">
        <f t="shared" si="12"/>
        <v>104.85730538001432</v>
      </c>
      <c r="AA10" s="49">
        <f t="shared" si="12"/>
        <v>107.47005737744844</v>
      </c>
      <c r="AB10" s="49">
        <f t="shared" si="12"/>
        <v>108.0201369065505</v>
      </c>
      <c r="AC10" s="49">
        <f t="shared" si="12"/>
        <v>110.68304942204404</v>
      </c>
      <c r="AD10" s="49">
        <f t="shared" si="12"/>
        <v>112.70883083343506</v>
      </c>
      <c r="AE10" s="49">
        <f t="shared" si="12"/>
        <v>114.45516274525569</v>
      </c>
      <c r="AF10" s="49">
        <f t="shared" si="12"/>
        <v>116.0468666370099</v>
      </c>
      <c r="AG10" s="49">
        <f t="shared" si="12"/>
        <v>118.22513561982373</v>
      </c>
      <c r="AH10" s="49">
        <f>Q10/$C$10*100</f>
        <v>120.28440640522886</v>
      </c>
      <c r="AI10" s="49"/>
      <c r="AJ10" s="49"/>
      <c r="AK10" s="51" t="s">
        <v>58</v>
      </c>
      <c r="AL10" s="52">
        <v>14</v>
      </c>
      <c r="AM10" s="52">
        <v>11</v>
      </c>
      <c r="AN10" s="52">
        <v>13</v>
      </c>
      <c r="AO10" s="52">
        <v>15</v>
      </c>
      <c r="AP10" s="52">
        <v>13.3776969909668</v>
      </c>
      <c r="AQ10" s="52">
        <v>14.620887756347701</v>
      </c>
      <c r="AR10" s="52">
        <v>15.4819087982178</v>
      </c>
      <c r="AS10" s="52">
        <v>17.237963676452601</v>
      </c>
      <c r="AT10" s="52">
        <v>13.2981204986572</v>
      </c>
      <c r="AU10" s="52">
        <v>14.0391631126404</v>
      </c>
      <c r="AV10" s="52">
        <v>16.296334266662601</v>
      </c>
      <c r="AW10" s="52">
        <v>16.6937398910522</v>
      </c>
      <c r="AX10" s="52">
        <v>17.039606094360401</v>
      </c>
      <c r="AY10" s="52">
        <v>17.3668422698975</v>
      </c>
      <c r="AZ10" s="52">
        <v>17.681641578674299</v>
      </c>
    </row>
    <row r="11" spans="2:52" x14ac:dyDescent="0.25">
      <c r="B11" s="35" t="s">
        <v>24</v>
      </c>
      <c r="C11" s="9">
        <f>AL22+AL23+AL24+AL25+AL26+AL27+AL28+AL29+AL30+AL31+AL32+AL33+AL34+AL35+AL36+AL37+AL38+AL39+AL40+AL41+AL42+AL43+AL44+AL45+AL46+AL47+AL48+AL49+AL50+AL51+AL52+AL53</f>
        <v>455</v>
      </c>
      <c r="D11" s="9">
        <f t="shared" ref="D11:Q11" si="13">AM22+AM23+AM24+AM25+AM26+AM27+AM28+AM29+AM30+AM31+AM32+AM33+AM34+AM35+AM36+AM37+AM38+AM39+AM40+AM41+AM42+AM43+AM44+AM45+AM46+AM47+AM48+AM49+AM50+AM51+AM52+AM53</f>
        <v>448</v>
      </c>
      <c r="E11" s="9">
        <f t="shared" si="13"/>
        <v>450</v>
      </c>
      <c r="F11" s="9">
        <f t="shared" si="13"/>
        <v>451</v>
      </c>
      <c r="G11" s="9">
        <f t="shared" si="13"/>
        <v>448.54901409149204</v>
      </c>
      <c r="H11" s="9">
        <f t="shared" si="13"/>
        <v>452.83312630653353</v>
      </c>
      <c r="I11" s="9">
        <f t="shared" si="13"/>
        <v>457.40894079208391</v>
      </c>
      <c r="J11" s="9">
        <f t="shared" si="13"/>
        <v>460.38611745834362</v>
      </c>
      <c r="K11" s="9">
        <f t="shared" si="13"/>
        <v>473.1950049400329</v>
      </c>
      <c r="L11" s="9">
        <f t="shared" si="13"/>
        <v>479.3306627273559</v>
      </c>
      <c r="M11" s="9">
        <f t="shared" si="13"/>
        <v>488.5616855621339</v>
      </c>
      <c r="N11" s="9">
        <f t="shared" si="13"/>
        <v>498.58620548248325</v>
      </c>
      <c r="O11" s="9">
        <f t="shared" si="13"/>
        <v>511.42432260513277</v>
      </c>
      <c r="P11" s="9">
        <f t="shared" si="13"/>
        <v>520.86655044555698</v>
      </c>
      <c r="Q11" s="9">
        <f t="shared" si="13"/>
        <v>530.91897201538086</v>
      </c>
      <c r="S11" s="48" t="s">
        <v>24</v>
      </c>
      <c r="T11" s="49">
        <f>C11/$C$11*100</f>
        <v>100</v>
      </c>
      <c r="U11" s="49">
        <f t="shared" ref="U11:AG11" si="14">D11/$C$11*100</f>
        <v>98.461538461538467</v>
      </c>
      <c r="V11" s="49">
        <f t="shared" si="14"/>
        <v>98.901098901098905</v>
      </c>
      <c r="W11" s="49">
        <f t="shared" si="14"/>
        <v>99.120879120879124</v>
      </c>
      <c r="X11" s="49">
        <f t="shared" si="14"/>
        <v>98.582200899229022</v>
      </c>
      <c r="Y11" s="49">
        <f t="shared" si="14"/>
        <v>99.52376402341396</v>
      </c>
      <c r="Z11" s="49">
        <f t="shared" si="14"/>
        <v>100.52943753672174</v>
      </c>
      <c r="AA11" s="49">
        <f t="shared" si="14"/>
        <v>101.18376207875683</v>
      </c>
      <c r="AB11" s="49">
        <f t="shared" si="14"/>
        <v>103.99890218462262</v>
      </c>
      <c r="AC11" s="49">
        <f t="shared" si="14"/>
        <v>105.34739840161669</v>
      </c>
      <c r="AD11" s="49">
        <f t="shared" si="14"/>
        <v>107.37619462904043</v>
      </c>
      <c r="AE11" s="49">
        <f t="shared" si="14"/>
        <v>109.57938582032598</v>
      </c>
      <c r="AF11" s="49">
        <f t="shared" si="14"/>
        <v>112.40095002310611</v>
      </c>
      <c r="AG11" s="49">
        <f t="shared" si="14"/>
        <v>114.47616493308945</v>
      </c>
      <c r="AH11" s="49">
        <f>Q11/$C$11*100</f>
        <v>116.68548835502877</v>
      </c>
      <c r="AI11" s="49"/>
      <c r="AJ11" s="49"/>
      <c r="AK11" s="51" t="s">
        <v>59</v>
      </c>
      <c r="AL11" s="52">
        <v>15</v>
      </c>
      <c r="AM11" s="52">
        <v>13</v>
      </c>
      <c r="AN11" s="52">
        <v>11</v>
      </c>
      <c r="AO11" s="52">
        <v>14</v>
      </c>
      <c r="AP11" s="52">
        <v>15.455020904541</v>
      </c>
      <c r="AQ11" s="52">
        <v>13.8159670829773</v>
      </c>
      <c r="AR11" s="52">
        <v>15.005022048950201</v>
      </c>
      <c r="AS11" s="52">
        <v>15.804927825927701</v>
      </c>
      <c r="AT11" s="52">
        <v>17.446786403655999</v>
      </c>
      <c r="AU11" s="52">
        <v>13.8606729507446</v>
      </c>
      <c r="AV11" s="52">
        <v>14.492147922515899</v>
      </c>
      <c r="AW11" s="52">
        <v>16.654047012329102</v>
      </c>
      <c r="AX11" s="52">
        <v>17.0422105789185</v>
      </c>
      <c r="AY11" s="52">
        <v>17.3837213516235</v>
      </c>
      <c r="AZ11" s="52">
        <v>17.709849357604998</v>
      </c>
    </row>
    <row r="12" spans="2:52" x14ac:dyDescent="0.25">
      <c r="B12" s="35" t="s">
        <v>25</v>
      </c>
      <c r="C12" s="9">
        <f>AL54+AL55+AL56+AL57+AL58+AL59+AL60+AL61+AL62+AL63+AL64+AL65+AL66+AL67+AL68+AL69+AL70</f>
        <v>232</v>
      </c>
      <c r="D12" s="9">
        <f t="shared" ref="D12:Q12" si="15">AM54+AM55+AM56+AM57+AM58+AM59+AM60+AM61+AM62+AM63+AM64+AM65+AM66+AM67+AM68+AM69+AM70</f>
        <v>233</v>
      </c>
      <c r="E12" s="9">
        <f t="shared" si="15"/>
        <v>228</v>
      </c>
      <c r="F12" s="9">
        <f t="shared" si="15"/>
        <v>231</v>
      </c>
      <c r="G12" s="9">
        <f t="shared" si="15"/>
        <v>244.94442915916474</v>
      </c>
      <c r="H12" s="9">
        <f t="shared" si="15"/>
        <v>244.53508067131054</v>
      </c>
      <c r="I12" s="9">
        <f t="shared" si="15"/>
        <v>249.90392374992371</v>
      </c>
      <c r="J12" s="9">
        <f t="shared" si="15"/>
        <v>263.15155577659601</v>
      </c>
      <c r="K12" s="9">
        <f t="shared" si="15"/>
        <v>264.83063292503374</v>
      </c>
      <c r="L12" s="9">
        <f t="shared" si="15"/>
        <v>271.0310397148134</v>
      </c>
      <c r="M12" s="9">
        <f t="shared" si="15"/>
        <v>269.9613795280456</v>
      </c>
      <c r="N12" s="9">
        <f t="shared" si="15"/>
        <v>275.7844312191009</v>
      </c>
      <c r="O12" s="9">
        <f t="shared" si="15"/>
        <v>273.87622451782232</v>
      </c>
      <c r="P12" s="9">
        <f t="shared" si="15"/>
        <v>278.85210704803484</v>
      </c>
      <c r="Q12" s="9">
        <f t="shared" si="15"/>
        <v>282.12981605529768</v>
      </c>
      <c r="S12" s="48" t="s">
        <v>25</v>
      </c>
      <c r="T12" s="49">
        <f>C12/$C$12*100</f>
        <v>100</v>
      </c>
      <c r="U12" s="49">
        <f t="shared" ref="U12:AG12" si="16">D12/$C$12*100</f>
        <v>100.43103448275863</v>
      </c>
      <c r="V12" s="49">
        <f t="shared" si="16"/>
        <v>98.275862068965509</v>
      </c>
      <c r="W12" s="49">
        <f t="shared" si="16"/>
        <v>99.568965517241381</v>
      </c>
      <c r="X12" s="49">
        <f t="shared" si="16"/>
        <v>105.5794953272262</v>
      </c>
      <c r="Y12" s="49">
        <f t="shared" si="16"/>
        <v>105.40305201349591</v>
      </c>
      <c r="Z12" s="49">
        <f t="shared" si="16"/>
        <v>107.71720851289814</v>
      </c>
      <c r="AA12" s="49">
        <f t="shared" si="16"/>
        <v>113.42739473129137</v>
      </c>
      <c r="AB12" s="49">
        <f t="shared" si="16"/>
        <v>114.15113488148006</v>
      </c>
      <c r="AC12" s="49">
        <f t="shared" si="16"/>
        <v>116.82372401500578</v>
      </c>
      <c r="AD12" s="49">
        <f t="shared" si="16"/>
        <v>116.36266358967482</v>
      </c>
      <c r="AE12" s="49">
        <f t="shared" si="16"/>
        <v>118.87259966340555</v>
      </c>
      <c r="AF12" s="49">
        <f t="shared" si="16"/>
        <v>118.05009677492342</v>
      </c>
      <c r="AG12" s="49">
        <f t="shared" si="16"/>
        <v>120.19487372760122</v>
      </c>
      <c r="AH12" s="49">
        <f>Q12/$C$12*100</f>
        <v>121.60767933418003</v>
      </c>
      <c r="AI12" s="49"/>
      <c r="AJ12" s="49"/>
      <c r="AK12" s="51" t="s">
        <v>60</v>
      </c>
      <c r="AL12" s="52">
        <v>12</v>
      </c>
      <c r="AM12" s="52">
        <v>16</v>
      </c>
      <c r="AN12" s="52">
        <v>16</v>
      </c>
      <c r="AO12" s="52">
        <v>13</v>
      </c>
      <c r="AP12" s="52">
        <v>14.3569011688232</v>
      </c>
      <c r="AQ12" s="52">
        <v>15.8050265312195</v>
      </c>
      <c r="AR12" s="52">
        <v>14.148811340331999</v>
      </c>
      <c r="AS12" s="52">
        <v>15.290252208709701</v>
      </c>
      <c r="AT12" s="52">
        <v>16.024225234985401</v>
      </c>
      <c r="AU12" s="52">
        <v>17.566089153289798</v>
      </c>
      <c r="AV12" s="52">
        <v>14.3098392486572</v>
      </c>
      <c r="AW12" s="52">
        <v>14.832556247711199</v>
      </c>
      <c r="AX12" s="52">
        <v>16.901758193969702</v>
      </c>
      <c r="AY12" s="52">
        <v>17.281181335449201</v>
      </c>
      <c r="AZ12" s="52">
        <v>17.619473457336401</v>
      </c>
    </row>
    <row r="13" spans="2:52" x14ac:dyDescent="0.25">
      <c r="B13" s="34" t="s">
        <v>26</v>
      </c>
      <c r="C13" s="9">
        <f>AL71+AL72+AL73+AL74+AL75+AL76+AL77+AL78+AL79+AL80+AL81+AL82+AL83</f>
        <v>92</v>
      </c>
      <c r="D13" s="9">
        <f t="shared" ref="D13:Q13" si="17">AM71+AM72+AM73+AM74+AM75+AM76+AM77+AM78+AM79+AM80+AM81+AM82+AM83</f>
        <v>95</v>
      </c>
      <c r="E13" s="9">
        <f t="shared" si="17"/>
        <v>96</v>
      </c>
      <c r="F13" s="9">
        <f t="shared" si="17"/>
        <v>102</v>
      </c>
      <c r="G13" s="9">
        <f t="shared" si="17"/>
        <v>110.30760657787332</v>
      </c>
      <c r="H13" s="9">
        <f t="shared" si="17"/>
        <v>119.23298722505562</v>
      </c>
      <c r="I13" s="9">
        <f t="shared" si="17"/>
        <v>128.77838551998153</v>
      </c>
      <c r="J13" s="9">
        <f t="shared" si="17"/>
        <v>131.20253467559814</v>
      </c>
      <c r="K13" s="9">
        <f t="shared" si="17"/>
        <v>137.70120739936823</v>
      </c>
      <c r="L13" s="9">
        <f t="shared" si="17"/>
        <v>138.58753538131722</v>
      </c>
      <c r="M13" s="9">
        <f t="shared" si="17"/>
        <v>149.30753517150882</v>
      </c>
      <c r="N13" s="9">
        <f t="shared" si="17"/>
        <v>145.30251669883711</v>
      </c>
      <c r="O13" s="9">
        <f t="shared" si="17"/>
        <v>149.61512303352362</v>
      </c>
      <c r="P13" s="9">
        <f t="shared" si="17"/>
        <v>147.7489216327667</v>
      </c>
      <c r="Q13" s="9">
        <f t="shared" si="17"/>
        <v>151.10590577125541</v>
      </c>
      <c r="S13" s="48" t="s">
        <v>26</v>
      </c>
      <c r="T13" s="49">
        <f>C13/$C$13*100</f>
        <v>100</v>
      </c>
      <c r="U13" s="49">
        <f t="shared" ref="U13:AG13" si="18">D13/$C$13*100</f>
        <v>103.26086956521738</v>
      </c>
      <c r="V13" s="49">
        <f t="shared" si="18"/>
        <v>104.34782608695652</v>
      </c>
      <c r="W13" s="49">
        <f t="shared" si="18"/>
        <v>110.86956521739131</v>
      </c>
      <c r="X13" s="49">
        <f t="shared" si="18"/>
        <v>119.8995723672536</v>
      </c>
      <c r="Y13" s="49">
        <f t="shared" si="18"/>
        <v>129.60107307071263</v>
      </c>
      <c r="Z13" s="49">
        <f t="shared" si="18"/>
        <v>139.97650599997993</v>
      </c>
      <c r="AA13" s="49">
        <f t="shared" si="18"/>
        <v>142.61145073434579</v>
      </c>
      <c r="AB13" s="49">
        <f t="shared" si="18"/>
        <v>149.67522543409589</v>
      </c>
      <c r="AC13" s="49">
        <f t="shared" si="18"/>
        <v>150.63862541447523</v>
      </c>
      <c r="AD13" s="49">
        <f t="shared" si="18"/>
        <v>162.29079909946611</v>
      </c>
      <c r="AE13" s="49">
        <f t="shared" si="18"/>
        <v>157.93751815090991</v>
      </c>
      <c r="AF13" s="49">
        <f t="shared" si="18"/>
        <v>162.62513373209089</v>
      </c>
      <c r="AG13" s="49">
        <f t="shared" si="18"/>
        <v>160.59665394865945</v>
      </c>
      <c r="AH13" s="49">
        <f>Q13/$C$13*100</f>
        <v>164.24554975136459</v>
      </c>
      <c r="AI13" s="49"/>
      <c r="AJ13" s="49"/>
      <c r="AK13" s="51" t="s">
        <v>61</v>
      </c>
      <c r="AL13" s="52">
        <v>10</v>
      </c>
      <c r="AM13" s="52">
        <v>14</v>
      </c>
      <c r="AN13" s="52">
        <v>17</v>
      </c>
      <c r="AO13" s="52">
        <v>16</v>
      </c>
      <c r="AP13" s="52">
        <v>13.5104827880859</v>
      </c>
      <c r="AQ13" s="52">
        <v>14.707790851593</v>
      </c>
      <c r="AR13" s="52">
        <v>16.179372310638399</v>
      </c>
      <c r="AS13" s="52">
        <v>14.549602508544901</v>
      </c>
      <c r="AT13" s="52">
        <v>15.6397905349731</v>
      </c>
      <c r="AU13" s="52">
        <v>16.323456287384001</v>
      </c>
      <c r="AV13" s="52">
        <v>17.746211528778101</v>
      </c>
      <c r="AW13" s="52">
        <v>14.809264659881601</v>
      </c>
      <c r="AX13" s="52">
        <v>15.228968143463099</v>
      </c>
      <c r="AY13" s="52">
        <v>17.219134330749501</v>
      </c>
      <c r="AZ13" s="52">
        <v>17.5933952331543</v>
      </c>
    </row>
    <row r="14" spans="2:52" x14ac:dyDescent="0.25">
      <c r="B14" s="34" t="s">
        <v>27</v>
      </c>
      <c r="C14" s="9">
        <f>AL84+AL85+AL86+AL87+AL88+AL89+AL90+AL91+AL92+AL93</f>
        <v>31</v>
      </c>
      <c r="D14" s="9">
        <f t="shared" ref="D14:Q14" si="19">AM84+AM85+AM86+AM87+AM88+AM89+AM90+AM91+AM92+AM93</f>
        <v>31</v>
      </c>
      <c r="E14" s="9">
        <f t="shared" si="19"/>
        <v>37</v>
      </c>
      <c r="F14" s="9">
        <f t="shared" si="19"/>
        <v>38</v>
      </c>
      <c r="G14" s="9">
        <f t="shared" si="19"/>
        <v>36.435838725417867</v>
      </c>
      <c r="H14" s="9">
        <f t="shared" si="19"/>
        <v>40.208926215767846</v>
      </c>
      <c r="I14" s="9">
        <f t="shared" si="19"/>
        <v>36.967395823448889</v>
      </c>
      <c r="J14" s="9">
        <f t="shared" si="19"/>
        <v>33.775909304618835</v>
      </c>
      <c r="K14" s="9">
        <f t="shared" si="19"/>
        <v>35.162931680679321</v>
      </c>
      <c r="L14" s="9">
        <f t="shared" si="19"/>
        <v>37.795834138989456</v>
      </c>
      <c r="M14" s="9">
        <f t="shared" si="19"/>
        <v>37.487417653203018</v>
      </c>
      <c r="N14" s="9">
        <f t="shared" si="19"/>
        <v>45.558577887713938</v>
      </c>
      <c r="O14" s="9">
        <f t="shared" si="19"/>
        <v>49.14616122841835</v>
      </c>
      <c r="P14" s="9">
        <f t="shared" si="19"/>
        <v>55.365063130855553</v>
      </c>
      <c r="Q14" s="9">
        <f t="shared" si="19"/>
        <v>58.569779187440929</v>
      </c>
      <c r="S14" s="48" t="s">
        <v>27</v>
      </c>
      <c r="T14" s="49">
        <f>C14/$C$14*100</f>
        <v>100</v>
      </c>
      <c r="U14" s="49">
        <f t="shared" ref="U14:AG14" si="20">D14/$C$14*100</f>
        <v>100</v>
      </c>
      <c r="V14" s="49">
        <f t="shared" si="20"/>
        <v>119.35483870967742</v>
      </c>
      <c r="W14" s="49">
        <f t="shared" si="20"/>
        <v>122.58064516129032</v>
      </c>
      <c r="X14" s="49">
        <f t="shared" si="20"/>
        <v>117.5349636303802</v>
      </c>
      <c r="Y14" s="49">
        <f t="shared" si="20"/>
        <v>129.70621359925113</v>
      </c>
      <c r="Z14" s="49">
        <f t="shared" si="20"/>
        <v>119.24966394660932</v>
      </c>
      <c r="AA14" s="49">
        <f t="shared" si="20"/>
        <v>108.95454614393172</v>
      </c>
      <c r="AB14" s="49">
        <f t="shared" si="20"/>
        <v>113.42881187315909</v>
      </c>
      <c r="AC14" s="49">
        <f t="shared" si="20"/>
        <v>121.92204560964342</v>
      </c>
      <c r="AD14" s="49">
        <f t="shared" si="20"/>
        <v>120.92715372000973</v>
      </c>
      <c r="AE14" s="49">
        <f t="shared" si="20"/>
        <v>146.96315447649658</v>
      </c>
      <c r="AF14" s="49">
        <f t="shared" si="20"/>
        <v>158.53600396263985</v>
      </c>
      <c r="AG14" s="49">
        <f t="shared" si="20"/>
        <v>178.59697784146954</v>
      </c>
      <c r="AH14" s="49">
        <f>Q14/$C$14*100</f>
        <v>188.9347715723901</v>
      </c>
      <c r="AI14" s="49"/>
      <c r="AJ14" s="49"/>
      <c r="AK14" s="51" t="s">
        <v>62</v>
      </c>
      <c r="AL14" s="52">
        <v>22</v>
      </c>
      <c r="AM14" s="52">
        <v>10</v>
      </c>
      <c r="AN14" s="52">
        <v>15</v>
      </c>
      <c r="AO14" s="52">
        <v>16</v>
      </c>
      <c r="AP14" s="52">
        <v>16.314540863037099</v>
      </c>
      <c r="AQ14" s="52">
        <v>13.9509229660034</v>
      </c>
      <c r="AR14" s="52">
        <v>15.032758712768601</v>
      </c>
      <c r="AS14" s="52">
        <v>16.533263683319099</v>
      </c>
      <c r="AT14" s="52">
        <v>14.950673580169701</v>
      </c>
      <c r="AU14" s="52">
        <v>15.982756614685099</v>
      </c>
      <c r="AV14" s="52">
        <v>16.631446838378899</v>
      </c>
      <c r="AW14" s="52">
        <v>17.921437263488802</v>
      </c>
      <c r="AX14" s="52">
        <v>15.291449546814</v>
      </c>
      <c r="AY14" s="52">
        <v>15.612538814544701</v>
      </c>
      <c r="AZ14" s="52">
        <v>17.535010337829601</v>
      </c>
    </row>
    <row r="15" spans="2:52" x14ac:dyDescent="0.25">
      <c r="B15" s="34" t="s">
        <v>28</v>
      </c>
      <c r="C15" s="9">
        <f>AL94+AL95+AL96+AL97+AL98+AL99+AL100+AL101+AL102+AL103</f>
        <v>2</v>
      </c>
      <c r="D15" s="9">
        <f t="shared" ref="D15:Q15" si="21">AM94+AM95+AM96+AM97+AM98+AM99+AM100+AM101+AM102+AM103</f>
        <v>1</v>
      </c>
      <c r="E15" s="9">
        <f t="shared" si="21"/>
        <v>1</v>
      </c>
      <c r="F15" s="9">
        <f t="shared" si="21"/>
        <v>3</v>
      </c>
      <c r="G15" s="9">
        <f t="shared" si="21"/>
        <v>3.4120810031890891</v>
      </c>
      <c r="H15" s="9">
        <f t="shared" si="21"/>
        <v>2.8583382368087813</v>
      </c>
      <c r="I15" s="9">
        <f t="shared" si="21"/>
        <v>3.7321750521659838</v>
      </c>
      <c r="J15" s="9">
        <f t="shared" si="21"/>
        <v>6.3614159226417586</v>
      </c>
      <c r="K15" s="9">
        <f t="shared" si="21"/>
        <v>7.7211931943893397</v>
      </c>
      <c r="L15" s="9">
        <f t="shared" si="21"/>
        <v>10.048386335372919</v>
      </c>
      <c r="M15" s="9">
        <f t="shared" si="21"/>
        <v>11.188092514872558</v>
      </c>
      <c r="N15" s="9">
        <f t="shared" si="21"/>
        <v>11.618145853281019</v>
      </c>
      <c r="O15" s="9">
        <f t="shared" si="21"/>
        <v>13.13287070393563</v>
      </c>
      <c r="P15" s="9">
        <f t="shared" si="21"/>
        <v>12.943109989166249</v>
      </c>
      <c r="Q15" s="9">
        <f t="shared" si="21"/>
        <v>12.023123703896998</v>
      </c>
      <c r="S15" s="48" t="s">
        <v>28</v>
      </c>
      <c r="T15" s="49">
        <f>C15/$C$15*100</f>
        <v>100</v>
      </c>
      <c r="U15" s="49">
        <f t="shared" ref="U15:AG15" si="22">D15/$C$15*100</f>
        <v>50</v>
      </c>
      <c r="V15" s="49">
        <f t="shared" si="22"/>
        <v>50</v>
      </c>
      <c r="W15" s="49">
        <f t="shared" si="22"/>
        <v>150</v>
      </c>
      <c r="X15" s="49">
        <f t="shared" si="22"/>
        <v>170.60405015945446</v>
      </c>
      <c r="Y15" s="49">
        <f t="shared" si="22"/>
        <v>142.91691184043907</v>
      </c>
      <c r="Z15" s="49">
        <f t="shared" si="22"/>
        <v>186.6087526082992</v>
      </c>
      <c r="AA15" s="49">
        <f t="shared" si="22"/>
        <v>318.07079613208793</v>
      </c>
      <c r="AB15" s="49">
        <f t="shared" si="22"/>
        <v>386.05965971946699</v>
      </c>
      <c r="AC15" s="49">
        <f t="shared" si="22"/>
        <v>502.41931676864596</v>
      </c>
      <c r="AD15" s="49">
        <f t="shared" si="22"/>
        <v>559.40462574362789</v>
      </c>
      <c r="AE15" s="49">
        <f t="shared" si="22"/>
        <v>580.90729266405094</v>
      </c>
      <c r="AF15" s="49">
        <f t="shared" si="22"/>
        <v>656.6435351967815</v>
      </c>
      <c r="AG15" s="49">
        <f t="shared" si="22"/>
        <v>647.15549945831242</v>
      </c>
      <c r="AH15" s="49">
        <f>Q15/$C$15*100</f>
        <v>601.15618519484985</v>
      </c>
      <c r="AI15" s="49"/>
      <c r="AJ15" s="49"/>
      <c r="AK15" s="51" t="s">
        <v>63</v>
      </c>
      <c r="AL15" s="52">
        <v>12</v>
      </c>
      <c r="AM15" s="52">
        <v>22</v>
      </c>
      <c r="AN15" s="52">
        <v>11</v>
      </c>
      <c r="AO15" s="52">
        <v>15</v>
      </c>
      <c r="AP15" s="52">
        <v>16.414272308349599</v>
      </c>
      <c r="AQ15" s="52">
        <v>16.653535842895501</v>
      </c>
      <c r="AR15" s="52">
        <v>14.4202690124512</v>
      </c>
      <c r="AS15" s="52">
        <v>15.4070177078247</v>
      </c>
      <c r="AT15" s="52">
        <v>16.9266166687012</v>
      </c>
      <c r="AU15" s="52">
        <v>15.3883619308472</v>
      </c>
      <c r="AV15" s="52">
        <v>16.3702826499939</v>
      </c>
      <c r="AW15" s="52">
        <v>16.9963669776917</v>
      </c>
      <c r="AX15" s="52">
        <v>18.1683912277222</v>
      </c>
      <c r="AY15" s="52">
        <v>15.803368568420399</v>
      </c>
      <c r="AZ15" s="52">
        <v>16.042326927185101</v>
      </c>
    </row>
    <row r="16" spans="2:52" x14ac:dyDescent="0.25">
      <c r="B16" s="54" t="s">
        <v>29</v>
      </c>
      <c r="C16" s="55">
        <f t="shared" ref="C16:F16" si="23">C5+C6+C7+C8+C9+C13+C14+C15</f>
        <v>1072</v>
      </c>
      <c r="D16" s="55">
        <f t="shared" si="23"/>
        <v>1068</v>
      </c>
      <c r="E16" s="55">
        <f t="shared" si="23"/>
        <v>1069</v>
      </c>
      <c r="F16" s="55">
        <f t="shared" si="23"/>
        <v>1077</v>
      </c>
      <c r="G16" s="55">
        <f>G5+G6+G7+G8+G9+G13+G14+G15</f>
        <v>1101.7741364501424</v>
      </c>
      <c r="H16" s="55">
        <f t="shared" ref="H16:Q16" si="24">H5+H6+H7+H8+H9+H13+H14+H15</f>
        <v>1125.2815367728472</v>
      </c>
      <c r="I16" s="55">
        <f t="shared" si="24"/>
        <v>1149.4198149256413</v>
      </c>
      <c r="J16" s="55">
        <f t="shared" si="24"/>
        <v>1174.2996823191643</v>
      </c>
      <c r="K16" s="55">
        <f t="shared" si="24"/>
        <v>1199.4633260965347</v>
      </c>
      <c r="L16" s="55">
        <f t="shared" si="24"/>
        <v>1224.5693867951632</v>
      </c>
      <c r="M16" s="55">
        <f t="shared" si="24"/>
        <v>1249.5490705966949</v>
      </c>
      <c r="N16" s="55">
        <f t="shared" si="24"/>
        <v>1274.4333002790809</v>
      </c>
      <c r="O16" s="55">
        <f t="shared" si="24"/>
        <v>1298.9165553450582</v>
      </c>
      <c r="P16" s="55">
        <f t="shared" si="24"/>
        <v>1323.1611048579218</v>
      </c>
      <c r="Q16" s="55">
        <f t="shared" si="24"/>
        <v>1347.487053386867</v>
      </c>
      <c r="R16" s="36"/>
      <c r="S16" s="50"/>
      <c r="T16" s="49">
        <f>C16/$C$16*100</f>
        <v>100</v>
      </c>
      <c r="U16" s="49">
        <f t="shared" ref="U16:AG16" si="25">D16/$C$16*100</f>
        <v>99.626865671641795</v>
      </c>
      <c r="V16" s="49">
        <f t="shared" si="25"/>
        <v>99.720149253731336</v>
      </c>
      <c r="W16" s="49">
        <f t="shared" si="25"/>
        <v>100.46641791044777</v>
      </c>
      <c r="X16" s="49">
        <f t="shared" si="25"/>
        <v>102.77743810169238</v>
      </c>
      <c r="Y16" s="49">
        <f t="shared" si="25"/>
        <v>104.97029260940738</v>
      </c>
      <c r="Z16" s="49">
        <f t="shared" si="25"/>
        <v>107.221997660974</v>
      </c>
      <c r="AA16" s="49">
        <f t="shared" si="25"/>
        <v>109.54288081335488</v>
      </c>
      <c r="AB16" s="49">
        <f t="shared" si="25"/>
        <v>111.89023564333347</v>
      </c>
      <c r="AC16" s="49">
        <f t="shared" si="25"/>
        <v>114.23221891745925</v>
      </c>
      <c r="AD16" s="49">
        <f t="shared" si="25"/>
        <v>116.56241330193049</v>
      </c>
      <c r="AE16" s="49">
        <f t="shared" si="25"/>
        <v>118.88370338424261</v>
      </c>
      <c r="AF16" s="49">
        <f t="shared" si="25"/>
        <v>121.16758911800916</v>
      </c>
      <c r="AG16" s="49">
        <f t="shared" si="25"/>
        <v>123.42920754271658</v>
      </c>
      <c r="AH16" s="49">
        <f>Q16/$C$16*100</f>
        <v>125.69841915922267</v>
      </c>
      <c r="AI16" s="49"/>
      <c r="AJ16" s="49"/>
      <c r="AK16" s="51" t="s">
        <v>64</v>
      </c>
      <c r="AL16" s="52">
        <v>14</v>
      </c>
      <c r="AM16" s="52">
        <v>13</v>
      </c>
      <c r="AN16" s="52">
        <v>21</v>
      </c>
      <c r="AO16" s="52">
        <v>12</v>
      </c>
      <c r="AP16" s="52">
        <v>15.298036575317401</v>
      </c>
      <c r="AQ16" s="52">
        <v>16.645832061767599</v>
      </c>
      <c r="AR16" s="52">
        <v>16.893065452575701</v>
      </c>
      <c r="AS16" s="52">
        <v>14.785510063171399</v>
      </c>
      <c r="AT16" s="52">
        <v>15.6808776855469</v>
      </c>
      <c r="AU16" s="52">
        <v>17.1966824531555</v>
      </c>
      <c r="AV16" s="52">
        <v>15.6931529045105</v>
      </c>
      <c r="AW16" s="52">
        <v>16.625922203064</v>
      </c>
      <c r="AX16" s="52">
        <v>17.224619865417498</v>
      </c>
      <c r="AY16" s="52">
        <v>18.305428504943801</v>
      </c>
      <c r="AZ16" s="52">
        <v>16.172596931457502</v>
      </c>
    </row>
    <row r="17" spans="2:52" x14ac:dyDescent="0.25">
      <c r="H17" s="9"/>
      <c r="I17" s="9"/>
      <c r="J17" s="9"/>
      <c r="K17" s="9"/>
      <c r="L17" s="9"/>
      <c r="M17" s="9"/>
      <c r="N17" s="37"/>
      <c r="O17" s="37"/>
      <c r="P17" s="37"/>
      <c r="Q17" s="37"/>
      <c r="R17" s="36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  <c r="AD17" s="60"/>
      <c r="AE17" s="60"/>
      <c r="AF17" s="60"/>
      <c r="AG17" s="60"/>
      <c r="AH17" s="60"/>
      <c r="AI17" s="60"/>
      <c r="AJ17" s="60"/>
      <c r="AK17" s="51" t="s">
        <v>65</v>
      </c>
      <c r="AL17" s="52">
        <v>14</v>
      </c>
      <c r="AM17" s="52">
        <v>13</v>
      </c>
      <c r="AN17" s="52">
        <v>13</v>
      </c>
      <c r="AO17" s="52">
        <v>21</v>
      </c>
      <c r="AP17" s="52">
        <v>12.366040229797401</v>
      </c>
      <c r="AQ17" s="52">
        <v>15.3652753829956</v>
      </c>
      <c r="AR17" s="52">
        <v>16.655823230743401</v>
      </c>
      <c r="AS17" s="52">
        <v>16.948479652404799</v>
      </c>
      <c r="AT17" s="52">
        <v>14.9666833877563</v>
      </c>
      <c r="AU17" s="52">
        <v>15.7663373947144</v>
      </c>
      <c r="AV17" s="52">
        <v>17.2628798484802</v>
      </c>
      <c r="AW17" s="52">
        <v>15.791583061218301</v>
      </c>
      <c r="AX17" s="52">
        <v>16.668645858764599</v>
      </c>
      <c r="AY17" s="52">
        <v>17.2376899719238</v>
      </c>
      <c r="AZ17" s="52">
        <v>18.2408094406128</v>
      </c>
    </row>
    <row r="18" spans="2:52" x14ac:dyDescent="0.25">
      <c r="B18" s="54" t="s">
        <v>30</v>
      </c>
      <c r="C18" s="9"/>
      <c r="D18" s="9">
        <f t="shared" ref="D18:G18" si="26">D16-C16</f>
        <v>-4</v>
      </c>
      <c r="E18" s="9">
        <f t="shared" si="26"/>
        <v>1</v>
      </c>
      <c r="F18" s="9">
        <f t="shared" si="26"/>
        <v>8</v>
      </c>
      <c r="G18" s="9">
        <f t="shared" si="26"/>
        <v>24.77413645014235</v>
      </c>
      <c r="H18" s="9">
        <f>H16-G16</f>
        <v>23.507400322704825</v>
      </c>
      <c r="I18" s="9">
        <f>I16-H16</f>
        <v>24.138278152794101</v>
      </c>
      <c r="J18" s="9">
        <f t="shared" ref="J18:Q18" si="27">J16-I16</f>
        <v>24.879867393523</v>
      </c>
      <c r="K18" s="9">
        <f t="shared" si="27"/>
        <v>25.163643777370453</v>
      </c>
      <c r="L18" s="9">
        <f t="shared" si="27"/>
        <v>25.106060698628426</v>
      </c>
      <c r="M18" s="9">
        <f>M16-L16</f>
        <v>24.979683801531792</v>
      </c>
      <c r="N18" s="37">
        <f t="shared" si="27"/>
        <v>24.884229682385921</v>
      </c>
      <c r="O18" s="37">
        <f>O16-N16</f>
        <v>24.483255065977346</v>
      </c>
      <c r="P18" s="37">
        <f t="shared" si="27"/>
        <v>24.244549512863614</v>
      </c>
      <c r="Q18" s="37">
        <f t="shared" si="27"/>
        <v>24.325948528945219</v>
      </c>
      <c r="R18" s="36"/>
      <c r="AC18" s="38"/>
      <c r="AD18" s="38"/>
      <c r="AE18" s="38"/>
      <c r="AF18" s="38"/>
      <c r="AG18" s="38"/>
      <c r="AH18" s="38"/>
      <c r="AI18" s="38"/>
      <c r="AJ18" s="38"/>
      <c r="AK18" s="51" t="s">
        <v>66</v>
      </c>
      <c r="AL18" s="52">
        <v>16</v>
      </c>
      <c r="AM18" s="52">
        <v>13</v>
      </c>
      <c r="AN18" s="52">
        <v>13</v>
      </c>
      <c r="AO18" s="52">
        <v>12</v>
      </c>
      <c r="AP18" s="52">
        <v>20.394182205200199</v>
      </c>
      <c r="AQ18" s="52">
        <v>12.536746978759799</v>
      </c>
      <c r="AR18" s="52">
        <v>15.2636308670044</v>
      </c>
      <c r="AS18" s="52">
        <v>16.489753723144499</v>
      </c>
      <c r="AT18" s="52">
        <v>16.811561107635502</v>
      </c>
      <c r="AU18" s="52">
        <v>14.9556441307068</v>
      </c>
      <c r="AV18" s="52">
        <v>15.667313098907499</v>
      </c>
      <c r="AW18" s="52">
        <v>17.130969524383499</v>
      </c>
      <c r="AX18" s="52">
        <v>15.702467918396</v>
      </c>
      <c r="AY18" s="52">
        <v>16.521211147308399</v>
      </c>
      <c r="AZ18" s="52">
        <v>17.0616359710693</v>
      </c>
    </row>
    <row r="19" spans="2:52" ht="15.75" thickBot="1" x14ac:dyDescent="0.3">
      <c r="B19" s="54" t="s">
        <v>31</v>
      </c>
      <c r="D19" s="39">
        <f t="shared" ref="D19:G19" si="28">D18/C16</f>
        <v>-3.7313432835820895E-3</v>
      </c>
      <c r="E19" s="39">
        <f t="shared" si="28"/>
        <v>9.3632958801498128E-4</v>
      </c>
      <c r="F19" s="39">
        <f t="shared" si="28"/>
        <v>7.4836295603367634E-3</v>
      </c>
      <c r="G19" s="39">
        <f t="shared" si="28"/>
        <v>2.3002912209974326E-2</v>
      </c>
      <c r="H19" s="39">
        <f>H18/G16</f>
        <v>2.1335952211080592E-2</v>
      </c>
      <c r="I19" s="39">
        <f>I18/H16</f>
        <v>2.1450879059136937E-2</v>
      </c>
      <c r="J19" s="39">
        <f t="shared" ref="J19:Q19" si="29">J18/I16</f>
        <v>2.1645587687326009E-2</v>
      </c>
      <c r="K19" s="39">
        <f t="shared" si="29"/>
        <v>2.1428638835764579E-2</v>
      </c>
      <c r="L19" s="39">
        <f t="shared" si="29"/>
        <v>2.0931078218399693E-2</v>
      </c>
      <c r="M19" s="39">
        <f t="shared" si="29"/>
        <v>2.0398749201877776E-2</v>
      </c>
      <c r="N19" s="40">
        <f t="shared" si="29"/>
        <v>1.9914567797247849E-2</v>
      </c>
      <c r="O19" s="40">
        <f t="shared" si="29"/>
        <v>1.9211091753970882E-2</v>
      </c>
      <c r="P19" s="40">
        <f t="shared" si="29"/>
        <v>1.8665209410948673E-2</v>
      </c>
      <c r="Q19" s="40">
        <f t="shared" si="29"/>
        <v>1.8384721588046746E-2</v>
      </c>
      <c r="R19" s="41"/>
      <c r="AC19" s="38"/>
      <c r="AD19" s="38"/>
      <c r="AE19" s="38"/>
      <c r="AF19" s="38"/>
      <c r="AG19" s="38"/>
      <c r="AH19" s="38"/>
      <c r="AI19" s="38"/>
      <c r="AJ19" s="38"/>
      <c r="AK19" s="51" t="s">
        <v>67</v>
      </c>
      <c r="AL19" s="52">
        <v>15</v>
      </c>
      <c r="AM19" s="52">
        <v>15</v>
      </c>
      <c r="AN19" s="52">
        <v>12</v>
      </c>
      <c r="AO19" s="52">
        <v>12</v>
      </c>
      <c r="AP19" s="52">
        <v>12.2162098884583</v>
      </c>
      <c r="AQ19" s="52">
        <v>19.799645423889199</v>
      </c>
      <c r="AR19" s="52">
        <v>12.7016177177429</v>
      </c>
      <c r="AS19" s="52">
        <v>15.158340930938699</v>
      </c>
      <c r="AT19" s="52">
        <v>16.320799827575701</v>
      </c>
      <c r="AU19" s="52">
        <v>16.697982788085898</v>
      </c>
      <c r="AV19" s="52">
        <v>14.9696130752563</v>
      </c>
      <c r="AW19" s="52">
        <v>15.5921831130981</v>
      </c>
      <c r="AX19" s="52">
        <v>17.016605854034399</v>
      </c>
      <c r="AY19" s="52">
        <v>15.621750831604</v>
      </c>
      <c r="AZ19" s="52">
        <v>16.389035701751698</v>
      </c>
    </row>
    <row r="20" spans="2:52" x14ac:dyDescent="0.25">
      <c r="G20" s="39"/>
      <c r="H20" s="39"/>
      <c r="I20" s="39"/>
      <c r="J20" s="39"/>
      <c r="K20" s="39"/>
      <c r="L20" s="39"/>
      <c r="M20" s="39"/>
      <c r="N20" s="40"/>
      <c r="O20" s="40"/>
      <c r="P20" s="40"/>
      <c r="Q20" s="40"/>
      <c r="R20" s="44" t="s">
        <v>154</v>
      </c>
      <c r="AC20" s="38"/>
      <c r="AD20" s="38"/>
      <c r="AE20" s="38"/>
      <c r="AF20" s="38"/>
      <c r="AG20" s="38"/>
      <c r="AH20" s="38"/>
      <c r="AI20" s="38"/>
      <c r="AJ20" s="38"/>
      <c r="AK20" s="51" t="s">
        <v>68</v>
      </c>
      <c r="AL20" s="52">
        <v>21</v>
      </c>
      <c r="AM20" s="52">
        <v>15</v>
      </c>
      <c r="AN20" s="52">
        <v>14</v>
      </c>
      <c r="AO20" s="52">
        <v>12</v>
      </c>
      <c r="AP20" s="52">
        <v>12.3329749107361</v>
      </c>
      <c r="AQ20" s="52">
        <v>12.5381178855896</v>
      </c>
      <c r="AR20" s="52">
        <v>19.377787590026902</v>
      </c>
      <c r="AS20" s="52">
        <v>12.997284412383999</v>
      </c>
      <c r="AT20" s="52">
        <v>15.192334651947</v>
      </c>
      <c r="AU20" s="52">
        <v>16.295468330383301</v>
      </c>
      <c r="AV20" s="52">
        <v>16.7524542808533</v>
      </c>
      <c r="AW20" s="52">
        <v>15.145477771758999</v>
      </c>
      <c r="AX20" s="52">
        <v>15.6856956481934</v>
      </c>
      <c r="AY20" s="52">
        <v>17.0709981918335</v>
      </c>
      <c r="AZ20" s="52">
        <v>15.7066974639893</v>
      </c>
    </row>
    <row r="21" spans="2:52" ht="15" customHeight="1" thickBot="1" x14ac:dyDescent="0.4">
      <c r="F21" s="42"/>
      <c r="G21" s="39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5">
        <f>AVERAGE(H19:Q19)</f>
        <v>2.0336647576379974E-2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155</v>
      </c>
      <c r="AJ21" s="3"/>
      <c r="AK21" s="51" t="s">
        <v>69</v>
      </c>
      <c r="AL21" s="52">
        <v>15</v>
      </c>
      <c r="AM21" s="52">
        <v>20</v>
      </c>
      <c r="AN21" s="52">
        <v>15</v>
      </c>
      <c r="AO21" s="52">
        <v>14</v>
      </c>
      <c r="AP21" s="52">
        <v>12.428535461425801</v>
      </c>
      <c r="AQ21" s="52">
        <v>12.836007118225099</v>
      </c>
      <c r="AR21" s="52">
        <v>13.015965461731</v>
      </c>
      <c r="AS21" s="52">
        <v>19.078153610229499</v>
      </c>
      <c r="AT21" s="52">
        <v>13.455020904541</v>
      </c>
      <c r="AU21" s="52">
        <v>15.3525533676147</v>
      </c>
      <c r="AV21" s="52">
        <v>16.404748439788801</v>
      </c>
      <c r="AW21" s="52">
        <v>16.986186027526902</v>
      </c>
      <c r="AX21" s="52">
        <v>15.4974822998047</v>
      </c>
      <c r="AY21" s="52">
        <v>15.9505476951599</v>
      </c>
      <c r="AZ21" s="52">
        <v>17.2986402511597</v>
      </c>
    </row>
    <row r="22" spans="2:52" ht="15" customHeight="1" thickBot="1" x14ac:dyDescent="0.4">
      <c r="F22" s="42"/>
      <c r="N22" s="43"/>
      <c r="O22" s="38"/>
      <c r="P22" s="38"/>
      <c r="Q22" s="38"/>
      <c r="S22" s="88" t="s">
        <v>153</v>
      </c>
      <c r="T22" s="89">
        <v>2015</v>
      </c>
      <c r="U22" s="89">
        <v>2016</v>
      </c>
      <c r="V22" s="89">
        <v>2017</v>
      </c>
      <c r="W22" s="89">
        <v>2018</v>
      </c>
      <c r="X22" s="89">
        <v>2019</v>
      </c>
      <c r="Y22" s="89">
        <v>2020</v>
      </c>
      <c r="Z22" s="89">
        <v>2021</v>
      </c>
      <c r="AA22" s="89">
        <v>2022</v>
      </c>
      <c r="AB22" s="89">
        <v>2023</v>
      </c>
      <c r="AC22" s="89">
        <v>2024</v>
      </c>
      <c r="AD22" s="89">
        <v>2025</v>
      </c>
      <c r="AE22" s="89">
        <v>2026</v>
      </c>
      <c r="AF22" s="89">
        <v>2027</v>
      </c>
      <c r="AG22" s="89">
        <v>2028</v>
      </c>
      <c r="AH22" s="90">
        <v>2029</v>
      </c>
      <c r="AI22" s="111"/>
      <c r="AJ22" s="30"/>
      <c r="AK22" s="51" t="s">
        <v>70</v>
      </c>
      <c r="AL22" s="52">
        <v>23</v>
      </c>
      <c r="AM22" s="52">
        <v>15</v>
      </c>
      <c r="AN22" s="52">
        <v>20</v>
      </c>
      <c r="AO22" s="52">
        <v>15</v>
      </c>
      <c r="AP22" s="52">
        <v>14.322502136230501</v>
      </c>
      <c r="AQ22" s="52">
        <v>12.9591841697693</v>
      </c>
      <c r="AR22" s="52">
        <v>13.4845213890076</v>
      </c>
      <c r="AS22" s="52">
        <v>13.6138453483582</v>
      </c>
      <c r="AT22" s="52">
        <v>18.8506937026978</v>
      </c>
      <c r="AU22" s="52">
        <v>14.043648719787599</v>
      </c>
      <c r="AV22" s="52">
        <v>15.6361269950867</v>
      </c>
      <c r="AW22" s="52">
        <v>16.6190137863159</v>
      </c>
      <c r="AX22" s="52">
        <v>17.326856136322</v>
      </c>
      <c r="AY22" s="52">
        <v>15.987496376037599</v>
      </c>
      <c r="AZ22" s="52">
        <v>16.361226558685299</v>
      </c>
    </row>
    <row r="23" spans="2:52" x14ac:dyDescent="0.25">
      <c r="N23" s="43"/>
      <c r="O23" s="38"/>
      <c r="P23" s="38"/>
      <c r="Q23" s="38"/>
      <c r="S23" s="67" t="s">
        <v>48</v>
      </c>
      <c r="T23" s="65">
        <f>AL4</f>
        <v>14</v>
      </c>
      <c r="U23" s="65">
        <f t="shared" ref="U23:AH28" si="30">AM4</f>
        <v>16</v>
      </c>
      <c r="V23" s="65">
        <f t="shared" si="30"/>
        <v>11</v>
      </c>
      <c r="W23" s="65">
        <f t="shared" si="30"/>
        <v>11</v>
      </c>
      <c r="X23" s="65">
        <f t="shared" si="30"/>
        <v>14.596116065979</v>
      </c>
      <c r="Y23" s="65">
        <f t="shared" si="30"/>
        <v>15.089563846588099</v>
      </c>
      <c r="Z23" s="65">
        <f t="shared" si="30"/>
        <v>15.4926195144653</v>
      </c>
      <c r="AA23" s="65">
        <f t="shared" si="30"/>
        <v>15.864833354949999</v>
      </c>
      <c r="AB23" s="65">
        <f t="shared" si="30"/>
        <v>16.219462394714402</v>
      </c>
      <c r="AC23" s="65">
        <f t="shared" si="30"/>
        <v>16.538867950439499</v>
      </c>
      <c r="AD23" s="65">
        <f t="shared" si="30"/>
        <v>16.848570823669402</v>
      </c>
      <c r="AE23" s="65">
        <f t="shared" si="30"/>
        <v>17.145802497863802</v>
      </c>
      <c r="AF23" s="65">
        <f t="shared" si="30"/>
        <v>17.430832862854</v>
      </c>
      <c r="AG23" s="65">
        <f t="shared" si="30"/>
        <v>17.697396278381301</v>
      </c>
      <c r="AH23" s="65">
        <f t="shared" si="30"/>
        <v>17.944444656372099</v>
      </c>
      <c r="AI23" s="94">
        <f>AH23-T23</f>
        <v>3.9444446563720987</v>
      </c>
      <c r="AJ23" s="95"/>
      <c r="AK23" s="51" t="s">
        <v>71</v>
      </c>
      <c r="AL23" s="52">
        <v>14</v>
      </c>
      <c r="AM23" s="52">
        <v>24</v>
      </c>
      <c r="AN23" s="52">
        <v>13</v>
      </c>
      <c r="AO23" s="52">
        <v>22</v>
      </c>
      <c r="AP23" s="52">
        <v>15.235396862030001</v>
      </c>
      <c r="AQ23" s="52">
        <v>14.5416083335876</v>
      </c>
      <c r="AR23" s="52">
        <v>13.4368815422058</v>
      </c>
      <c r="AS23" s="52">
        <v>14.088497161865201</v>
      </c>
      <c r="AT23" s="52">
        <v>14.148759841918899</v>
      </c>
      <c r="AU23" s="52">
        <v>18.4603815078735</v>
      </c>
      <c r="AV23" s="52">
        <v>14.577866077423099</v>
      </c>
      <c r="AW23" s="52">
        <v>15.837069511413601</v>
      </c>
      <c r="AX23" s="52">
        <v>16.7193651199341</v>
      </c>
      <c r="AY23" s="52">
        <v>17.550542354583701</v>
      </c>
      <c r="AZ23" s="52">
        <v>16.409725189208999</v>
      </c>
    </row>
    <row r="24" spans="2:52" x14ac:dyDescent="0.25">
      <c r="N24" s="43"/>
      <c r="O24" s="38"/>
      <c r="P24" s="38"/>
      <c r="Q24" s="38"/>
      <c r="S24" s="30" t="s">
        <v>53</v>
      </c>
      <c r="T24" s="61">
        <f>AL5</f>
        <v>14</v>
      </c>
      <c r="U24" s="61">
        <f t="shared" si="30"/>
        <v>16</v>
      </c>
      <c r="V24" s="61">
        <f t="shared" si="30"/>
        <v>17</v>
      </c>
      <c r="W24" s="61">
        <f t="shared" si="30"/>
        <v>10</v>
      </c>
      <c r="X24" s="61">
        <f t="shared" si="30"/>
        <v>11.6675357818604</v>
      </c>
      <c r="Y24" s="61">
        <f t="shared" si="30"/>
        <v>14.972464561462401</v>
      </c>
      <c r="Z24" s="61">
        <f t="shared" si="30"/>
        <v>15.448218345642101</v>
      </c>
      <c r="AA24" s="61">
        <f t="shared" si="30"/>
        <v>15.8436465263367</v>
      </c>
      <c r="AB24" s="61">
        <f t="shared" si="30"/>
        <v>16.210482597351099</v>
      </c>
      <c r="AC24" s="61">
        <f t="shared" si="30"/>
        <v>16.557692527771</v>
      </c>
      <c r="AD24" s="61">
        <f t="shared" si="30"/>
        <v>16.876141548156699</v>
      </c>
      <c r="AE24" s="61">
        <f t="shared" si="30"/>
        <v>17.184623718261701</v>
      </c>
      <c r="AF24" s="61">
        <f t="shared" si="30"/>
        <v>17.478426933288599</v>
      </c>
      <c r="AG24" s="61">
        <f t="shared" si="30"/>
        <v>17.7612400054932</v>
      </c>
      <c r="AH24" s="61">
        <f t="shared" si="30"/>
        <v>18.0292568206787</v>
      </c>
      <c r="AI24" s="95">
        <f t="shared" ref="AI24:AI28" si="31">AH24-T24</f>
        <v>4.0292568206787003</v>
      </c>
      <c r="AJ24" s="95"/>
      <c r="AK24" s="51" t="s">
        <v>72</v>
      </c>
      <c r="AL24" s="52">
        <v>18</v>
      </c>
      <c r="AM24" s="52">
        <v>12</v>
      </c>
      <c r="AN24" s="52">
        <v>24</v>
      </c>
      <c r="AO24" s="52">
        <v>13</v>
      </c>
      <c r="AP24" s="52">
        <v>20.49831199646</v>
      </c>
      <c r="AQ24" s="52">
        <v>15.3092770576477</v>
      </c>
      <c r="AR24" s="52">
        <v>14.6931066513062</v>
      </c>
      <c r="AS24" s="52">
        <v>13.854846477508501</v>
      </c>
      <c r="AT24" s="52">
        <v>14.5715026855469</v>
      </c>
      <c r="AU24" s="52">
        <v>14.598626613616901</v>
      </c>
      <c r="AV24" s="52">
        <v>18.008931636810299</v>
      </c>
      <c r="AW24" s="52">
        <v>15.028796195983899</v>
      </c>
      <c r="AX24" s="52">
        <v>15.9888157844543</v>
      </c>
      <c r="AY24" s="52">
        <v>16.754464149475101</v>
      </c>
      <c r="AZ24" s="52">
        <v>17.639649391174299</v>
      </c>
    </row>
    <row r="25" spans="2:52" x14ac:dyDescent="0.25">
      <c r="N25" s="43"/>
      <c r="O25" s="38"/>
      <c r="P25" s="38"/>
      <c r="Q25" s="38"/>
      <c r="S25" s="67" t="s">
        <v>54</v>
      </c>
      <c r="T25" s="65">
        <f t="shared" ref="T25:T28" si="32">AL6</f>
        <v>14</v>
      </c>
      <c r="U25" s="65">
        <f t="shared" si="30"/>
        <v>13</v>
      </c>
      <c r="V25" s="65">
        <f t="shared" si="30"/>
        <v>16</v>
      </c>
      <c r="W25" s="65">
        <f t="shared" si="30"/>
        <v>17</v>
      </c>
      <c r="X25" s="65">
        <f t="shared" si="30"/>
        <v>10.8837513923645</v>
      </c>
      <c r="Y25" s="65">
        <f t="shared" si="30"/>
        <v>12.289753437042201</v>
      </c>
      <c r="Z25" s="65">
        <f t="shared" si="30"/>
        <v>15.3394823074341</v>
      </c>
      <c r="AA25" s="65">
        <f t="shared" si="30"/>
        <v>15.7993068695068</v>
      </c>
      <c r="AB25" s="65">
        <f t="shared" si="30"/>
        <v>16.1863226890564</v>
      </c>
      <c r="AC25" s="65">
        <f t="shared" si="30"/>
        <v>16.544278621673602</v>
      </c>
      <c r="AD25" s="65">
        <f t="shared" si="30"/>
        <v>16.887997627258301</v>
      </c>
      <c r="AE25" s="65">
        <f t="shared" si="30"/>
        <v>17.2035427093506</v>
      </c>
      <c r="AF25" s="65">
        <f t="shared" si="30"/>
        <v>17.507482528686499</v>
      </c>
      <c r="AG25" s="65">
        <f t="shared" si="30"/>
        <v>17.7979383468628</v>
      </c>
      <c r="AH25" s="65">
        <f t="shared" si="30"/>
        <v>18.080636024475101</v>
      </c>
      <c r="AI25" s="94">
        <f t="shared" si="31"/>
        <v>4.0806360244751012</v>
      </c>
      <c r="AJ25" s="95"/>
      <c r="AK25" s="51" t="s">
        <v>73</v>
      </c>
      <c r="AL25" s="52">
        <v>18</v>
      </c>
      <c r="AM25" s="52">
        <v>15</v>
      </c>
      <c r="AN25" s="52">
        <v>12</v>
      </c>
      <c r="AO25" s="52">
        <v>18</v>
      </c>
      <c r="AP25" s="52">
        <v>13.254913806915299</v>
      </c>
      <c r="AQ25" s="52">
        <v>18.919183731079102</v>
      </c>
      <c r="AR25" s="52">
        <v>15.125096797943099</v>
      </c>
      <c r="AS25" s="52">
        <v>14.614691734314</v>
      </c>
      <c r="AT25" s="52">
        <v>14.0458245277405</v>
      </c>
      <c r="AU25" s="52">
        <v>14.749077796936</v>
      </c>
      <c r="AV25" s="52">
        <v>14.7992057800293</v>
      </c>
      <c r="AW25" s="52">
        <v>17.397418022155801</v>
      </c>
      <c r="AX25" s="52">
        <v>15.2163696289063</v>
      </c>
      <c r="AY25" s="52">
        <v>15.9296674728394</v>
      </c>
      <c r="AZ25" s="52">
        <v>16.592138290405298</v>
      </c>
    </row>
    <row r="26" spans="2:52" x14ac:dyDescent="0.25">
      <c r="N26" s="43"/>
      <c r="O26" s="38"/>
      <c r="P26" s="38"/>
      <c r="Q26" s="38"/>
      <c r="S26" s="30" t="s">
        <v>55</v>
      </c>
      <c r="T26" s="61">
        <f t="shared" si="32"/>
        <v>15</v>
      </c>
      <c r="U26" s="61">
        <f t="shared" si="30"/>
        <v>12</v>
      </c>
      <c r="V26" s="61">
        <f t="shared" si="30"/>
        <v>13</v>
      </c>
      <c r="W26" s="61">
        <f t="shared" si="30"/>
        <v>15</v>
      </c>
      <c r="X26" s="61">
        <f t="shared" si="30"/>
        <v>17.078360557556199</v>
      </c>
      <c r="Y26" s="61">
        <f t="shared" si="30"/>
        <v>11.620229244232201</v>
      </c>
      <c r="Z26" s="61">
        <f t="shared" si="30"/>
        <v>12.8153781890869</v>
      </c>
      <c r="AA26" s="61">
        <f t="shared" si="30"/>
        <v>15.619101047515899</v>
      </c>
      <c r="AB26" s="61">
        <f t="shared" si="30"/>
        <v>16.061568737030001</v>
      </c>
      <c r="AC26" s="61">
        <f t="shared" si="30"/>
        <v>16.434906959533699</v>
      </c>
      <c r="AD26" s="61">
        <f t="shared" si="30"/>
        <v>16.7871189117432</v>
      </c>
      <c r="AE26" s="61">
        <f t="shared" si="30"/>
        <v>17.124334335327099</v>
      </c>
      <c r="AF26" s="61">
        <f t="shared" si="30"/>
        <v>17.432252883911101</v>
      </c>
      <c r="AG26" s="61">
        <f t="shared" si="30"/>
        <v>17.730957984924299</v>
      </c>
      <c r="AH26" s="61">
        <f t="shared" si="30"/>
        <v>18.019469261169402</v>
      </c>
      <c r="AI26" s="95">
        <f t="shared" si="31"/>
        <v>3.0194692611694016</v>
      </c>
      <c r="AJ26" s="95"/>
      <c r="AK26" s="51" t="s">
        <v>74</v>
      </c>
      <c r="AL26" s="52">
        <v>20</v>
      </c>
      <c r="AM26" s="52">
        <v>16</v>
      </c>
      <c r="AN26" s="52">
        <v>14</v>
      </c>
      <c r="AO26" s="52">
        <v>12</v>
      </c>
      <c r="AP26" s="52">
        <v>16.911885261535598</v>
      </c>
      <c r="AQ26" s="52">
        <v>13.395186901092501</v>
      </c>
      <c r="AR26" s="52">
        <v>17.6548495292664</v>
      </c>
      <c r="AS26" s="52">
        <v>14.9207549095154</v>
      </c>
      <c r="AT26" s="52">
        <v>14.524712562561</v>
      </c>
      <c r="AU26" s="52">
        <v>14.185966491699199</v>
      </c>
      <c r="AV26" s="52">
        <v>14.834681987762499</v>
      </c>
      <c r="AW26" s="52">
        <v>14.9255714416504</v>
      </c>
      <c r="AX26" s="52">
        <v>16.8781852722168</v>
      </c>
      <c r="AY26" s="52">
        <v>15.324059963226301</v>
      </c>
      <c r="AZ26" s="52">
        <v>15.864973068237299</v>
      </c>
    </row>
    <row r="27" spans="2:52" x14ac:dyDescent="0.25">
      <c r="N27" s="43"/>
      <c r="O27" s="38"/>
      <c r="P27" s="38"/>
      <c r="Q27" s="38"/>
      <c r="S27" s="67" t="s">
        <v>56</v>
      </c>
      <c r="T27" s="65">
        <f t="shared" si="32"/>
        <v>11</v>
      </c>
      <c r="U27" s="65">
        <f t="shared" si="30"/>
        <v>15</v>
      </c>
      <c r="V27" s="65">
        <f t="shared" si="30"/>
        <v>12</v>
      </c>
      <c r="W27" s="65">
        <f t="shared" si="30"/>
        <v>14</v>
      </c>
      <c r="X27" s="65">
        <f t="shared" si="30"/>
        <v>15.109051704406699</v>
      </c>
      <c r="Y27" s="65">
        <f t="shared" si="30"/>
        <v>17.080662250518799</v>
      </c>
      <c r="Z27" s="65">
        <f t="shared" si="30"/>
        <v>12.2138133049011</v>
      </c>
      <c r="AA27" s="65">
        <f t="shared" si="30"/>
        <v>13.2302103042603</v>
      </c>
      <c r="AB27" s="65">
        <f t="shared" si="30"/>
        <v>15.806280612945599</v>
      </c>
      <c r="AC27" s="65">
        <f t="shared" si="30"/>
        <v>16.226764678955099</v>
      </c>
      <c r="AD27" s="65">
        <f t="shared" si="30"/>
        <v>16.5904636383057</v>
      </c>
      <c r="AE27" s="65">
        <f t="shared" si="30"/>
        <v>16.9338283538818</v>
      </c>
      <c r="AF27" s="65">
        <f t="shared" si="30"/>
        <v>17.259758949279799</v>
      </c>
      <c r="AG27" s="65">
        <f t="shared" si="30"/>
        <v>17.559791564941399</v>
      </c>
      <c r="AH27" s="65">
        <f t="shared" si="30"/>
        <v>17.854392051696799</v>
      </c>
      <c r="AI27" s="94">
        <f t="shared" si="31"/>
        <v>6.8543920516967987</v>
      </c>
      <c r="AJ27" s="95"/>
      <c r="AK27" s="51" t="s">
        <v>75</v>
      </c>
      <c r="AL27" s="52">
        <v>9</v>
      </c>
      <c r="AM27" s="52">
        <v>20</v>
      </c>
      <c r="AN27" s="52">
        <v>16</v>
      </c>
      <c r="AO27" s="52">
        <v>12</v>
      </c>
      <c r="AP27" s="52">
        <v>12.361517906189</v>
      </c>
      <c r="AQ27" s="52">
        <v>16.042935371398901</v>
      </c>
      <c r="AR27" s="52">
        <v>13.5129771232605</v>
      </c>
      <c r="AS27" s="52">
        <v>16.6947102546692</v>
      </c>
      <c r="AT27" s="52">
        <v>14.7613162994385</v>
      </c>
      <c r="AU27" s="52">
        <v>14.469474792480501</v>
      </c>
      <c r="AV27" s="52">
        <v>14.303131580352799</v>
      </c>
      <c r="AW27" s="52">
        <v>14.8886766433716</v>
      </c>
      <c r="AX27" s="52">
        <v>15.0074300765991</v>
      </c>
      <c r="AY27" s="52">
        <v>16.4693765640259</v>
      </c>
      <c r="AZ27" s="52">
        <v>15.397020339965801</v>
      </c>
    </row>
    <row r="28" spans="2:52" x14ac:dyDescent="0.25">
      <c r="N28" s="43"/>
      <c r="O28" s="38"/>
      <c r="P28" s="38"/>
      <c r="Q28" s="38"/>
      <c r="S28" s="69" t="s">
        <v>57</v>
      </c>
      <c r="T28" s="63">
        <f t="shared" si="32"/>
        <v>12</v>
      </c>
      <c r="U28" s="63">
        <f t="shared" si="30"/>
        <v>13</v>
      </c>
      <c r="V28" s="63">
        <f t="shared" si="30"/>
        <v>17</v>
      </c>
      <c r="W28" s="63">
        <f t="shared" si="30"/>
        <v>13</v>
      </c>
      <c r="X28" s="63">
        <f t="shared" si="30"/>
        <v>14.3254570960999</v>
      </c>
      <c r="Y28" s="63">
        <f t="shared" si="30"/>
        <v>15.2846488952637</v>
      </c>
      <c r="Z28" s="63">
        <f t="shared" si="30"/>
        <v>17.143449783325199</v>
      </c>
      <c r="AA28" s="63">
        <f t="shared" si="30"/>
        <v>12.7845010757446</v>
      </c>
      <c r="AB28" s="63">
        <f t="shared" si="30"/>
        <v>13.654748439788801</v>
      </c>
      <c r="AC28" s="63">
        <f t="shared" si="30"/>
        <v>16.048249244689899</v>
      </c>
      <c r="AD28" s="63">
        <f t="shared" si="30"/>
        <v>16.456243515014599</v>
      </c>
      <c r="AE28" s="63">
        <f t="shared" si="30"/>
        <v>16.811557769775401</v>
      </c>
      <c r="AF28" s="63">
        <f t="shared" si="30"/>
        <v>17.1451978683472</v>
      </c>
      <c r="AG28" s="63">
        <f t="shared" si="30"/>
        <v>17.463615417480501</v>
      </c>
      <c r="AH28" s="64">
        <f t="shared" si="30"/>
        <v>17.760145187377901</v>
      </c>
      <c r="AI28" s="96">
        <f t="shared" si="31"/>
        <v>5.7601451873779013</v>
      </c>
      <c r="AJ28" s="95"/>
      <c r="AK28" s="51" t="s">
        <v>76</v>
      </c>
      <c r="AL28" s="52">
        <v>9</v>
      </c>
      <c r="AM28" s="52">
        <v>6</v>
      </c>
      <c r="AN28" s="52">
        <v>19</v>
      </c>
      <c r="AO28" s="52">
        <v>18</v>
      </c>
      <c r="AP28" s="52">
        <v>12.410756587982201</v>
      </c>
      <c r="AQ28" s="52">
        <v>12.662625312805201</v>
      </c>
      <c r="AR28" s="52">
        <v>15.507362365722701</v>
      </c>
      <c r="AS28" s="52">
        <v>13.7013282775879</v>
      </c>
      <c r="AT28" s="52">
        <v>16.094397068023699</v>
      </c>
      <c r="AU28" s="52">
        <v>14.7534747123718</v>
      </c>
      <c r="AV28" s="52">
        <v>14.550565719604499</v>
      </c>
      <c r="AW28" s="52">
        <v>14.4947590827942</v>
      </c>
      <c r="AX28" s="52">
        <v>15.0303945541382</v>
      </c>
      <c r="AY28" s="52">
        <v>15.1588263511658</v>
      </c>
      <c r="AZ28" s="52">
        <v>16.2719612121582</v>
      </c>
    </row>
    <row r="29" spans="2:52" x14ac:dyDescent="0.25">
      <c r="N29" s="43"/>
      <c r="O29" s="38"/>
      <c r="P29" s="38"/>
      <c r="Q29" s="38"/>
      <c r="R29" s="2"/>
      <c r="S29" s="91" t="s">
        <v>9</v>
      </c>
      <c r="T29" s="103">
        <f>SUM(T23:T28)</f>
        <v>80</v>
      </c>
      <c r="U29" s="103">
        <f t="shared" ref="U29:AI29" si="33">SUM(U23:U28)</f>
        <v>85</v>
      </c>
      <c r="V29" s="103">
        <f t="shared" si="33"/>
        <v>86</v>
      </c>
      <c r="W29" s="103">
        <f t="shared" si="33"/>
        <v>80</v>
      </c>
      <c r="X29" s="103">
        <f t="shared" si="33"/>
        <v>83.660272598266687</v>
      </c>
      <c r="Y29" s="103">
        <f t="shared" si="33"/>
        <v>86.337322235107393</v>
      </c>
      <c r="Z29" s="103">
        <f t="shared" si="33"/>
        <v>88.452961444854694</v>
      </c>
      <c r="AA29" s="103">
        <f t="shared" si="33"/>
        <v>89.141599178314294</v>
      </c>
      <c r="AB29" s="103">
        <f t="shared" si="33"/>
        <v>94.138865470886302</v>
      </c>
      <c r="AC29" s="103">
        <f t="shared" si="33"/>
        <v>98.350759983062815</v>
      </c>
      <c r="AD29" s="103">
        <f t="shared" si="33"/>
        <v>100.44653606414789</v>
      </c>
      <c r="AE29" s="103">
        <f t="shared" si="33"/>
        <v>102.40368938446041</v>
      </c>
      <c r="AF29" s="103">
        <f t="shared" si="33"/>
        <v>104.2539520263672</v>
      </c>
      <c r="AG29" s="103">
        <f t="shared" si="33"/>
        <v>106.0109395980835</v>
      </c>
      <c r="AH29" s="103">
        <f t="shared" si="33"/>
        <v>107.68834400176999</v>
      </c>
      <c r="AI29" s="61">
        <f t="shared" si="33"/>
        <v>27.688344001770002</v>
      </c>
      <c r="AJ29" s="100"/>
      <c r="AK29" s="51" t="s">
        <v>77</v>
      </c>
      <c r="AL29" s="52">
        <v>15</v>
      </c>
      <c r="AM29" s="52">
        <v>11</v>
      </c>
      <c r="AN29" s="52">
        <v>7</v>
      </c>
      <c r="AO29" s="52">
        <v>18</v>
      </c>
      <c r="AP29" s="52">
        <v>16.9229192733765</v>
      </c>
      <c r="AQ29" s="52">
        <v>12.7074627876282</v>
      </c>
      <c r="AR29" s="52">
        <v>12.935567855835</v>
      </c>
      <c r="AS29" s="52">
        <v>15.1169714927673</v>
      </c>
      <c r="AT29" s="52">
        <v>13.854373931884799</v>
      </c>
      <c r="AU29" s="52">
        <v>15.6541066169739</v>
      </c>
      <c r="AV29" s="52">
        <v>14.751573562622101</v>
      </c>
      <c r="AW29" s="52">
        <v>14.6230711936951</v>
      </c>
      <c r="AX29" s="52">
        <v>14.6459832191467</v>
      </c>
      <c r="AY29" s="52">
        <v>15.125239849090599</v>
      </c>
      <c r="AZ29" s="52">
        <v>15.2728867530823</v>
      </c>
    </row>
    <row r="30" spans="2:52" x14ac:dyDescent="0.25">
      <c r="N30" s="43"/>
      <c r="O30" s="38"/>
      <c r="P30" s="38"/>
      <c r="Q30" s="38"/>
      <c r="S30" s="76" t="s">
        <v>58</v>
      </c>
      <c r="T30" s="65">
        <f>AL10</f>
        <v>14</v>
      </c>
      <c r="U30" s="65">
        <f t="shared" ref="U30:AH36" si="34">AM10</f>
        <v>11</v>
      </c>
      <c r="V30" s="65">
        <f t="shared" si="34"/>
        <v>13</v>
      </c>
      <c r="W30" s="65">
        <f t="shared" si="34"/>
        <v>15</v>
      </c>
      <c r="X30" s="65">
        <f t="shared" si="34"/>
        <v>13.3776969909668</v>
      </c>
      <c r="Y30" s="65">
        <f t="shared" si="34"/>
        <v>14.620887756347701</v>
      </c>
      <c r="Z30" s="65">
        <f t="shared" si="34"/>
        <v>15.4819087982178</v>
      </c>
      <c r="AA30" s="65">
        <f t="shared" si="34"/>
        <v>17.237963676452601</v>
      </c>
      <c r="AB30" s="65">
        <f t="shared" si="34"/>
        <v>13.2981204986572</v>
      </c>
      <c r="AC30" s="65">
        <f t="shared" si="34"/>
        <v>14.0391631126404</v>
      </c>
      <c r="AD30" s="65">
        <f t="shared" si="34"/>
        <v>16.296334266662601</v>
      </c>
      <c r="AE30" s="65">
        <f t="shared" si="34"/>
        <v>16.6937398910522</v>
      </c>
      <c r="AF30" s="65">
        <f t="shared" si="34"/>
        <v>17.039606094360401</v>
      </c>
      <c r="AG30" s="65">
        <f t="shared" si="34"/>
        <v>17.3668422698975</v>
      </c>
      <c r="AH30" s="65">
        <f t="shared" si="34"/>
        <v>17.681641578674299</v>
      </c>
      <c r="AI30" s="87">
        <f t="shared" ref="AI30:AI36" si="35">AH30-T30</f>
        <v>3.6816415786742986</v>
      </c>
      <c r="AJ30" s="95"/>
      <c r="AK30" s="51" t="s">
        <v>78</v>
      </c>
      <c r="AL30" s="52">
        <v>12</v>
      </c>
      <c r="AM30" s="52">
        <v>15</v>
      </c>
      <c r="AN30" s="52">
        <v>11</v>
      </c>
      <c r="AO30" s="52">
        <v>8</v>
      </c>
      <c r="AP30" s="52">
        <v>16.700644493102999</v>
      </c>
      <c r="AQ30" s="52">
        <v>16.1433072090149</v>
      </c>
      <c r="AR30" s="52">
        <v>12.9752221107483</v>
      </c>
      <c r="AS30" s="52">
        <v>13.185289382934601</v>
      </c>
      <c r="AT30" s="52">
        <v>14.890189170837401</v>
      </c>
      <c r="AU30" s="52">
        <v>14.012228012085</v>
      </c>
      <c r="AV30" s="52">
        <v>15.3988003730774</v>
      </c>
      <c r="AW30" s="52">
        <v>14.798712253570599</v>
      </c>
      <c r="AX30" s="52">
        <v>14.7251629829407</v>
      </c>
      <c r="AY30" s="52">
        <v>14.799332141876199</v>
      </c>
      <c r="AZ30" s="52">
        <v>15.240114212036101</v>
      </c>
    </row>
    <row r="31" spans="2:52" x14ac:dyDescent="0.25">
      <c r="N31" s="43"/>
      <c r="O31" s="38"/>
      <c r="P31" s="38"/>
      <c r="Q31" s="38"/>
      <c r="S31" s="30" t="s">
        <v>59</v>
      </c>
      <c r="T31" s="61">
        <f>AL11</f>
        <v>15</v>
      </c>
      <c r="U31" s="61">
        <f t="shared" si="34"/>
        <v>13</v>
      </c>
      <c r="V31" s="61">
        <f t="shared" si="34"/>
        <v>11</v>
      </c>
      <c r="W31" s="61">
        <f t="shared" si="34"/>
        <v>14</v>
      </c>
      <c r="X31" s="61">
        <f t="shared" si="34"/>
        <v>15.455020904541</v>
      </c>
      <c r="Y31" s="61">
        <f t="shared" si="34"/>
        <v>13.8159670829773</v>
      </c>
      <c r="Z31" s="61">
        <f t="shared" si="34"/>
        <v>15.005022048950201</v>
      </c>
      <c r="AA31" s="61">
        <f t="shared" si="34"/>
        <v>15.804927825927701</v>
      </c>
      <c r="AB31" s="61">
        <f t="shared" si="34"/>
        <v>17.446786403655999</v>
      </c>
      <c r="AC31" s="61">
        <f t="shared" si="34"/>
        <v>13.8606729507446</v>
      </c>
      <c r="AD31" s="61">
        <f t="shared" si="34"/>
        <v>14.492147922515899</v>
      </c>
      <c r="AE31" s="61">
        <f t="shared" si="34"/>
        <v>16.654047012329102</v>
      </c>
      <c r="AF31" s="61">
        <f t="shared" si="34"/>
        <v>17.0422105789185</v>
      </c>
      <c r="AG31" s="61">
        <f t="shared" si="34"/>
        <v>17.3837213516235</v>
      </c>
      <c r="AH31" s="61">
        <f t="shared" si="34"/>
        <v>17.709849357604998</v>
      </c>
      <c r="AI31" s="84">
        <f t="shared" si="35"/>
        <v>2.7098493576049982</v>
      </c>
      <c r="AJ31" s="95"/>
      <c r="AK31" s="51" t="s">
        <v>79</v>
      </c>
      <c r="AL31" s="52">
        <v>7</v>
      </c>
      <c r="AM31" s="52">
        <v>12</v>
      </c>
      <c r="AN31" s="52">
        <v>18</v>
      </c>
      <c r="AO31" s="52">
        <v>12</v>
      </c>
      <c r="AP31" s="52">
        <v>9.5137577056884801</v>
      </c>
      <c r="AQ31" s="52">
        <v>16.091605186462399</v>
      </c>
      <c r="AR31" s="52">
        <v>15.7893676757813</v>
      </c>
      <c r="AS31" s="52">
        <v>13.4033541679382</v>
      </c>
      <c r="AT31" s="52">
        <v>13.608748912811301</v>
      </c>
      <c r="AU31" s="52">
        <v>14.9664959907532</v>
      </c>
      <c r="AV31" s="52">
        <v>14.3612508773804</v>
      </c>
      <c r="AW31" s="52">
        <v>15.4628567695618</v>
      </c>
      <c r="AX31" s="52">
        <v>15.0619988441467</v>
      </c>
      <c r="AY31" s="52">
        <v>15.0356950759888</v>
      </c>
      <c r="AZ31" s="52">
        <v>15.1543216705322</v>
      </c>
    </row>
    <row r="32" spans="2:52" x14ac:dyDescent="0.25">
      <c r="N32" s="43"/>
      <c r="O32" s="38"/>
      <c r="P32" s="38"/>
      <c r="Q32" s="38"/>
      <c r="S32" s="67" t="s">
        <v>60</v>
      </c>
      <c r="T32" s="65">
        <f t="shared" ref="T32:T36" si="36">AL12</f>
        <v>12</v>
      </c>
      <c r="U32" s="65">
        <f t="shared" si="34"/>
        <v>16</v>
      </c>
      <c r="V32" s="65">
        <f t="shared" si="34"/>
        <v>16</v>
      </c>
      <c r="W32" s="65">
        <f t="shared" si="34"/>
        <v>13</v>
      </c>
      <c r="X32" s="65">
        <f t="shared" si="34"/>
        <v>14.3569011688232</v>
      </c>
      <c r="Y32" s="65">
        <f t="shared" si="34"/>
        <v>15.8050265312195</v>
      </c>
      <c r="Z32" s="65">
        <f t="shared" si="34"/>
        <v>14.148811340331999</v>
      </c>
      <c r="AA32" s="65">
        <f t="shared" si="34"/>
        <v>15.290252208709701</v>
      </c>
      <c r="AB32" s="65">
        <f t="shared" si="34"/>
        <v>16.024225234985401</v>
      </c>
      <c r="AC32" s="65">
        <f t="shared" si="34"/>
        <v>17.566089153289798</v>
      </c>
      <c r="AD32" s="65">
        <f t="shared" si="34"/>
        <v>14.3098392486572</v>
      </c>
      <c r="AE32" s="65">
        <f t="shared" si="34"/>
        <v>14.832556247711199</v>
      </c>
      <c r="AF32" s="65">
        <f t="shared" si="34"/>
        <v>16.901758193969702</v>
      </c>
      <c r="AG32" s="65">
        <f t="shared" si="34"/>
        <v>17.281181335449201</v>
      </c>
      <c r="AH32" s="65">
        <f t="shared" si="34"/>
        <v>17.619473457336401</v>
      </c>
      <c r="AI32" s="83">
        <f t="shared" si="35"/>
        <v>5.6194734573364009</v>
      </c>
      <c r="AJ32" s="95"/>
      <c r="AK32" s="51" t="s">
        <v>80</v>
      </c>
      <c r="AL32" s="52">
        <v>11</v>
      </c>
      <c r="AM32" s="52">
        <v>7</v>
      </c>
      <c r="AN32" s="52">
        <v>14</v>
      </c>
      <c r="AO32" s="52">
        <v>17</v>
      </c>
      <c r="AP32" s="52">
        <v>12.9061126708984</v>
      </c>
      <c r="AQ32" s="52">
        <v>10.8864297866821</v>
      </c>
      <c r="AR32" s="52">
        <v>16.137924671173099</v>
      </c>
      <c r="AS32" s="52">
        <v>16.028808116912799</v>
      </c>
      <c r="AT32" s="52">
        <v>14.1400051116943</v>
      </c>
      <c r="AU32" s="52">
        <v>14.3461394309998</v>
      </c>
      <c r="AV32" s="52">
        <v>15.4969434738159</v>
      </c>
      <c r="AW32" s="52">
        <v>15.067611217498801</v>
      </c>
      <c r="AX32" s="52">
        <v>15.991709232330299</v>
      </c>
      <c r="AY32" s="52">
        <v>15.7227911949158</v>
      </c>
      <c r="AZ32" s="52">
        <v>15.7371802330017</v>
      </c>
    </row>
    <row r="33" spans="14:52" x14ac:dyDescent="0.25">
      <c r="N33" s="43"/>
      <c r="O33" s="38"/>
      <c r="P33" s="38"/>
      <c r="Q33" s="38"/>
      <c r="S33" s="30" t="s">
        <v>61</v>
      </c>
      <c r="T33" s="61">
        <f t="shared" si="36"/>
        <v>10</v>
      </c>
      <c r="U33" s="61">
        <f t="shared" si="34"/>
        <v>14</v>
      </c>
      <c r="V33" s="61">
        <f t="shared" si="34"/>
        <v>17</v>
      </c>
      <c r="W33" s="61">
        <f t="shared" si="34"/>
        <v>16</v>
      </c>
      <c r="X33" s="61">
        <f t="shared" si="34"/>
        <v>13.5104827880859</v>
      </c>
      <c r="Y33" s="61">
        <f t="shared" si="34"/>
        <v>14.707790851593</v>
      </c>
      <c r="Z33" s="61">
        <f t="shared" si="34"/>
        <v>16.179372310638399</v>
      </c>
      <c r="AA33" s="61">
        <f t="shared" si="34"/>
        <v>14.549602508544901</v>
      </c>
      <c r="AB33" s="61">
        <f t="shared" si="34"/>
        <v>15.6397905349731</v>
      </c>
      <c r="AC33" s="61">
        <f t="shared" si="34"/>
        <v>16.323456287384001</v>
      </c>
      <c r="AD33" s="61">
        <f t="shared" si="34"/>
        <v>17.746211528778101</v>
      </c>
      <c r="AE33" s="61">
        <f t="shared" si="34"/>
        <v>14.809264659881601</v>
      </c>
      <c r="AF33" s="61">
        <f t="shared" si="34"/>
        <v>15.228968143463099</v>
      </c>
      <c r="AG33" s="61">
        <f t="shared" si="34"/>
        <v>17.219134330749501</v>
      </c>
      <c r="AH33" s="61">
        <f t="shared" si="34"/>
        <v>17.5933952331543</v>
      </c>
      <c r="AI33" s="84">
        <f t="shared" si="35"/>
        <v>7.5933952331543004</v>
      </c>
      <c r="AJ33" s="95"/>
      <c r="AK33" s="51" t="s">
        <v>81</v>
      </c>
      <c r="AL33" s="52">
        <v>11</v>
      </c>
      <c r="AM33" s="52">
        <v>11</v>
      </c>
      <c r="AN33" s="52">
        <v>9</v>
      </c>
      <c r="AO33" s="52">
        <v>13</v>
      </c>
      <c r="AP33" s="52">
        <v>17.275288581848098</v>
      </c>
      <c r="AQ33" s="52">
        <v>13.9083766937256</v>
      </c>
      <c r="AR33" s="52">
        <v>12.2515406608582</v>
      </c>
      <c r="AS33" s="52">
        <v>16.645006179809599</v>
      </c>
      <c r="AT33" s="52">
        <v>16.642485618591301</v>
      </c>
      <c r="AU33" s="52">
        <v>15.1055917739868</v>
      </c>
      <c r="AV33" s="52">
        <v>15.3227915763855</v>
      </c>
      <c r="AW33" s="52">
        <v>16.3322014808655</v>
      </c>
      <c r="AX33" s="52">
        <v>16.024088382720901</v>
      </c>
      <c r="AY33" s="52">
        <v>16.831727981567401</v>
      </c>
      <c r="AZ33" s="52">
        <v>16.660231590271</v>
      </c>
    </row>
    <row r="34" spans="14:52" x14ac:dyDescent="0.25">
      <c r="N34" s="43"/>
      <c r="O34" s="38"/>
      <c r="P34" s="38"/>
      <c r="Q34" s="38"/>
      <c r="S34" s="67" t="s">
        <v>62</v>
      </c>
      <c r="T34" s="65">
        <f t="shared" si="36"/>
        <v>22</v>
      </c>
      <c r="U34" s="65">
        <f t="shared" si="34"/>
        <v>10</v>
      </c>
      <c r="V34" s="65">
        <f t="shared" si="34"/>
        <v>15</v>
      </c>
      <c r="W34" s="65">
        <f t="shared" si="34"/>
        <v>16</v>
      </c>
      <c r="X34" s="65">
        <f t="shared" si="34"/>
        <v>16.314540863037099</v>
      </c>
      <c r="Y34" s="65">
        <f t="shared" si="34"/>
        <v>13.9509229660034</v>
      </c>
      <c r="Z34" s="65">
        <f t="shared" si="34"/>
        <v>15.032758712768601</v>
      </c>
      <c r="AA34" s="65">
        <f t="shared" si="34"/>
        <v>16.533263683319099</v>
      </c>
      <c r="AB34" s="65">
        <f t="shared" si="34"/>
        <v>14.950673580169701</v>
      </c>
      <c r="AC34" s="65">
        <f t="shared" si="34"/>
        <v>15.982756614685099</v>
      </c>
      <c r="AD34" s="65">
        <f t="shared" si="34"/>
        <v>16.631446838378899</v>
      </c>
      <c r="AE34" s="65">
        <f t="shared" si="34"/>
        <v>17.921437263488802</v>
      </c>
      <c r="AF34" s="65">
        <f t="shared" si="34"/>
        <v>15.291449546814</v>
      </c>
      <c r="AG34" s="65">
        <f t="shared" si="34"/>
        <v>15.612538814544701</v>
      </c>
      <c r="AH34" s="65">
        <f t="shared" si="34"/>
        <v>17.535010337829601</v>
      </c>
      <c r="AI34" s="83">
        <f t="shared" si="35"/>
        <v>-4.4649896621703995</v>
      </c>
      <c r="AJ34" s="95"/>
      <c r="AK34" s="51" t="s">
        <v>82</v>
      </c>
      <c r="AL34" s="52">
        <v>14</v>
      </c>
      <c r="AM34" s="52">
        <v>11</v>
      </c>
      <c r="AN34" s="52">
        <v>12</v>
      </c>
      <c r="AO34" s="52">
        <v>10</v>
      </c>
      <c r="AP34" s="52">
        <v>13.930866241455099</v>
      </c>
      <c r="AQ34" s="52">
        <v>17.649445533752399</v>
      </c>
      <c r="AR34" s="52">
        <v>14.850361347198501</v>
      </c>
      <c r="AS34" s="52">
        <v>13.4588680267334</v>
      </c>
      <c r="AT34" s="52">
        <v>17.2250847816467</v>
      </c>
      <c r="AU34" s="52">
        <v>17.308782577514599</v>
      </c>
      <c r="AV34" s="52">
        <v>16.0294141769409</v>
      </c>
      <c r="AW34" s="52">
        <v>16.253149032592798</v>
      </c>
      <c r="AX34" s="52">
        <v>17.1600904464722</v>
      </c>
      <c r="AY34" s="52">
        <v>16.940240859985401</v>
      </c>
      <c r="AZ34" s="52">
        <v>17.6688680648804</v>
      </c>
    </row>
    <row r="35" spans="14:52" x14ac:dyDescent="0.25">
      <c r="N35" s="43"/>
      <c r="O35" s="38"/>
      <c r="P35" s="38"/>
      <c r="Q35" s="38"/>
      <c r="S35" s="30" t="s">
        <v>63</v>
      </c>
      <c r="T35" s="61">
        <f t="shared" si="36"/>
        <v>12</v>
      </c>
      <c r="U35" s="61">
        <f t="shared" si="34"/>
        <v>22</v>
      </c>
      <c r="V35" s="61">
        <f t="shared" si="34"/>
        <v>11</v>
      </c>
      <c r="W35" s="61">
        <f t="shared" si="34"/>
        <v>15</v>
      </c>
      <c r="X35" s="61">
        <f t="shared" si="34"/>
        <v>16.414272308349599</v>
      </c>
      <c r="Y35" s="61">
        <f t="shared" si="34"/>
        <v>16.653535842895501</v>
      </c>
      <c r="Z35" s="61">
        <f t="shared" si="34"/>
        <v>14.4202690124512</v>
      </c>
      <c r="AA35" s="61">
        <f t="shared" si="34"/>
        <v>15.4070177078247</v>
      </c>
      <c r="AB35" s="61">
        <f t="shared" si="34"/>
        <v>16.9266166687012</v>
      </c>
      <c r="AC35" s="61">
        <f t="shared" si="34"/>
        <v>15.3883619308472</v>
      </c>
      <c r="AD35" s="61">
        <f t="shared" si="34"/>
        <v>16.3702826499939</v>
      </c>
      <c r="AE35" s="61">
        <f t="shared" si="34"/>
        <v>16.9963669776917</v>
      </c>
      <c r="AF35" s="61">
        <f t="shared" si="34"/>
        <v>18.1683912277222</v>
      </c>
      <c r="AG35" s="61">
        <f t="shared" si="34"/>
        <v>15.803368568420399</v>
      </c>
      <c r="AH35" s="61">
        <f t="shared" si="34"/>
        <v>16.042326927185101</v>
      </c>
      <c r="AI35" s="84">
        <f t="shared" si="35"/>
        <v>4.0423269271851012</v>
      </c>
      <c r="AJ35" s="95"/>
      <c r="AK35" s="51" t="s">
        <v>83</v>
      </c>
      <c r="AL35" s="52">
        <v>16</v>
      </c>
      <c r="AM35" s="52">
        <v>13</v>
      </c>
      <c r="AN35" s="52">
        <v>11</v>
      </c>
      <c r="AO35" s="52">
        <v>11</v>
      </c>
      <c r="AP35" s="52">
        <v>11.2724952697754</v>
      </c>
      <c r="AQ35" s="52">
        <v>14.725288391113301</v>
      </c>
      <c r="AR35" s="52">
        <v>18.0258979797363</v>
      </c>
      <c r="AS35" s="52">
        <v>15.638593673706101</v>
      </c>
      <c r="AT35" s="52">
        <v>14.4447455406189</v>
      </c>
      <c r="AU35" s="52">
        <v>17.791523456573501</v>
      </c>
      <c r="AV35" s="52">
        <v>17.884569168090799</v>
      </c>
      <c r="AW35" s="52">
        <v>16.820437431335399</v>
      </c>
      <c r="AX35" s="52">
        <v>17.049556732177699</v>
      </c>
      <c r="AY35" s="52">
        <v>17.870180130004901</v>
      </c>
      <c r="AZ35" s="52">
        <v>17.721218109130898</v>
      </c>
    </row>
    <row r="36" spans="14:52" x14ac:dyDescent="0.25">
      <c r="N36" s="43"/>
      <c r="O36" s="38"/>
      <c r="P36" s="38"/>
      <c r="Q36" s="38"/>
      <c r="S36" s="73" t="s">
        <v>64</v>
      </c>
      <c r="T36" s="74">
        <f t="shared" si="36"/>
        <v>14</v>
      </c>
      <c r="U36" s="74">
        <f t="shared" si="34"/>
        <v>13</v>
      </c>
      <c r="V36" s="74">
        <f t="shared" si="34"/>
        <v>21</v>
      </c>
      <c r="W36" s="74">
        <f t="shared" si="34"/>
        <v>12</v>
      </c>
      <c r="X36" s="74">
        <f t="shared" si="34"/>
        <v>15.298036575317401</v>
      </c>
      <c r="Y36" s="74">
        <f t="shared" si="34"/>
        <v>16.645832061767599</v>
      </c>
      <c r="Z36" s="74">
        <f t="shared" si="34"/>
        <v>16.893065452575701</v>
      </c>
      <c r="AA36" s="74">
        <f t="shared" si="34"/>
        <v>14.785510063171399</v>
      </c>
      <c r="AB36" s="74">
        <f t="shared" si="34"/>
        <v>15.6808776855469</v>
      </c>
      <c r="AC36" s="74">
        <f t="shared" si="34"/>
        <v>17.1966824531555</v>
      </c>
      <c r="AD36" s="74">
        <f t="shared" si="34"/>
        <v>15.6931529045105</v>
      </c>
      <c r="AE36" s="74">
        <f t="shared" si="34"/>
        <v>16.625922203064</v>
      </c>
      <c r="AF36" s="74">
        <f t="shared" si="34"/>
        <v>17.224619865417498</v>
      </c>
      <c r="AG36" s="74">
        <f t="shared" si="34"/>
        <v>18.305428504943801</v>
      </c>
      <c r="AH36" s="74">
        <f t="shared" si="34"/>
        <v>16.172596931457502</v>
      </c>
      <c r="AI36" s="86">
        <f t="shared" si="35"/>
        <v>2.1725969314575018</v>
      </c>
      <c r="AJ36" s="95"/>
      <c r="AK36" s="51" t="s">
        <v>84</v>
      </c>
      <c r="AL36" s="52">
        <v>7</v>
      </c>
      <c r="AM36" s="52">
        <v>17</v>
      </c>
      <c r="AN36" s="52">
        <v>13</v>
      </c>
      <c r="AO36" s="52">
        <v>13</v>
      </c>
      <c r="AP36" s="52">
        <v>12.010491847991901</v>
      </c>
      <c r="AQ36" s="52">
        <v>12.2273058891296</v>
      </c>
      <c r="AR36" s="52">
        <v>15.409351825714101</v>
      </c>
      <c r="AS36" s="52">
        <v>18.3760070800781</v>
      </c>
      <c r="AT36" s="52">
        <v>16.2825961112976</v>
      </c>
      <c r="AU36" s="52">
        <v>15.233199596405001</v>
      </c>
      <c r="AV36" s="52">
        <v>18.304871082305901</v>
      </c>
      <c r="AW36" s="52">
        <v>18.364745140075701</v>
      </c>
      <c r="AX36" s="52">
        <v>17.474086761474599</v>
      </c>
      <c r="AY36" s="52">
        <v>17.709675788879402</v>
      </c>
      <c r="AZ36" s="52">
        <v>18.463229179382299</v>
      </c>
    </row>
    <row r="37" spans="14:52" x14ac:dyDescent="0.25">
      <c r="N37" s="43"/>
      <c r="O37" s="38"/>
      <c r="P37" s="38"/>
      <c r="Q37" s="38"/>
      <c r="R37" s="1"/>
      <c r="S37" s="3" t="s">
        <v>9</v>
      </c>
      <c r="T37" s="61">
        <f>SUM(T30:T36)</f>
        <v>99</v>
      </c>
      <c r="U37" s="61">
        <f t="shared" ref="U37:AI37" si="37">SUM(U30:U36)</f>
        <v>99</v>
      </c>
      <c r="V37" s="61">
        <f t="shared" si="37"/>
        <v>104</v>
      </c>
      <c r="W37" s="61">
        <f t="shared" si="37"/>
        <v>101</v>
      </c>
      <c r="X37" s="61">
        <f t="shared" si="37"/>
        <v>104.72695159912099</v>
      </c>
      <c r="Y37" s="61">
        <f t="shared" si="37"/>
        <v>106.19996309280401</v>
      </c>
      <c r="Z37" s="61">
        <f t="shared" si="37"/>
        <v>107.16120767593389</v>
      </c>
      <c r="AA37" s="61">
        <f t="shared" si="37"/>
        <v>109.6085376739501</v>
      </c>
      <c r="AB37" s="61">
        <f t="shared" si="37"/>
        <v>109.96709060668951</v>
      </c>
      <c r="AC37" s="61">
        <f t="shared" si="37"/>
        <v>110.35718250274661</v>
      </c>
      <c r="AD37" s="61">
        <f t="shared" si="37"/>
        <v>111.5394153594971</v>
      </c>
      <c r="AE37" s="61">
        <f t="shared" si="37"/>
        <v>114.53333425521859</v>
      </c>
      <c r="AF37" s="61">
        <f t="shared" si="37"/>
        <v>116.89700365066538</v>
      </c>
      <c r="AG37" s="61">
        <f t="shared" si="37"/>
        <v>118.97221517562861</v>
      </c>
      <c r="AH37" s="61">
        <f t="shared" si="37"/>
        <v>120.3542938232422</v>
      </c>
      <c r="AI37" s="61">
        <f t="shared" si="37"/>
        <v>21.354293823242202</v>
      </c>
      <c r="AJ37" s="100"/>
      <c r="AK37" s="51" t="s">
        <v>85</v>
      </c>
      <c r="AL37" s="52">
        <v>12</v>
      </c>
      <c r="AM37" s="52">
        <v>7</v>
      </c>
      <c r="AN37" s="52">
        <v>17</v>
      </c>
      <c r="AO37" s="52">
        <v>15</v>
      </c>
      <c r="AP37" s="52">
        <v>13.5407137870789</v>
      </c>
      <c r="AQ37" s="52">
        <v>12.773868560791</v>
      </c>
      <c r="AR37" s="52">
        <v>12.968641281127899</v>
      </c>
      <c r="AS37" s="52">
        <v>15.966512203216601</v>
      </c>
      <c r="AT37" s="52">
        <v>18.6655416488647</v>
      </c>
      <c r="AU37" s="52">
        <v>16.789798736572301</v>
      </c>
      <c r="AV37" s="52">
        <v>15.853543281555201</v>
      </c>
      <c r="AW37" s="52">
        <v>18.725658416748001</v>
      </c>
      <c r="AX37" s="52">
        <v>18.739300727844199</v>
      </c>
      <c r="AY37" s="52">
        <v>17.989393234252901</v>
      </c>
      <c r="AZ37" s="52">
        <v>18.233374595642101</v>
      </c>
    </row>
    <row r="38" spans="14:52" x14ac:dyDescent="0.25">
      <c r="N38" s="43"/>
      <c r="O38" s="38"/>
      <c r="P38" s="38"/>
      <c r="Q38" s="38"/>
      <c r="S38" s="66" t="s">
        <v>65</v>
      </c>
      <c r="T38" s="79">
        <f>AL17</f>
        <v>14</v>
      </c>
      <c r="U38" s="79">
        <f t="shared" ref="U38:AH40" si="38">AM17</f>
        <v>13</v>
      </c>
      <c r="V38" s="79">
        <f t="shared" si="38"/>
        <v>13</v>
      </c>
      <c r="W38" s="79">
        <f t="shared" si="38"/>
        <v>21</v>
      </c>
      <c r="X38" s="79">
        <f t="shared" si="38"/>
        <v>12.366040229797401</v>
      </c>
      <c r="Y38" s="79">
        <f t="shared" si="38"/>
        <v>15.3652753829956</v>
      </c>
      <c r="Z38" s="79">
        <f t="shared" si="38"/>
        <v>16.655823230743401</v>
      </c>
      <c r="AA38" s="79">
        <f t="shared" si="38"/>
        <v>16.948479652404799</v>
      </c>
      <c r="AB38" s="79">
        <f t="shared" si="38"/>
        <v>14.9666833877563</v>
      </c>
      <c r="AC38" s="79">
        <f t="shared" si="38"/>
        <v>15.7663373947144</v>
      </c>
      <c r="AD38" s="79">
        <f t="shared" si="38"/>
        <v>17.2628798484802</v>
      </c>
      <c r="AE38" s="79">
        <f t="shared" si="38"/>
        <v>15.791583061218301</v>
      </c>
      <c r="AF38" s="79">
        <f t="shared" si="38"/>
        <v>16.668645858764599</v>
      </c>
      <c r="AG38" s="79">
        <f t="shared" si="38"/>
        <v>17.2376899719238</v>
      </c>
      <c r="AH38" s="79">
        <f t="shared" si="38"/>
        <v>18.2408094406128</v>
      </c>
      <c r="AI38" s="104">
        <f t="shared" ref="AI38:AI40" si="39">AH38-T38</f>
        <v>4.2408094406128001</v>
      </c>
      <c r="AJ38" s="95"/>
      <c r="AK38" s="51" t="s">
        <v>86</v>
      </c>
      <c r="AL38" s="52">
        <v>12</v>
      </c>
      <c r="AM38" s="52">
        <v>11</v>
      </c>
      <c r="AN38" s="52">
        <v>7</v>
      </c>
      <c r="AO38" s="52">
        <v>17</v>
      </c>
      <c r="AP38" s="52">
        <v>15.3490333557129</v>
      </c>
      <c r="AQ38" s="52">
        <v>13.796715736389199</v>
      </c>
      <c r="AR38" s="52">
        <v>13.242660045623801</v>
      </c>
      <c r="AS38" s="52">
        <v>13.4131197929382</v>
      </c>
      <c r="AT38" s="52">
        <v>16.2054252624512</v>
      </c>
      <c r="AU38" s="52">
        <v>18.654349327087399</v>
      </c>
      <c r="AV38" s="52">
        <v>16.990227699279799</v>
      </c>
      <c r="AW38" s="52">
        <v>16.155555248260502</v>
      </c>
      <c r="AX38" s="52">
        <v>18.811231613159201</v>
      </c>
      <c r="AY38" s="52">
        <v>18.7964191436768</v>
      </c>
      <c r="AZ38" s="52">
        <v>18.171999931335399</v>
      </c>
    </row>
    <row r="39" spans="14:52" x14ac:dyDescent="0.25">
      <c r="N39" s="43"/>
      <c r="O39" s="38"/>
      <c r="P39" s="38"/>
      <c r="Q39" s="38"/>
      <c r="S39" s="67" t="s">
        <v>66</v>
      </c>
      <c r="T39" s="65">
        <f>AL18</f>
        <v>16</v>
      </c>
      <c r="U39" s="65">
        <f t="shared" si="38"/>
        <v>13</v>
      </c>
      <c r="V39" s="65">
        <f t="shared" si="38"/>
        <v>13</v>
      </c>
      <c r="W39" s="65">
        <f t="shared" si="38"/>
        <v>12</v>
      </c>
      <c r="X39" s="65">
        <f t="shared" si="38"/>
        <v>20.394182205200199</v>
      </c>
      <c r="Y39" s="65">
        <f t="shared" si="38"/>
        <v>12.536746978759799</v>
      </c>
      <c r="Z39" s="65">
        <f t="shared" si="38"/>
        <v>15.2636308670044</v>
      </c>
      <c r="AA39" s="65">
        <f t="shared" si="38"/>
        <v>16.489753723144499</v>
      </c>
      <c r="AB39" s="65">
        <f t="shared" si="38"/>
        <v>16.811561107635502</v>
      </c>
      <c r="AC39" s="65">
        <f t="shared" si="38"/>
        <v>14.9556441307068</v>
      </c>
      <c r="AD39" s="65">
        <f t="shared" si="38"/>
        <v>15.667313098907499</v>
      </c>
      <c r="AE39" s="65">
        <f t="shared" si="38"/>
        <v>17.130969524383499</v>
      </c>
      <c r="AF39" s="65">
        <f t="shared" si="38"/>
        <v>15.702467918396</v>
      </c>
      <c r="AG39" s="65">
        <f t="shared" si="38"/>
        <v>16.521211147308399</v>
      </c>
      <c r="AH39" s="65">
        <f t="shared" si="38"/>
        <v>17.0616359710693</v>
      </c>
      <c r="AI39" s="83">
        <f t="shared" si="39"/>
        <v>1.0616359710693004</v>
      </c>
      <c r="AJ39" s="95"/>
      <c r="AK39" s="51" t="s">
        <v>87</v>
      </c>
      <c r="AL39" s="52">
        <v>9</v>
      </c>
      <c r="AM39" s="52">
        <v>13</v>
      </c>
      <c r="AN39" s="52">
        <v>13</v>
      </c>
      <c r="AO39" s="52">
        <v>8</v>
      </c>
      <c r="AP39" s="52">
        <v>16.6928954124451</v>
      </c>
      <c r="AQ39" s="52">
        <v>15.445838212966899</v>
      </c>
      <c r="AR39" s="52">
        <v>13.8543515205383</v>
      </c>
      <c r="AS39" s="52">
        <v>13.4975910186768</v>
      </c>
      <c r="AT39" s="52">
        <v>13.6413035392761</v>
      </c>
      <c r="AU39" s="52">
        <v>16.214955329895002</v>
      </c>
      <c r="AV39" s="52">
        <v>18.4214429855347</v>
      </c>
      <c r="AW39" s="52">
        <v>16.961234092712399</v>
      </c>
      <c r="AX39" s="52">
        <v>16.220883369445801</v>
      </c>
      <c r="AY39" s="52">
        <v>18.653544425964402</v>
      </c>
      <c r="AZ39" s="52">
        <v>18.617800712585399</v>
      </c>
    </row>
    <row r="40" spans="14:52" x14ac:dyDescent="0.25">
      <c r="N40" s="43"/>
      <c r="O40" s="38"/>
      <c r="P40" s="38"/>
      <c r="Q40" s="38"/>
      <c r="S40" s="69" t="s">
        <v>67</v>
      </c>
      <c r="T40" s="63">
        <f>AL19</f>
        <v>15</v>
      </c>
      <c r="U40" s="63">
        <f t="shared" si="38"/>
        <v>15</v>
      </c>
      <c r="V40" s="63">
        <f t="shared" si="38"/>
        <v>12</v>
      </c>
      <c r="W40" s="63">
        <f t="shared" si="38"/>
        <v>12</v>
      </c>
      <c r="X40" s="63">
        <f t="shared" si="38"/>
        <v>12.2162098884583</v>
      </c>
      <c r="Y40" s="63">
        <f t="shared" si="38"/>
        <v>19.799645423889199</v>
      </c>
      <c r="Z40" s="63">
        <f t="shared" si="38"/>
        <v>12.7016177177429</v>
      </c>
      <c r="AA40" s="63">
        <f t="shared" si="38"/>
        <v>15.158340930938699</v>
      </c>
      <c r="AB40" s="63">
        <f t="shared" si="38"/>
        <v>16.320799827575701</v>
      </c>
      <c r="AC40" s="63">
        <f t="shared" si="38"/>
        <v>16.697982788085898</v>
      </c>
      <c r="AD40" s="63">
        <f t="shared" si="38"/>
        <v>14.9696130752563</v>
      </c>
      <c r="AE40" s="63">
        <f t="shared" si="38"/>
        <v>15.5921831130981</v>
      </c>
      <c r="AF40" s="63">
        <f t="shared" si="38"/>
        <v>17.016605854034399</v>
      </c>
      <c r="AG40" s="63">
        <f t="shared" si="38"/>
        <v>15.621750831604</v>
      </c>
      <c r="AH40" s="63">
        <f t="shared" si="38"/>
        <v>16.389035701751698</v>
      </c>
      <c r="AI40" s="85">
        <f t="shared" si="39"/>
        <v>1.3890357017516983</v>
      </c>
      <c r="AJ40" s="95"/>
      <c r="AK40" s="51" t="s">
        <v>88</v>
      </c>
      <c r="AL40" s="52">
        <v>11</v>
      </c>
      <c r="AM40" s="52">
        <v>9</v>
      </c>
      <c r="AN40" s="52">
        <v>12</v>
      </c>
      <c r="AO40" s="52">
        <v>13</v>
      </c>
      <c r="AP40" s="52">
        <v>8.8588409423828107</v>
      </c>
      <c r="AQ40" s="52">
        <v>16.469902038574201</v>
      </c>
      <c r="AR40" s="52">
        <v>15.547101020813001</v>
      </c>
      <c r="AS40" s="52">
        <v>13.998203754425001</v>
      </c>
      <c r="AT40" s="52">
        <v>13.791054725646999</v>
      </c>
      <c r="AU40" s="52">
        <v>13.903462886810299</v>
      </c>
      <c r="AV40" s="52">
        <v>16.279490470886198</v>
      </c>
      <c r="AW40" s="52">
        <v>18.285081863403299</v>
      </c>
      <c r="AX40" s="52">
        <v>16.997660636901902</v>
      </c>
      <c r="AY40" s="52">
        <v>16.339801311492899</v>
      </c>
      <c r="AZ40" s="52">
        <v>18.566967964172399</v>
      </c>
    </row>
    <row r="41" spans="14:52" x14ac:dyDescent="0.25">
      <c r="N41" s="43"/>
      <c r="O41" s="38"/>
      <c r="P41" s="38"/>
      <c r="Q41" s="38"/>
      <c r="S41" s="3" t="s">
        <v>9</v>
      </c>
      <c r="T41" s="103">
        <f>SUM(T38:T40)</f>
        <v>45</v>
      </c>
      <c r="U41" s="103">
        <f t="shared" ref="U41:AI41" si="40">SUM(U38:U40)</f>
        <v>41</v>
      </c>
      <c r="V41" s="103">
        <f t="shared" si="40"/>
        <v>38</v>
      </c>
      <c r="W41" s="103">
        <f t="shared" si="40"/>
        <v>45</v>
      </c>
      <c r="X41" s="103">
        <f t="shared" si="40"/>
        <v>44.976432323455903</v>
      </c>
      <c r="Y41" s="103">
        <f t="shared" si="40"/>
        <v>47.701667785644602</v>
      </c>
      <c r="Z41" s="103">
        <f t="shared" si="40"/>
        <v>44.621071815490701</v>
      </c>
      <c r="AA41" s="103">
        <f t="shared" si="40"/>
        <v>48.596574306488002</v>
      </c>
      <c r="AB41" s="103">
        <f t="shared" si="40"/>
        <v>48.099044322967501</v>
      </c>
      <c r="AC41" s="103">
        <f t="shared" si="40"/>
        <v>47.419964313507094</v>
      </c>
      <c r="AD41" s="103">
        <f t="shared" si="40"/>
        <v>47.899806022643993</v>
      </c>
      <c r="AE41" s="103">
        <f t="shared" si="40"/>
        <v>48.514735698699901</v>
      </c>
      <c r="AF41" s="103">
        <f t="shared" si="40"/>
        <v>49.387719631194997</v>
      </c>
      <c r="AG41" s="103">
        <f t="shared" si="40"/>
        <v>49.380651950836196</v>
      </c>
      <c r="AH41" s="103">
        <f t="shared" si="40"/>
        <v>51.691481113433795</v>
      </c>
      <c r="AI41" s="61">
        <f t="shared" si="40"/>
        <v>6.6914811134337988</v>
      </c>
      <c r="AJ41" s="100"/>
      <c r="AK41" s="51" t="s">
        <v>89</v>
      </c>
      <c r="AL41" s="52">
        <v>12</v>
      </c>
      <c r="AM41" s="52">
        <v>11</v>
      </c>
      <c r="AN41" s="52">
        <v>11</v>
      </c>
      <c r="AO41" s="52">
        <v>11</v>
      </c>
      <c r="AP41" s="52">
        <v>13.1862192153931</v>
      </c>
      <c r="AQ41" s="52">
        <v>9.6287398338317907</v>
      </c>
      <c r="AR41" s="52">
        <v>16.337857246398901</v>
      </c>
      <c r="AS41" s="52">
        <v>15.625892639160201</v>
      </c>
      <c r="AT41" s="52">
        <v>14.2257375717163</v>
      </c>
      <c r="AU41" s="52">
        <v>14.1078128814697</v>
      </c>
      <c r="AV41" s="52">
        <v>14.198549747467</v>
      </c>
      <c r="AW41" s="52">
        <v>16.381230831146201</v>
      </c>
      <c r="AX41" s="52">
        <v>18.226087570190401</v>
      </c>
      <c r="AY41" s="52">
        <v>17.088416099548301</v>
      </c>
      <c r="AZ41" s="52">
        <v>16.505235671997099</v>
      </c>
    </row>
    <row r="42" spans="14:52" x14ac:dyDescent="0.25">
      <c r="N42" s="43"/>
      <c r="O42" s="38"/>
      <c r="P42" s="38"/>
      <c r="Q42" s="38"/>
      <c r="S42" s="76" t="s">
        <v>68</v>
      </c>
      <c r="T42" s="65">
        <f>AL20</f>
        <v>21</v>
      </c>
      <c r="U42" s="65">
        <f t="shared" ref="U42:AH55" si="41">AM20</f>
        <v>15</v>
      </c>
      <c r="V42" s="65">
        <f t="shared" si="41"/>
        <v>14</v>
      </c>
      <c r="W42" s="65">
        <f t="shared" si="41"/>
        <v>12</v>
      </c>
      <c r="X42" s="65">
        <f t="shared" si="41"/>
        <v>12.3329749107361</v>
      </c>
      <c r="Y42" s="65">
        <f t="shared" si="41"/>
        <v>12.5381178855896</v>
      </c>
      <c r="Z42" s="65">
        <f t="shared" si="41"/>
        <v>19.377787590026902</v>
      </c>
      <c r="AA42" s="65">
        <f t="shared" si="41"/>
        <v>12.997284412383999</v>
      </c>
      <c r="AB42" s="65">
        <f t="shared" si="41"/>
        <v>15.192334651947</v>
      </c>
      <c r="AC42" s="65">
        <f t="shared" si="41"/>
        <v>16.295468330383301</v>
      </c>
      <c r="AD42" s="65">
        <f t="shared" si="41"/>
        <v>16.7524542808533</v>
      </c>
      <c r="AE42" s="65">
        <f t="shared" si="41"/>
        <v>15.145477771758999</v>
      </c>
      <c r="AF42" s="65">
        <f t="shared" si="41"/>
        <v>15.6856956481934</v>
      </c>
      <c r="AG42" s="65">
        <f t="shared" si="41"/>
        <v>17.0709981918335</v>
      </c>
      <c r="AH42" s="65">
        <f t="shared" si="41"/>
        <v>15.7066974639893</v>
      </c>
      <c r="AI42" s="87">
        <f t="shared" ref="AI42:AI55" si="42">AH42-T42</f>
        <v>-5.2933025360106996</v>
      </c>
      <c r="AJ42" s="95"/>
      <c r="AK42" s="51" t="s">
        <v>90</v>
      </c>
      <c r="AL42" s="52">
        <v>10</v>
      </c>
      <c r="AM42" s="52">
        <v>14</v>
      </c>
      <c r="AN42" s="52">
        <v>10</v>
      </c>
      <c r="AO42" s="52">
        <v>10</v>
      </c>
      <c r="AP42" s="52">
        <v>11.5843696594238</v>
      </c>
      <c r="AQ42" s="52">
        <v>13.5086150169373</v>
      </c>
      <c r="AR42" s="52">
        <v>10.396055221557599</v>
      </c>
      <c r="AS42" s="52">
        <v>16.388054370880099</v>
      </c>
      <c r="AT42" s="52">
        <v>15.7919368743896</v>
      </c>
      <c r="AU42" s="52">
        <v>14.605651378631601</v>
      </c>
      <c r="AV42" s="52">
        <v>14.5324516296387</v>
      </c>
      <c r="AW42" s="52">
        <v>14.6100196838379</v>
      </c>
      <c r="AX42" s="52">
        <v>16.619026184081999</v>
      </c>
      <c r="AY42" s="52">
        <v>18.3560628890991</v>
      </c>
      <c r="AZ42" s="52">
        <v>17.341884613037099</v>
      </c>
    </row>
    <row r="43" spans="14:52" x14ac:dyDescent="0.25">
      <c r="N43" s="43"/>
      <c r="O43" s="38"/>
      <c r="P43" s="38"/>
      <c r="Q43" s="38"/>
      <c r="S43" s="30" t="s">
        <v>69</v>
      </c>
      <c r="T43" s="61">
        <f>AL21</f>
        <v>15</v>
      </c>
      <c r="U43" s="61">
        <f t="shared" si="41"/>
        <v>20</v>
      </c>
      <c r="V43" s="61">
        <f t="shared" si="41"/>
        <v>15</v>
      </c>
      <c r="W43" s="61">
        <f t="shared" si="41"/>
        <v>14</v>
      </c>
      <c r="X43" s="61">
        <f t="shared" si="41"/>
        <v>12.428535461425801</v>
      </c>
      <c r="Y43" s="61">
        <f t="shared" si="41"/>
        <v>12.836007118225099</v>
      </c>
      <c r="Z43" s="61">
        <f t="shared" si="41"/>
        <v>13.015965461731</v>
      </c>
      <c r="AA43" s="61">
        <f t="shared" si="41"/>
        <v>19.078153610229499</v>
      </c>
      <c r="AB43" s="61">
        <f t="shared" si="41"/>
        <v>13.455020904541</v>
      </c>
      <c r="AC43" s="61">
        <f t="shared" si="41"/>
        <v>15.3525533676147</v>
      </c>
      <c r="AD43" s="61">
        <f t="shared" si="41"/>
        <v>16.404748439788801</v>
      </c>
      <c r="AE43" s="61">
        <f t="shared" si="41"/>
        <v>16.986186027526902</v>
      </c>
      <c r="AF43" s="61">
        <f t="shared" si="41"/>
        <v>15.4974822998047</v>
      </c>
      <c r="AG43" s="61">
        <f t="shared" si="41"/>
        <v>15.9505476951599</v>
      </c>
      <c r="AH43" s="61">
        <f t="shared" si="41"/>
        <v>17.2986402511597</v>
      </c>
      <c r="AI43" s="84">
        <f t="shared" si="42"/>
        <v>2.2986402511596999</v>
      </c>
      <c r="AJ43" s="95"/>
      <c r="AK43" s="51" t="s">
        <v>91</v>
      </c>
      <c r="AL43" s="52">
        <v>15</v>
      </c>
      <c r="AM43" s="52">
        <v>10</v>
      </c>
      <c r="AN43" s="52">
        <v>12</v>
      </c>
      <c r="AO43" s="52">
        <v>11</v>
      </c>
      <c r="AP43" s="52">
        <v>10.651851654052701</v>
      </c>
      <c r="AQ43" s="52">
        <v>12.090470790863</v>
      </c>
      <c r="AR43" s="52">
        <v>13.8221726417542</v>
      </c>
      <c r="AS43" s="52">
        <v>11.0794968605042</v>
      </c>
      <c r="AT43" s="52">
        <v>16.4855732917786</v>
      </c>
      <c r="AU43" s="52">
        <v>15.9874243736267</v>
      </c>
      <c r="AV43" s="52">
        <v>14.971438407897899</v>
      </c>
      <c r="AW43" s="52">
        <v>14.937664031982401</v>
      </c>
      <c r="AX43" s="52">
        <v>15.006516933441199</v>
      </c>
      <c r="AY43" s="52">
        <v>16.873531341552699</v>
      </c>
      <c r="AZ43" s="52">
        <v>18.524291038513201</v>
      </c>
    </row>
    <row r="44" spans="14:52" x14ac:dyDescent="0.25">
      <c r="N44" s="43"/>
      <c r="O44" s="38"/>
      <c r="P44" s="38"/>
      <c r="Q44" s="38"/>
      <c r="S44" s="67" t="s">
        <v>70</v>
      </c>
      <c r="T44" s="65">
        <f t="shared" ref="T44:T55" si="43">AL22</f>
        <v>23</v>
      </c>
      <c r="U44" s="65">
        <f t="shared" si="41"/>
        <v>15</v>
      </c>
      <c r="V44" s="65">
        <f t="shared" si="41"/>
        <v>20</v>
      </c>
      <c r="W44" s="65">
        <f t="shared" si="41"/>
        <v>15</v>
      </c>
      <c r="X44" s="65">
        <f t="shared" si="41"/>
        <v>14.322502136230501</v>
      </c>
      <c r="Y44" s="65">
        <f t="shared" si="41"/>
        <v>12.9591841697693</v>
      </c>
      <c r="Z44" s="65">
        <f t="shared" si="41"/>
        <v>13.4845213890076</v>
      </c>
      <c r="AA44" s="65">
        <f t="shared" si="41"/>
        <v>13.6138453483582</v>
      </c>
      <c r="AB44" s="65">
        <f t="shared" si="41"/>
        <v>18.8506937026978</v>
      </c>
      <c r="AC44" s="65">
        <f t="shared" si="41"/>
        <v>14.043648719787599</v>
      </c>
      <c r="AD44" s="65">
        <f t="shared" si="41"/>
        <v>15.6361269950867</v>
      </c>
      <c r="AE44" s="65">
        <f t="shared" si="41"/>
        <v>16.6190137863159</v>
      </c>
      <c r="AF44" s="65">
        <f t="shared" si="41"/>
        <v>17.326856136322</v>
      </c>
      <c r="AG44" s="65">
        <f t="shared" si="41"/>
        <v>15.987496376037599</v>
      </c>
      <c r="AH44" s="65">
        <f t="shared" si="41"/>
        <v>16.361226558685299</v>
      </c>
      <c r="AI44" s="83">
        <f t="shared" si="42"/>
        <v>-6.6387734413147008</v>
      </c>
      <c r="AJ44" s="95"/>
      <c r="AK44" s="51" t="s">
        <v>92</v>
      </c>
      <c r="AL44" s="52">
        <v>18</v>
      </c>
      <c r="AM44" s="52">
        <v>13</v>
      </c>
      <c r="AN44" s="52">
        <v>10</v>
      </c>
      <c r="AO44" s="52">
        <v>12</v>
      </c>
      <c r="AP44" s="52">
        <v>11.517433166503899</v>
      </c>
      <c r="AQ44" s="52">
        <v>11.2368540763855</v>
      </c>
      <c r="AR44" s="52">
        <v>12.5837392807007</v>
      </c>
      <c r="AS44" s="52">
        <v>14.156736850738501</v>
      </c>
      <c r="AT44" s="52">
        <v>11.72105884552</v>
      </c>
      <c r="AU44" s="52">
        <v>16.659779548645002</v>
      </c>
      <c r="AV44" s="52">
        <v>16.255133152008099</v>
      </c>
      <c r="AW44" s="52">
        <v>15.360238552093501</v>
      </c>
      <c r="AX44" s="52">
        <v>15.3639235496521</v>
      </c>
      <c r="AY44" s="52">
        <v>15.425200939178501</v>
      </c>
      <c r="AZ44" s="52">
        <v>17.188228607177699</v>
      </c>
    </row>
    <row r="45" spans="14:52" x14ac:dyDescent="0.25">
      <c r="N45" s="43"/>
      <c r="O45" s="38"/>
      <c r="P45" s="38"/>
      <c r="Q45" s="38"/>
      <c r="S45" s="30" t="s">
        <v>71</v>
      </c>
      <c r="T45" s="61">
        <f t="shared" si="43"/>
        <v>14</v>
      </c>
      <c r="U45" s="61">
        <f t="shared" si="41"/>
        <v>24</v>
      </c>
      <c r="V45" s="61">
        <f t="shared" si="41"/>
        <v>13</v>
      </c>
      <c r="W45" s="61">
        <f t="shared" si="41"/>
        <v>22</v>
      </c>
      <c r="X45" s="61">
        <f t="shared" si="41"/>
        <v>15.235396862030001</v>
      </c>
      <c r="Y45" s="61">
        <f t="shared" si="41"/>
        <v>14.5416083335876</v>
      </c>
      <c r="Z45" s="61">
        <f t="shared" si="41"/>
        <v>13.4368815422058</v>
      </c>
      <c r="AA45" s="61">
        <f t="shared" si="41"/>
        <v>14.088497161865201</v>
      </c>
      <c r="AB45" s="61">
        <f t="shared" si="41"/>
        <v>14.148759841918899</v>
      </c>
      <c r="AC45" s="61">
        <f t="shared" si="41"/>
        <v>18.4603815078735</v>
      </c>
      <c r="AD45" s="61">
        <f t="shared" si="41"/>
        <v>14.577866077423099</v>
      </c>
      <c r="AE45" s="61">
        <f t="shared" si="41"/>
        <v>15.837069511413601</v>
      </c>
      <c r="AF45" s="61">
        <f t="shared" si="41"/>
        <v>16.7193651199341</v>
      </c>
      <c r="AG45" s="61">
        <f t="shared" si="41"/>
        <v>17.550542354583701</v>
      </c>
      <c r="AH45" s="61">
        <f t="shared" si="41"/>
        <v>16.409725189208999</v>
      </c>
      <c r="AI45" s="84">
        <f t="shared" si="42"/>
        <v>2.4097251892089986</v>
      </c>
      <c r="AJ45" s="95"/>
      <c r="AK45" s="51" t="s">
        <v>93</v>
      </c>
      <c r="AL45" s="52">
        <v>16</v>
      </c>
      <c r="AM45" s="52">
        <v>17</v>
      </c>
      <c r="AN45" s="52">
        <v>13</v>
      </c>
      <c r="AO45" s="52">
        <v>9</v>
      </c>
      <c r="AP45" s="52">
        <v>12.400337219238301</v>
      </c>
      <c r="AQ45" s="52">
        <v>11.940071105956999</v>
      </c>
      <c r="AR45" s="52">
        <v>11.7292237281799</v>
      </c>
      <c r="AS45" s="52">
        <v>13.0030236244202</v>
      </c>
      <c r="AT45" s="52">
        <v>14.433207988738999</v>
      </c>
      <c r="AU45" s="52">
        <v>12.2680487632751</v>
      </c>
      <c r="AV45" s="52">
        <v>16.8200635910034</v>
      </c>
      <c r="AW45" s="52">
        <v>16.510118007659901</v>
      </c>
      <c r="AX45" s="52">
        <v>15.6791896820068</v>
      </c>
      <c r="AY45" s="52">
        <v>15.725776672363301</v>
      </c>
      <c r="AZ45" s="52">
        <v>15.7825798988342</v>
      </c>
    </row>
    <row r="46" spans="14:52" x14ac:dyDescent="0.25">
      <c r="N46" s="43"/>
      <c r="O46" s="38"/>
      <c r="P46" s="38"/>
      <c r="Q46" s="38"/>
      <c r="S46" s="67" t="s">
        <v>72</v>
      </c>
      <c r="T46" s="65">
        <f t="shared" si="43"/>
        <v>18</v>
      </c>
      <c r="U46" s="65">
        <f t="shared" si="41"/>
        <v>12</v>
      </c>
      <c r="V46" s="65">
        <f t="shared" si="41"/>
        <v>24</v>
      </c>
      <c r="W46" s="65">
        <f t="shared" si="41"/>
        <v>13</v>
      </c>
      <c r="X46" s="65">
        <f t="shared" si="41"/>
        <v>20.49831199646</v>
      </c>
      <c r="Y46" s="65">
        <f t="shared" si="41"/>
        <v>15.3092770576477</v>
      </c>
      <c r="Z46" s="65">
        <f t="shared" si="41"/>
        <v>14.6931066513062</v>
      </c>
      <c r="AA46" s="65">
        <f t="shared" si="41"/>
        <v>13.854846477508501</v>
      </c>
      <c r="AB46" s="65">
        <f t="shared" si="41"/>
        <v>14.5715026855469</v>
      </c>
      <c r="AC46" s="65">
        <f t="shared" si="41"/>
        <v>14.598626613616901</v>
      </c>
      <c r="AD46" s="65">
        <f t="shared" si="41"/>
        <v>18.008931636810299</v>
      </c>
      <c r="AE46" s="65">
        <f t="shared" si="41"/>
        <v>15.028796195983899</v>
      </c>
      <c r="AF46" s="65">
        <f t="shared" si="41"/>
        <v>15.9888157844543</v>
      </c>
      <c r="AG46" s="65">
        <f t="shared" si="41"/>
        <v>16.754464149475101</v>
      </c>
      <c r="AH46" s="65">
        <f t="shared" si="41"/>
        <v>17.639649391174299</v>
      </c>
      <c r="AI46" s="83">
        <f t="shared" si="42"/>
        <v>-0.36035060882570136</v>
      </c>
      <c r="AJ46" s="95"/>
      <c r="AK46" s="51" t="s">
        <v>94</v>
      </c>
      <c r="AL46" s="52">
        <v>14</v>
      </c>
      <c r="AM46" s="52">
        <v>16</v>
      </c>
      <c r="AN46" s="52">
        <v>14</v>
      </c>
      <c r="AO46" s="52">
        <v>14</v>
      </c>
      <c r="AP46" s="52">
        <v>9.5581517219543493</v>
      </c>
      <c r="AQ46" s="52">
        <v>12.692666530609101</v>
      </c>
      <c r="AR46" s="52">
        <v>12.266621112823501</v>
      </c>
      <c r="AS46" s="52">
        <v>12.122290611267101</v>
      </c>
      <c r="AT46" s="52">
        <v>13.325971603393601</v>
      </c>
      <c r="AU46" s="52">
        <v>14.620580196380599</v>
      </c>
      <c r="AV46" s="52">
        <v>12.708336353302</v>
      </c>
      <c r="AW46" s="52">
        <v>16.888343811035199</v>
      </c>
      <c r="AX46" s="52">
        <v>16.658693313598601</v>
      </c>
      <c r="AY46" s="52">
        <v>15.8966450691223</v>
      </c>
      <c r="AZ46" s="52">
        <v>15.9805884361267</v>
      </c>
    </row>
    <row r="47" spans="14:52" x14ac:dyDescent="0.25">
      <c r="N47" s="43"/>
      <c r="O47" s="38"/>
      <c r="P47" s="38"/>
      <c r="Q47" s="38"/>
      <c r="S47" s="30" t="s">
        <v>73</v>
      </c>
      <c r="T47" s="61">
        <f t="shared" si="43"/>
        <v>18</v>
      </c>
      <c r="U47" s="61">
        <f t="shared" si="41"/>
        <v>15</v>
      </c>
      <c r="V47" s="61">
        <f t="shared" si="41"/>
        <v>12</v>
      </c>
      <c r="W47" s="61">
        <f t="shared" si="41"/>
        <v>18</v>
      </c>
      <c r="X47" s="61">
        <f t="shared" si="41"/>
        <v>13.254913806915299</v>
      </c>
      <c r="Y47" s="61">
        <f t="shared" si="41"/>
        <v>18.919183731079102</v>
      </c>
      <c r="Z47" s="61">
        <f t="shared" si="41"/>
        <v>15.125096797943099</v>
      </c>
      <c r="AA47" s="61">
        <f t="shared" si="41"/>
        <v>14.614691734314</v>
      </c>
      <c r="AB47" s="61">
        <f t="shared" si="41"/>
        <v>14.0458245277405</v>
      </c>
      <c r="AC47" s="61">
        <f t="shared" si="41"/>
        <v>14.749077796936</v>
      </c>
      <c r="AD47" s="61">
        <f t="shared" si="41"/>
        <v>14.7992057800293</v>
      </c>
      <c r="AE47" s="61">
        <f t="shared" si="41"/>
        <v>17.397418022155801</v>
      </c>
      <c r="AF47" s="61">
        <f t="shared" si="41"/>
        <v>15.2163696289063</v>
      </c>
      <c r="AG47" s="61">
        <f t="shared" si="41"/>
        <v>15.9296674728394</v>
      </c>
      <c r="AH47" s="61">
        <f t="shared" si="41"/>
        <v>16.592138290405298</v>
      </c>
      <c r="AI47" s="84">
        <f t="shared" si="42"/>
        <v>-1.4078617095947017</v>
      </c>
      <c r="AJ47" s="95"/>
      <c r="AK47" s="51" t="s">
        <v>95</v>
      </c>
      <c r="AL47" s="52">
        <v>23</v>
      </c>
      <c r="AM47" s="52">
        <v>13</v>
      </c>
      <c r="AN47" s="52">
        <v>16</v>
      </c>
      <c r="AO47" s="52">
        <v>14</v>
      </c>
      <c r="AP47" s="52">
        <v>14.229821205139199</v>
      </c>
      <c r="AQ47" s="52">
        <v>10.0877494812012</v>
      </c>
      <c r="AR47" s="52">
        <v>12.999700069427499</v>
      </c>
      <c r="AS47" s="52">
        <v>12.607895374298099</v>
      </c>
      <c r="AT47" s="52">
        <v>12.522860527038601</v>
      </c>
      <c r="AU47" s="52">
        <v>13.656471252441399</v>
      </c>
      <c r="AV47" s="52">
        <v>14.831646919250501</v>
      </c>
      <c r="AW47" s="52">
        <v>13.1478052139282</v>
      </c>
      <c r="AX47" s="52">
        <v>16.9794826507568</v>
      </c>
      <c r="AY47" s="52">
        <v>16.817578315734899</v>
      </c>
      <c r="AZ47" s="52">
        <v>16.1305222511292</v>
      </c>
    </row>
    <row r="48" spans="14:52" x14ac:dyDescent="0.25">
      <c r="N48" s="43"/>
      <c r="O48" s="38"/>
      <c r="P48" s="38"/>
      <c r="Q48" s="38"/>
      <c r="S48" s="67" t="s">
        <v>74</v>
      </c>
      <c r="T48" s="65">
        <f t="shared" si="43"/>
        <v>20</v>
      </c>
      <c r="U48" s="65">
        <f t="shared" si="41"/>
        <v>16</v>
      </c>
      <c r="V48" s="65">
        <f t="shared" si="41"/>
        <v>14</v>
      </c>
      <c r="W48" s="65">
        <f t="shared" si="41"/>
        <v>12</v>
      </c>
      <c r="X48" s="65">
        <f t="shared" si="41"/>
        <v>16.911885261535598</v>
      </c>
      <c r="Y48" s="65">
        <f t="shared" si="41"/>
        <v>13.395186901092501</v>
      </c>
      <c r="Z48" s="65">
        <f t="shared" si="41"/>
        <v>17.6548495292664</v>
      </c>
      <c r="AA48" s="65">
        <f t="shared" si="41"/>
        <v>14.9207549095154</v>
      </c>
      <c r="AB48" s="65">
        <f t="shared" si="41"/>
        <v>14.524712562561</v>
      </c>
      <c r="AC48" s="65">
        <f t="shared" si="41"/>
        <v>14.185966491699199</v>
      </c>
      <c r="AD48" s="65">
        <f t="shared" si="41"/>
        <v>14.834681987762499</v>
      </c>
      <c r="AE48" s="65">
        <f t="shared" si="41"/>
        <v>14.9255714416504</v>
      </c>
      <c r="AF48" s="65">
        <f t="shared" si="41"/>
        <v>16.8781852722168</v>
      </c>
      <c r="AG48" s="65">
        <f t="shared" si="41"/>
        <v>15.324059963226301</v>
      </c>
      <c r="AH48" s="65">
        <f t="shared" si="41"/>
        <v>15.864973068237299</v>
      </c>
      <c r="AI48" s="83">
        <f t="shared" si="42"/>
        <v>-4.1350269317627006</v>
      </c>
      <c r="AJ48" s="95"/>
      <c r="AK48" s="51" t="s">
        <v>96</v>
      </c>
      <c r="AL48" s="52">
        <v>19</v>
      </c>
      <c r="AM48" s="52">
        <v>21</v>
      </c>
      <c r="AN48" s="52">
        <v>13</v>
      </c>
      <c r="AO48" s="52">
        <v>16</v>
      </c>
      <c r="AP48" s="52">
        <v>14.2538228034973</v>
      </c>
      <c r="AQ48" s="52">
        <v>14.454771041870099</v>
      </c>
      <c r="AR48" s="52">
        <v>10.6102318763733</v>
      </c>
      <c r="AS48" s="52">
        <v>13.3202209472656</v>
      </c>
      <c r="AT48" s="52">
        <v>12.9558796882629</v>
      </c>
      <c r="AU48" s="52">
        <v>12.9260182380676</v>
      </c>
      <c r="AV48" s="52">
        <v>13.9910888671875</v>
      </c>
      <c r="AW48" s="52">
        <v>15.0553860664368</v>
      </c>
      <c r="AX48" s="52">
        <v>13.579720973968501</v>
      </c>
      <c r="AY48" s="52">
        <v>17.077257156372099</v>
      </c>
      <c r="AZ48" s="52">
        <v>16.973001956939701</v>
      </c>
    </row>
    <row r="49" spans="14:52" x14ac:dyDescent="0.25">
      <c r="N49" s="43"/>
      <c r="O49" s="38"/>
      <c r="P49" s="38"/>
      <c r="Q49" s="38"/>
      <c r="S49" s="30" t="s">
        <v>75</v>
      </c>
      <c r="T49" s="61">
        <f t="shared" si="43"/>
        <v>9</v>
      </c>
      <c r="U49" s="61">
        <f t="shared" si="41"/>
        <v>20</v>
      </c>
      <c r="V49" s="61">
        <f t="shared" si="41"/>
        <v>16</v>
      </c>
      <c r="W49" s="61">
        <f t="shared" si="41"/>
        <v>12</v>
      </c>
      <c r="X49" s="61">
        <f t="shared" si="41"/>
        <v>12.361517906189</v>
      </c>
      <c r="Y49" s="61">
        <f t="shared" si="41"/>
        <v>16.042935371398901</v>
      </c>
      <c r="Z49" s="61">
        <f t="shared" si="41"/>
        <v>13.5129771232605</v>
      </c>
      <c r="AA49" s="61">
        <f t="shared" si="41"/>
        <v>16.6947102546692</v>
      </c>
      <c r="AB49" s="61">
        <f t="shared" si="41"/>
        <v>14.7613162994385</v>
      </c>
      <c r="AC49" s="61">
        <f t="shared" si="41"/>
        <v>14.469474792480501</v>
      </c>
      <c r="AD49" s="61">
        <f t="shared" si="41"/>
        <v>14.303131580352799</v>
      </c>
      <c r="AE49" s="61">
        <f t="shared" si="41"/>
        <v>14.8886766433716</v>
      </c>
      <c r="AF49" s="61">
        <f t="shared" si="41"/>
        <v>15.0074300765991</v>
      </c>
      <c r="AG49" s="61">
        <f t="shared" si="41"/>
        <v>16.4693765640259</v>
      </c>
      <c r="AH49" s="61">
        <f t="shared" si="41"/>
        <v>15.397020339965801</v>
      </c>
      <c r="AI49" s="84">
        <f t="shared" si="42"/>
        <v>6.3970203399658008</v>
      </c>
      <c r="AJ49" s="95"/>
      <c r="AK49" s="51" t="s">
        <v>97</v>
      </c>
      <c r="AL49" s="52">
        <v>17</v>
      </c>
      <c r="AM49" s="52">
        <v>19</v>
      </c>
      <c r="AN49" s="52">
        <v>20</v>
      </c>
      <c r="AO49" s="52">
        <v>14</v>
      </c>
      <c r="AP49" s="52">
        <v>16.094764709472699</v>
      </c>
      <c r="AQ49" s="52">
        <v>14.4709191322327</v>
      </c>
      <c r="AR49" s="52">
        <v>14.645171642303501</v>
      </c>
      <c r="AS49" s="52">
        <v>11.1016087532043</v>
      </c>
      <c r="AT49" s="52">
        <v>13.603099822998001</v>
      </c>
      <c r="AU49" s="52">
        <v>13.2732906341553</v>
      </c>
      <c r="AV49" s="52">
        <v>13.294014930725099</v>
      </c>
      <c r="AW49" s="52">
        <v>14.2900614738464</v>
      </c>
      <c r="AX49" s="52">
        <v>15.2407312393188</v>
      </c>
      <c r="AY49" s="52">
        <v>13.970378398895299</v>
      </c>
      <c r="AZ49" s="52">
        <v>17.149885177612301</v>
      </c>
    </row>
    <row r="50" spans="14:52" x14ac:dyDescent="0.25">
      <c r="N50" s="43"/>
      <c r="O50" s="38"/>
      <c r="P50" s="38"/>
      <c r="Q50" s="38"/>
      <c r="S50" s="67" t="s">
        <v>76</v>
      </c>
      <c r="T50" s="65">
        <f t="shared" si="43"/>
        <v>9</v>
      </c>
      <c r="U50" s="65">
        <f t="shared" si="41"/>
        <v>6</v>
      </c>
      <c r="V50" s="65">
        <f t="shared" si="41"/>
        <v>19</v>
      </c>
      <c r="W50" s="65">
        <f t="shared" si="41"/>
        <v>18</v>
      </c>
      <c r="X50" s="65">
        <f t="shared" si="41"/>
        <v>12.410756587982201</v>
      </c>
      <c r="Y50" s="65">
        <f t="shared" si="41"/>
        <v>12.662625312805201</v>
      </c>
      <c r="Z50" s="65">
        <f t="shared" si="41"/>
        <v>15.507362365722701</v>
      </c>
      <c r="AA50" s="65">
        <f t="shared" si="41"/>
        <v>13.7013282775879</v>
      </c>
      <c r="AB50" s="65">
        <f t="shared" si="41"/>
        <v>16.094397068023699</v>
      </c>
      <c r="AC50" s="65">
        <f t="shared" si="41"/>
        <v>14.7534747123718</v>
      </c>
      <c r="AD50" s="65">
        <f t="shared" si="41"/>
        <v>14.550565719604499</v>
      </c>
      <c r="AE50" s="65">
        <f t="shared" si="41"/>
        <v>14.4947590827942</v>
      </c>
      <c r="AF50" s="65">
        <f t="shared" si="41"/>
        <v>15.0303945541382</v>
      </c>
      <c r="AG50" s="65">
        <f t="shared" si="41"/>
        <v>15.1588263511658</v>
      </c>
      <c r="AH50" s="65">
        <f t="shared" si="41"/>
        <v>16.2719612121582</v>
      </c>
      <c r="AI50" s="83">
        <f t="shared" si="42"/>
        <v>7.2719612121581996</v>
      </c>
      <c r="AJ50" s="95"/>
      <c r="AK50" s="51" t="s">
        <v>98</v>
      </c>
      <c r="AL50" s="52">
        <v>19</v>
      </c>
      <c r="AM50" s="52">
        <v>17</v>
      </c>
      <c r="AN50" s="52">
        <v>18</v>
      </c>
      <c r="AO50" s="52">
        <v>20</v>
      </c>
      <c r="AP50" s="52">
        <v>14.283511161804199</v>
      </c>
      <c r="AQ50" s="52">
        <v>16.152234077453599</v>
      </c>
      <c r="AR50" s="52">
        <v>14.650677680969199</v>
      </c>
      <c r="AS50" s="52">
        <v>14.813162803649901</v>
      </c>
      <c r="AT50" s="52">
        <v>11.544554233551001</v>
      </c>
      <c r="AU50" s="52">
        <v>13.8618974685669</v>
      </c>
      <c r="AV50" s="52">
        <v>13.560906887054401</v>
      </c>
      <c r="AW50" s="52">
        <v>13.629992485046399</v>
      </c>
      <c r="AX50" s="52">
        <v>14.5560231208801</v>
      </c>
      <c r="AY50" s="52">
        <v>15.4059391021729</v>
      </c>
      <c r="AZ50" s="52">
        <v>14.321373462677</v>
      </c>
    </row>
    <row r="51" spans="14:52" x14ac:dyDescent="0.25">
      <c r="N51" s="43"/>
      <c r="O51" s="38"/>
      <c r="P51" s="38"/>
      <c r="Q51" s="38"/>
      <c r="S51" s="30" t="s">
        <v>77</v>
      </c>
      <c r="T51" s="61">
        <f t="shared" si="43"/>
        <v>15</v>
      </c>
      <c r="U51" s="61">
        <f t="shared" si="41"/>
        <v>11</v>
      </c>
      <c r="V51" s="61">
        <f t="shared" si="41"/>
        <v>7</v>
      </c>
      <c r="W51" s="61">
        <f t="shared" si="41"/>
        <v>18</v>
      </c>
      <c r="X51" s="61">
        <f t="shared" si="41"/>
        <v>16.9229192733765</v>
      </c>
      <c r="Y51" s="61">
        <f t="shared" si="41"/>
        <v>12.7074627876282</v>
      </c>
      <c r="Z51" s="61">
        <f t="shared" si="41"/>
        <v>12.935567855835</v>
      </c>
      <c r="AA51" s="61">
        <f t="shared" si="41"/>
        <v>15.1169714927673</v>
      </c>
      <c r="AB51" s="61">
        <f t="shared" si="41"/>
        <v>13.854373931884799</v>
      </c>
      <c r="AC51" s="61">
        <f t="shared" si="41"/>
        <v>15.6541066169739</v>
      </c>
      <c r="AD51" s="61">
        <f t="shared" si="41"/>
        <v>14.751573562622101</v>
      </c>
      <c r="AE51" s="61">
        <f t="shared" si="41"/>
        <v>14.6230711936951</v>
      </c>
      <c r="AF51" s="61">
        <f t="shared" si="41"/>
        <v>14.6459832191467</v>
      </c>
      <c r="AG51" s="61">
        <f t="shared" si="41"/>
        <v>15.125239849090599</v>
      </c>
      <c r="AH51" s="61">
        <f t="shared" si="41"/>
        <v>15.2728867530823</v>
      </c>
      <c r="AI51" s="84">
        <f t="shared" si="42"/>
        <v>0.27288675308230026</v>
      </c>
      <c r="AJ51" s="95"/>
      <c r="AK51" s="51" t="s">
        <v>99</v>
      </c>
      <c r="AL51" s="52">
        <v>18</v>
      </c>
      <c r="AM51" s="52">
        <v>21</v>
      </c>
      <c r="AN51" s="52">
        <v>16</v>
      </c>
      <c r="AO51" s="52">
        <v>16</v>
      </c>
      <c r="AP51" s="52">
        <v>19.5985202789307</v>
      </c>
      <c r="AQ51" s="52">
        <v>14.4717135429382</v>
      </c>
      <c r="AR51" s="52">
        <v>16.153770923614498</v>
      </c>
      <c r="AS51" s="52">
        <v>14.769812583923301</v>
      </c>
      <c r="AT51" s="52">
        <v>14.9133849143982</v>
      </c>
      <c r="AU51" s="52">
        <v>11.9079647064209</v>
      </c>
      <c r="AV51" s="52">
        <v>14.0461235046387</v>
      </c>
      <c r="AW51" s="52">
        <v>13.7781991958618</v>
      </c>
      <c r="AX51" s="52">
        <v>13.8870763778687</v>
      </c>
      <c r="AY51" s="52">
        <v>14.747567653656001</v>
      </c>
      <c r="AZ51" s="52">
        <v>15.5018196105957</v>
      </c>
    </row>
    <row r="52" spans="14:52" x14ac:dyDescent="0.25">
      <c r="N52" s="43"/>
      <c r="O52" s="38"/>
      <c r="P52" s="38"/>
      <c r="Q52" s="38"/>
      <c r="S52" s="67" t="s">
        <v>78</v>
      </c>
      <c r="T52" s="65">
        <f t="shared" si="43"/>
        <v>12</v>
      </c>
      <c r="U52" s="65">
        <f t="shared" si="41"/>
        <v>15</v>
      </c>
      <c r="V52" s="65">
        <f t="shared" si="41"/>
        <v>11</v>
      </c>
      <c r="W52" s="65">
        <f t="shared" si="41"/>
        <v>8</v>
      </c>
      <c r="X52" s="65">
        <f t="shared" si="41"/>
        <v>16.700644493102999</v>
      </c>
      <c r="Y52" s="65">
        <f t="shared" si="41"/>
        <v>16.1433072090149</v>
      </c>
      <c r="Z52" s="65">
        <f t="shared" si="41"/>
        <v>12.9752221107483</v>
      </c>
      <c r="AA52" s="65">
        <f t="shared" si="41"/>
        <v>13.185289382934601</v>
      </c>
      <c r="AB52" s="65">
        <f t="shared" si="41"/>
        <v>14.890189170837401</v>
      </c>
      <c r="AC52" s="65">
        <f t="shared" si="41"/>
        <v>14.012228012085</v>
      </c>
      <c r="AD52" s="65">
        <f t="shared" si="41"/>
        <v>15.3988003730774</v>
      </c>
      <c r="AE52" s="65">
        <f t="shared" si="41"/>
        <v>14.798712253570599</v>
      </c>
      <c r="AF52" s="65">
        <f t="shared" si="41"/>
        <v>14.7251629829407</v>
      </c>
      <c r="AG52" s="65">
        <f t="shared" si="41"/>
        <v>14.799332141876199</v>
      </c>
      <c r="AH52" s="65">
        <f t="shared" si="41"/>
        <v>15.240114212036101</v>
      </c>
      <c r="AI52" s="83">
        <f t="shared" si="42"/>
        <v>3.2401142120361008</v>
      </c>
      <c r="AJ52" s="95"/>
      <c r="AK52" s="51" t="s">
        <v>100</v>
      </c>
      <c r="AL52" s="52">
        <v>13</v>
      </c>
      <c r="AM52" s="52">
        <v>18</v>
      </c>
      <c r="AN52" s="52">
        <v>20</v>
      </c>
      <c r="AO52" s="52">
        <v>15</v>
      </c>
      <c r="AP52" s="52">
        <v>16.0440530776978</v>
      </c>
      <c r="AQ52" s="52">
        <v>19.288803100585898</v>
      </c>
      <c r="AR52" s="52">
        <v>14.687944412231399</v>
      </c>
      <c r="AS52" s="52">
        <v>16.209125995636001</v>
      </c>
      <c r="AT52" s="52">
        <v>14.926016330718999</v>
      </c>
      <c r="AU52" s="52">
        <v>15.052261829376199</v>
      </c>
      <c r="AV52" s="52">
        <v>12.274510383606</v>
      </c>
      <c r="AW52" s="52">
        <v>14.258298873901399</v>
      </c>
      <c r="AX52" s="52">
        <v>14.0177621841431</v>
      </c>
      <c r="AY52" s="52">
        <v>14.163158416748001</v>
      </c>
      <c r="AZ52" s="52">
        <v>14.9679985046387</v>
      </c>
    </row>
    <row r="53" spans="14:52" x14ac:dyDescent="0.25">
      <c r="N53" s="43"/>
      <c r="O53" s="38"/>
      <c r="P53" s="38"/>
      <c r="Q53" s="38"/>
      <c r="S53" s="30" t="s">
        <v>79</v>
      </c>
      <c r="T53" s="61">
        <f t="shared" si="43"/>
        <v>7</v>
      </c>
      <c r="U53" s="61">
        <f t="shared" si="41"/>
        <v>12</v>
      </c>
      <c r="V53" s="61">
        <f t="shared" si="41"/>
        <v>18</v>
      </c>
      <c r="W53" s="61">
        <f t="shared" si="41"/>
        <v>12</v>
      </c>
      <c r="X53" s="61">
        <f t="shared" si="41"/>
        <v>9.5137577056884801</v>
      </c>
      <c r="Y53" s="61">
        <f t="shared" si="41"/>
        <v>16.091605186462399</v>
      </c>
      <c r="Z53" s="61">
        <f t="shared" si="41"/>
        <v>15.7893676757813</v>
      </c>
      <c r="AA53" s="61">
        <f t="shared" si="41"/>
        <v>13.4033541679382</v>
      </c>
      <c r="AB53" s="61">
        <f t="shared" si="41"/>
        <v>13.608748912811301</v>
      </c>
      <c r="AC53" s="61">
        <f t="shared" si="41"/>
        <v>14.9664959907532</v>
      </c>
      <c r="AD53" s="61">
        <f t="shared" si="41"/>
        <v>14.3612508773804</v>
      </c>
      <c r="AE53" s="61">
        <f t="shared" si="41"/>
        <v>15.4628567695618</v>
      </c>
      <c r="AF53" s="61">
        <f t="shared" si="41"/>
        <v>15.0619988441467</v>
      </c>
      <c r="AG53" s="61">
        <f t="shared" si="41"/>
        <v>15.0356950759888</v>
      </c>
      <c r="AH53" s="61">
        <f t="shared" si="41"/>
        <v>15.1543216705322</v>
      </c>
      <c r="AI53" s="84">
        <f t="shared" si="42"/>
        <v>8.1543216705321999</v>
      </c>
      <c r="AJ53" s="95"/>
      <c r="AK53" s="51" t="s">
        <v>101</v>
      </c>
      <c r="AL53" s="52">
        <v>13</v>
      </c>
      <c r="AM53" s="52">
        <v>13</v>
      </c>
      <c r="AN53" s="52">
        <v>15</v>
      </c>
      <c r="AO53" s="52">
        <v>24</v>
      </c>
      <c r="AP53" s="52">
        <v>15.1768140792847</v>
      </c>
      <c r="AQ53" s="52">
        <v>16.153971672058098</v>
      </c>
      <c r="AR53" s="52">
        <v>19.122991561889599</v>
      </c>
      <c r="AS53" s="52">
        <v>14.9717969894409</v>
      </c>
      <c r="AT53" s="52">
        <v>16.356962203979499</v>
      </c>
      <c r="AU53" s="52">
        <v>15.1621770858765</v>
      </c>
      <c r="AV53" s="52">
        <v>15.2719926834106</v>
      </c>
      <c r="AW53" s="52">
        <v>12.697228431701699</v>
      </c>
      <c r="AX53" s="52">
        <v>14.540919303894</v>
      </c>
      <c r="AY53" s="52">
        <v>14.3305640220642</v>
      </c>
      <c r="AZ53" s="52">
        <v>14.506675720214799</v>
      </c>
    </row>
    <row r="54" spans="14:52" x14ac:dyDescent="0.25">
      <c r="N54" s="43"/>
      <c r="O54" s="38"/>
      <c r="P54" s="38"/>
      <c r="Q54" s="38"/>
      <c r="S54" s="67" t="s">
        <v>80</v>
      </c>
      <c r="T54" s="65">
        <f t="shared" si="43"/>
        <v>11</v>
      </c>
      <c r="U54" s="65">
        <f t="shared" si="41"/>
        <v>7</v>
      </c>
      <c r="V54" s="65">
        <f t="shared" si="41"/>
        <v>14</v>
      </c>
      <c r="W54" s="65">
        <f t="shared" si="41"/>
        <v>17</v>
      </c>
      <c r="X54" s="65">
        <f t="shared" si="41"/>
        <v>12.9061126708984</v>
      </c>
      <c r="Y54" s="65">
        <f t="shared" si="41"/>
        <v>10.8864297866821</v>
      </c>
      <c r="Z54" s="65">
        <f t="shared" si="41"/>
        <v>16.137924671173099</v>
      </c>
      <c r="AA54" s="65">
        <f t="shared" si="41"/>
        <v>16.028808116912799</v>
      </c>
      <c r="AB54" s="65">
        <f t="shared" si="41"/>
        <v>14.1400051116943</v>
      </c>
      <c r="AC54" s="65">
        <f t="shared" si="41"/>
        <v>14.3461394309998</v>
      </c>
      <c r="AD54" s="65">
        <f t="shared" si="41"/>
        <v>15.4969434738159</v>
      </c>
      <c r="AE54" s="65">
        <f t="shared" si="41"/>
        <v>15.067611217498801</v>
      </c>
      <c r="AF54" s="65">
        <f t="shared" si="41"/>
        <v>15.991709232330299</v>
      </c>
      <c r="AG54" s="65">
        <f t="shared" si="41"/>
        <v>15.7227911949158</v>
      </c>
      <c r="AH54" s="65">
        <f t="shared" si="41"/>
        <v>15.7371802330017</v>
      </c>
      <c r="AI54" s="83">
        <f t="shared" si="42"/>
        <v>4.7371802330017001</v>
      </c>
      <c r="AJ54" s="95"/>
      <c r="AK54" s="51" t="s">
        <v>102</v>
      </c>
      <c r="AL54" s="52">
        <v>18</v>
      </c>
      <c r="AM54" s="52">
        <v>14</v>
      </c>
      <c r="AN54" s="52">
        <v>12</v>
      </c>
      <c r="AO54" s="52">
        <v>16</v>
      </c>
      <c r="AP54" s="52">
        <v>23.832715034484899</v>
      </c>
      <c r="AQ54" s="52">
        <v>15.5065484046936</v>
      </c>
      <c r="AR54" s="52">
        <v>16.449189186096199</v>
      </c>
      <c r="AS54" s="52">
        <v>19.191513061523398</v>
      </c>
      <c r="AT54" s="52">
        <v>15.415585517883301</v>
      </c>
      <c r="AU54" s="52">
        <v>16.690813064575199</v>
      </c>
      <c r="AV54" s="52">
        <v>15.567309379577599</v>
      </c>
      <c r="AW54" s="52">
        <v>15.6660799980164</v>
      </c>
      <c r="AX54" s="52">
        <v>13.259194374084499</v>
      </c>
      <c r="AY54" s="52">
        <v>14.992226600646999</v>
      </c>
      <c r="AZ54" s="52">
        <v>14.809838294982899</v>
      </c>
    </row>
    <row r="55" spans="14:52" x14ac:dyDescent="0.25">
      <c r="N55" s="43"/>
      <c r="O55" s="38"/>
      <c r="P55" s="38"/>
      <c r="Q55" s="38"/>
      <c r="S55" s="69" t="s">
        <v>81</v>
      </c>
      <c r="T55" s="63">
        <f t="shared" si="43"/>
        <v>11</v>
      </c>
      <c r="U55" s="63">
        <f t="shared" si="41"/>
        <v>11</v>
      </c>
      <c r="V55" s="63">
        <f t="shared" si="41"/>
        <v>9</v>
      </c>
      <c r="W55" s="63">
        <f t="shared" si="41"/>
        <v>13</v>
      </c>
      <c r="X55" s="63">
        <f t="shared" si="41"/>
        <v>17.275288581848098</v>
      </c>
      <c r="Y55" s="63">
        <f t="shared" si="41"/>
        <v>13.9083766937256</v>
      </c>
      <c r="Z55" s="63">
        <f t="shared" si="41"/>
        <v>12.2515406608582</v>
      </c>
      <c r="AA55" s="63">
        <f t="shared" si="41"/>
        <v>16.645006179809599</v>
      </c>
      <c r="AB55" s="63">
        <f t="shared" si="41"/>
        <v>16.642485618591301</v>
      </c>
      <c r="AC55" s="63">
        <f t="shared" si="41"/>
        <v>15.1055917739868</v>
      </c>
      <c r="AD55" s="63">
        <f t="shared" si="41"/>
        <v>15.3227915763855</v>
      </c>
      <c r="AE55" s="63">
        <f t="shared" si="41"/>
        <v>16.3322014808655</v>
      </c>
      <c r="AF55" s="63">
        <f t="shared" si="41"/>
        <v>16.024088382720901</v>
      </c>
      <c r="AG55" s="63">
        <f t="shared" si="41"/>
        <v>16.831727981567401</v>
      </c>
      <c r="AH55" s="63">
        <f t="shared" si="41"/>
        <v>16.660231590271</v>
      </c>
      <c r="AI55" s="85">
        <f t="shared" si="42"/>
        <v>5.6602315902709996</v>
      </c>
      <c r="AJ55" s="95"/>
      <c r="AK55" s="51" t="s">
        <v>103</v>
      </c>
      <c r="AL55" s="52">
        <v>16</v>
      </c>
      <c r="AM55" s="52">
        <v>16</v>
      </c>
      <c r="AN55" s="52">
        <v>14</v>
      </c>
      <c r="AO55" s="52">
        <v>12</v>
      </c>
      <c r="AP55" s="52">
        <v>16.472838878631599</v>
      </c>
      <c r="AQ55" s="52">
        <v>23.8643913269043</v>
      </c>
      <c r="AR55" s="52">
        <v>16.001470565795898</v>
      </c>
      <c r="AS55" s="52">
        <v>16.921119213104198</v>
      </c>
      <c r="AT55" s="52">
        <v>19.4535617828369</v>
      </c>
      <c r="AU55" s="52">
        <v>16.007840633392298</v>
      </c>
      <c r="AV55" s="52">
        <v>17.1961479187012</v>
      </c>
      <c r="AW55" s="52">
        <v>16.124517917633099</v>
      </c>
      <c r="AX55" s="52">
        <v>16.223222255706801</v>
      </c>
      <c r="AY55" s="52">
        <v>13.9537386894226</v>
      </c>
      <c r="AZ55" s="52">
        <v>15.605710029602101</v>
      </c>
    </row>
    <row r="56" spans="14:52" x14ac:dyDescent="0.25">
      <c r="N56" s="43"/>
      <c r="O56" s="38"/>
      <c r="P56" s="38"/>
      <c r="Q56" s="38"/>
      <c r="S56" s="3" t="s">
        <v>9</v>
      </c>
      <c r="T56" s="103">
        <f>SUM(T42:T55)</f>
        <v>203</v>
      </c>
      <c r="U56" s="103">
        <f t="shared" ref="U56:AI56" si="44">SUM(U42:U55)</f>
        <v>199</v>
      </c>
      <c r="V56" s="103">
        <f t="shared" si="44"/>
        <v>206</v>
      </c>
      <c r="W56" s="103">
        <f t="shared" si="44"/>
        <v>204</v>
      </c>
      <c r="X56" s="103">
        <f t="shared" si="44"/>
        <v>203.07551765441897</v>
      </c>
      <c r="Y56" s="103">
        <f t="shared" si="44"/>
        <v>198.9413075447082</v>
      </c>
      <c r="Z56" s="103">
        <f t="shared" si="44"/>
        <v>205.89817142486609</v>
      </c>
      <c r="AA56" s="103">
        <f t="shared" si="44"/>
        <v>207.94354152679441</v>
      </c>
      <c r="AB56" s="103">
        <f t="shared" si="44"/>
        <v>208.78036499023446</v>
      </c>
      <c r="AC56" s="103">
        <f t="shared" si="44"/>
        <v>210.9932341575622</v>
      </c>
      <c r="AD56" s="103">
        <f t="shared" si="44"/>
        <v>215.19907236099257</v>
      </c>
      <c r="AE56" s="103">
        <f t="shared" si="44"/>
        <v>217.6074213981631</v>
      </c>
      <c r="AF56" s="103">
        <f t="shared" si="44"/>
        <v>219.79953718185419</v>
      </c>
      <c r="AG56" s="103">
        <f t="shared" si="44"/>
        <v>223.710765361786</v>
      </c>
      <c r="AH56" s="103">
        <f t="shared" si="44"/>
        <v>225.60676622390753</v>
      </c>
      <c r="AI56" s="61">
        <f t="shared" si="44"/>
        <v>22.606766223907496</v>
      </c>
      <c r="AJ56" s="100"/>
      <c r="AK56" s="51" t="s">
        <v>104</v>
      </c>
      <c r="AL56" s="52">
        <v>14</v>
      </c>
      <c r="AM56" s="52">
        <v>16</v>
      </c>
      <c r="AN56" s="52">
        <v>17</v>
      </c>
      <c r="AO56" s="52">
        <v>15</v>
      </c>
      <c r="AP56" s="52">
        <v>12.69251537323</v>
      </c>
      <c r="AQ56" s="52">
        <v>16.983589172363299</v>
      </c>
      <c r="AR56" s="52">
        <v>24.013456344604499</v>
      </c>
      <c r="AS56" s="52">
        <v>16.550334453582799</v>
      </c>
      <c r="AT56" s="52">
        <v>17.451247215271</v>
      </c>
      <c r="AU56" s="52">
        <v>19.7975463867188</v>
      </c>
      <c r="AV56" s="52">
        <v>16.644315719604499</v>
      </c>
      <c r="AW56" s="52">
        <v>17.754702568054199</v>
      </c>
      <c r="AX56" s="52">
        <v>16.7252807617188</v>
      </c>
      <c r="AY56" s="52">
        <v>16.825144767761198</v>
      </c>
      <c r="AZ56" s="52">
        <v>14.669700622558601</v>
      </c>
    </row>
    <row r="57" spans="14:52" x14ac:dyDescent="0.25">
      <c r="N57" s="43"/>
      <c r="O57" s="38"/>
      <c r="P57" s="38"/>
      <c r="Q57" s="38"/>
      <c r="S57" s="76" t="s">
        <v>82</v>
      </c>
      <c r="T57" s="65">
        <f>AL34</f>
        <v>14</v>
      </c>
      <c r="U57" s="65">
        <f t="shared" ref="U57:AH66" si="45">AM34</f>
        <v>11</v>
      </c>
      <c r="V57" s="65">
        <f t="shared" si="45"/>
        <v>12</v>
      </c>
      <c r="W57" s="65">
        <f t="shared" si="45"/>
        <v>10</v>
      </c>
      <c r="X57" s="65">
        <f t="shared" si="45"/>
        <v>13.930866241455099</v>
      </c>
      <c r="Y57" s="65">
        <f t="shared" si="45"/>
        <v>17.649445533752399</v>
      </c>
      <c r="Z57" s="65">
        <f t="shared" si="45"/>
        <v>14.850361347198501</v>
      </c>
      <c r="AA57" s="65">
        <f t="shared" si="45"/>
        <v>13.4588680267334</v>
      </c>
      <c r="AB57" s="65">
        <f t="shared" si="45"/>
        <v>17.2250847816467</v>
      </c>
      <c r="AC57" s="65">
        <f t="shared" si="45"/>
        <v>17.308782577514599</v>
      </c>
      <c r="AD57" s="65">
        <f t="shared" si="45"/>
        <v>16.0294141769409</v>
      </c>
      <c r="AE57" s="65">
        <f t="shared" si="45"/>
        <v>16.253149032592798</v>
      </c>
      <c r="AF57" s="65">
        <f t="shared" si="45"/>
        <v>17.1600904464722</v>
      </c>
      <c r="AG57" s="65">
        <f t="shared" si="45"/>
        <v>16.940240859985401</v>
      </c>
      <c r="AH57" s="65">
        <f t="shared" si="45"/>
        <v>17.6688680648804</v>
      </c>
      <c r="AI57" s="87">
        <f t="shared" ref="AI57:AI66" si="46">AH57-T57</f>
        <v>3.6688680648803995</v>
      </c>
      <c r="AJ57" s="95"/>
      <c r="AK57" s="51" t="s">
        <v>105</v>
      </c>
      <c r="AL57" s="52">
        <v>15</v>
      </c>
      <c r="AM57" s="52">
        <v>14</v>
      </c>
      <c r="AN57" s="52">
        <v>16</v>
      </c>
      <c r="AO57" s="52">
        <v>17</v>
      </c>
      <c r="AP57" s="52">
        <v>15.4285426139832</v>
      </c>
      <c r="AQ57" s="52">
        <v>13.2185354232788</v>
      </c>
      <c r="AR57" s="52">
        <v>17.361936569213899</v>
      </c>
      <c r="AS57" s="52">
        <v>24.065875053405801</v>
      </c>
      <c r="AT57" s="52">
        <v>16.958215713501001</v>
      </c>
      <c r="AU57" s="52">
        <v>17.838575363159201</v>
      </c>
      <c r="AV57" s="52">
        <v>20.020321846008301</v>
      </c>
      <c r="AW57" s="52">
        <v>17.134860992431602</v>
      </c>
      <c r="AX57" s="52">
        <v>18.1693725585938</v>
      </c>
      <c r="AY57" s="52">
        <v>17.182466030120899</v>
      </c>
      <c r="AZ57" s="52">
        <v>17.278231620788599</v>
      </c>
    </row>
    <row r="58" spans="14:52" x14ac:dyDescent="0.25">
      <c r="N58" s="43"/>
      <c r="O58" s="38"/>
      <c r="P58" s="38"/>
      <c r="Q58" s="38"/>
      <c r="S58" s="30" t="s">
        <v>83</v>
      </c>
      <c r="T58" s="61">
        <f>AL35</f>
        <v>16</v>
      </c>
      <c r="U58" s="61">
        <f t="shared" si="45"/>
        <v>13</v>
      </c>
      <c r="V58" s="61">
        <f t="shared" si="45"/>
        <v>11</v>
      </c>
      <c r="W58" s="61">
        <f t="shared" si="45"/>
        <v>11</v>
      </c>
      <c r="X58" s="61">
        <f t="shared" si="45"/>
        <v>11.2724952697754</v>
      </c>
      <c r="Y58" s="61">
        <f t="shared" si="45"/>
        <v>14.725288391113301</v>
      </c>
      <c r="Z58" s="61">
        <f t="shared" si="45"/>
        <v>18.0258979797363</v>
      </c>
      <c r="AA58" s="61">
        <f t="shared" si="45"/>
        <v>15.638593673706101</v>
      </c>
      <c r="AB58" s="61">
        <f t="shared" si="45"/>
        <v>14.4447455406189</v>
      </c>
      <c r="AC58" s="61">
        <f t="shared" si="45"/>
        <v>17.791523456573501</v>
      </c>
      <c r="AD58" s="61">
        <f t="shared" si="45"/>
        <v>17.884569168090799</v>
      </c>
      <c r="AE58" s="61">
        <f t="shared" si="45"/>
        <v>16.820437431335399</v>
      </c>
      <c r="AF58" s="61">
        <f t="shared" si="45"/>
        <v>17.049556732177699</v>
      </c>
      <c r="AG58" s="61">
        <f t="shared" si="45"/>
        <v>17.870180130004901</v>
      </c>
      <c r="AH58" s="61">
        <f t="shared" si="45"/>
        <v>17.721218109130898</v>
      </c>
      <c r="AI58" s="84">
        <f t="shared" si="46"/>
        <v>1.7212181091308985</v>
      </c>
      <c r="AJ58" s="95"/>
      <c r="AK58" s="51" t="s">
        <v>106</v>
      </c>
      <c r="AL58" s="52">
        <v>10</v>
      </c>
      <c r="AM58" s="52">
        <v>14</v>
      </c>
      <c r="AN58" s="52">
        <v>12</v>
      </c>
      <c r="AO58" s="52">
        <v>17</v>
      </c>
      <c r="AP58" s="52">
        <v>17.0184135437012</v>
      </c>
      <c r="AQ58" s="52">
        <v>15.611331939697299</v>
      </c>
      <c r="AR58" s="52">
        <v>13.501769542694101</v>
      </c>
      <c r="AS58" s="52">
        <v>17.497298717498801</v>
      </c>
      <c r="AT58" s="52">
        <v>23.905285835266099</v>
      </c>
      <c r="AU58" s="52">
        <v>17.1140022277832</v>
      </c>
      <c r="AV58" s="52">
        <v>17.972679138183601</v>
      </c>
      <c r="AW58" s="52">
        <v>20.017235755920399</v>
      </c>
      <c r="AX58" s="52">
        <v>17.3726482391357</v>
      </c>
      <c r="AY58" s="52">
        <v>18.333145141601602</v>
      </c>
      <c r="AZ58" s="52">
        <v>17.396572113037099</v>
      </c>
    </row>
    <row r="59" spans="14:52" x14ac:dyDescent="0.25">
      <c r="N59" s="43"/>
      <c r="O59" s="38"/>
      <c r="P59" s="38"/>
      <c r="Q59" s="38"/>
      <c r="S59" s="67" t="s">
        <v>84</v>
      </c>
      <c r="T59" s="65">
        <f t="shared" ref="T59:T66" si="47">AL36</f>
        <v>7</v>
      </c>
      <c r="U59" s="65">
        <f t="shared" si="45"/>
        <v>17</v>
      </c>
      <c r="V59" s="65">
        <f t="shared" si="45"/>
        <v>13</v>
      </c>
      <c r="W59" s="65">
        <f t="shared" si="45"/>
        <v>13</v>
      </c>
      <c r="X59" s="65">
        <f t="shared" si="45"/>
        <v>12.010491847991901</v>
      </c>
      <c r="Y59" s="65">
        <f t="shared" si="45"/>
        <v>12.2273058891296</v>
      </c>
      <c r="Z59" s="65">
        <f t="shared" si="45"/>
        <v>15.409351825714101</v>
      </c>
      <c r="AA59" s="65">
        <f t="shared" si="45"/>
        <v>18.3760070800781</v>
      </c>
      <c r="AB59" s="65">
        <f t="shared" si="45"/>
        <v>16.2825961112976</v>
      </c>
      <c r="AC59" s="65">
        <f t="shared" si="45"/>
        <v>15.233199596405001</v>
      </c>
      <c r="AD59" s="65">
        <f t="shared" si="45"/>
        <v>18.304871082305901</v>
      </c>
      <c r="AE59" s="65">
        <f t="shared" si="45"/>
        <v>18.364745140075701</v>
      </c>
      <c r="AF59" s="65">
        <f t="shared" si="45"/>
        <v>17.474086761474599</v>
      </c>
      <c r="AG59" s="65">
        <f t="shared" si="45"/>
        <v>17.709675788879402</v>
      </c>
      <c r="AH59" s="65">
        <f t="shared" si="45"/>
        <v>18.463229179382299</v>
      </c>
      <c r="AI59" s="83">
        <f t="shared" si="46"/>
        <v>11.463229179382299</v>
      </c>
      <c r="AJ59" s="95"/>
      <c r="AK59" s="51" t="s">
        <v>107</v>
      </c>
      <c r="AL59" s="52">
        <v>20</v>
      </c>
      <c r="AM59" s="52">
        <v>9</v>
      </c>
      <c r="AN59" s="52">
        <v>14</v>
      </c>
      <c r="AO59" s="52">
        <v>12</v>
      </c>
      <c r="AP59" s="52">
        <v>16.947205543518098</v>
      </c>
      <c r="AQ59" s="52">
        <v>16.8349738121033</v>
      </c>
      <c r="AR59" s="52">
        <v>15.6183037757874</v>
      </c>
      <c r="AS59" s="52">
        <v>13.606163978576699</v>
      </c>
      <c r="AT59" s="52">
        <v>17.445792198181199</v>
      </c>
      <c r="AU59" s="52">
        <v>23.5627250671387</v>
      </c>
      <c r="AV59" s="52">
        <v>17.0769429206848</v>
      </c>
      <c r="AW59" s="52">
        <v>17.912111282348601</v>
      </c>
      <c r="AX59" s="52">
        <v>19.826849937439</v>
      </c>
      <c r="AY59" s="52">
        <v>17.4136066436768</v>
      </c>
      <c r="AZ59" s="52">
        <v>18.305543899536101</v>
      </c>
    </row>
    <row r="60" spans="14:52" x14ac:dyDescent="0.25">
      <c r="N60" s="43"/>
      <c r="O60" s="38"/>
      <c r="P60" s="38"/>
      <c r="Q60" s="38"/>
      <c r="S60" s="30" t="s">
        <v>85</v>
      </c>
      <c r="T60" s="61">
        <f t="shared" si="47"/>
        <v>12</v>
      </c>
      <c r="U60" s="61">
        <f t="shared" si="45"/>
        <v>7</v>
      </c>
      <c r="V60" s="61">
        <f t="shared" si="45"/>
        <v>17</v>
      </c>
      <c r="W60" s="61">
        <f t="shared" si="45"/>
        <v>15</v>
      </c>
      <c r="X60" s="61">
        <f t="shared" si="45"/>
        <v>13.5407137870789</v>
      </c>
      <c r="Y60" s="61">
        <f t="shared" si="45"/>
        <v>12.773868560791</v>
      </c>
      <c r="Z60" s="61">
        <f t="shared" si="45"/>
        <v>12.968641281127899</v>
      </c>
      <c r="AA60" s="61">
        <f t="shared" si="45"/>
        <v>15.966512203216601</v>
      </c>
      <c r="AB60" s="61">
        <f t="shared" si="45"/>
        <v>18.6655416488647</v>
      </c>
      <c r="AC60" s="61">
        <f t="shared" si="45"/>
        <v>16.789798736572301</v>
      </c>
      <c r="AD60" s="61">
        <f t="shared" si="45"/>
        <v>15.853543281555201</v>
      </c>
      <c r="AE60" s="61">
        <f t="shared" si="45"/>
        <v>18.725658416748001</v>
      </c>
      <c r="AF60" s="61">
        <f t="shared" si="45"/>
        <v>18.739300727844199</v>
      </c>
      <c r="AG60" s="61">
        <f t="shared" si="45"/>
        <v>17.989393234252901</v>
      </c>
      <c r="AH60" s="61">
        <f t="shared" si="45"/>
        <v>18.233374595642101</v>
      </c>
      <c r="AI60" s="84">
        <f t="shared" si="46"/>
        <v>6.2333745956421005</v>
      </c>
      <c r="AJ60" s="95"/>
      <c r="AK60" s="51" t="s">
        <v>108</v>
      </c>
      <c r="AL60" s="52">
        <v>11</v>
      </c>
      <c r="AM60" s="52">
        <v>19</v>
      </c>
      <c r="AN60" s="52">
        <v>9</v>
      </c>
      <c r="AO60" s="52">
        <v>13</v>
      </c>
      <c r="AP60" s="52">
        <v>12.2175092697144</v>
      </c>
      <c r="AQ60" s="52">
        <v>16.901317596435501</v>
      </c>
      <c r="AR60" s="52">
        <v>16.697184562683098</v>
      </c>
      <c r="AS60" s="52">
        <v>15.640602111816399</v>
      </c>
      <c r="AT60" s="52">
        <v>13.721583843231199</v>
      </c>
      <c r="AU60" s="52">
        <v>17.411678314208999</v>
      </c>
      <c r="AV60" s="52">
        <v>23.257274627685501</v>
      </c>
      <c r="AW60" s="52">
        <v>17.060997486114498</v>
      </c>
      <c r="AX60" s="52">
        <v>17.873625755310101</v>
      </c>
      <c r="AY60" s="52">
        <v>19.6672410964966</v>
      </c>
      <c r="AZ60" s="52">
        <v>17.463325500488299</v>
      </c>
    </row>
    <row r="61" spans="14:52" x14ac:dyDescent="0.25">
      <c r="N61" s="43"/>
      <c r="O61" s="38"/>
      <c r="P61" s="38"/>
      <c r="Q61" s="38"/>
      <c r="S61" s="67" t="s">
        <v>86</v>
      </c>
      <c r="T61" s="65">
        <f t="shared" si="47"/>
        <v>12</v>
      </c>
      <c r="U61" s="65">
        <f t="shared" si="45"/>
        <v>11</v>
      </c>
      <c r="V61" s="65">
        <f t="shared" si="45"/>
        <v>7</v>
      </c>
      <c r="W61" s="65">
        <f t="shared" si="45"/>
        <v>17</v>
      </c>
      <c r="X61" s="65">
        <f t="shared" si="45"/>
        <v>15.3490333557129</v>
      </c>
      <c r="Y61" s="65">
        <f t="shared" si="45"/>
        <v>13.796715736389199</v>
      </c>
      <c r="Z61" s="65">
        <f t="shared" si="45"/>
        <v>13.242660045623801</v>
      </c>
      <c r="AA61" s="65">
        <f t="shared" si="45"/>
        <v>13.4131197929382</v>
      </c>
      <c r="AB61" s="65">
        <f t="shared" si="45"/>
        <v>16.2054252624512</v>
      </c>
      <c r="AC61" s="65">
        <f t="shared" si="45"/>
        <v>18.654349327087399</v>
      </c>
      <c r="AD61" s="65">
        <f t="shared" si="45"/>
        <v>16.990227699279799</v>
      </c>
      <c r="AE61" s="65">
        <f t="shared" si="45"/>
        <v>16.155555248260502</v>
      </c>
      <c r="AF61" s="65">
        <f t="shared" si="45"/>
        <v>18.811231613159201</v>
      </c>
      <c r="AG61" s="65">
        <f t="shared" si="45"/>
        <v>18.7964191436768</v>
      </c>
      <c r="AH61" s="65">
        <f t="shared" si="45"/>
        <v>18.171999931335399</v>
      </c>
      <c r="AI61" s="83">
        <f t="shared" si="46"/>
        <v>6.1719999313353995</v>
      </c>
      <c r="AJ61" s="95"/>
      <c r="AK61" s="51" t="s">
        <v>109</v>
      </c>
      <c r="AL61" s="52">
        <v>20</v>
      </c>
      <c r="AM61" s="52">
        <v>11</v>
      </c>
      <c r="AN61" s="52">
        <v>19</v>
      </c>
      <c r="AO61" s="52">
        <v>10</v>
      </c>
      <c r="AP61" s="52">
        <v>13.0569176673889</v>
      </c>
      <c r="AQ61" s="52">
        <v>12.4401655197144</v>
      </c>
      <c r="AR61" s="52">
        <v>16.8927035331726</v>
      </c>
      <c r="AS61" s="52">
        <v>16.639053821563699</v>
      </c>
      <c r="AT61" s="52">
        <v>15.700000762939499</v>
      </c>
      <c r="AU61" s="52">
        <v>13.8765234947205</v>
      </c>
      <c r="AV61" s="52">
        <v>17.421692848205598</v>
      </c>
      <c r="AW61" s="52">
        <v>22.992953300476099</v>
      </c>
      <c r="AX61" s="52">
        <v>17.090981960296599</v>
      </c>
      <c r="AY61" s="52">
        <v>17.8829698562622</v>
      </c>
      <c r="AZ61" s="52">
        <v>19.557374954223601</v>
      </c>
    </row>
    <row r="62" spans="14:52" x14ac:dyDescent="0.25">
      <c r="N62" s="43"/>
      <c r="O62" s="38"/>
      <c r="P62" s="38"/>
      <c r="Q62" s="38"/>
      <c r="S62" s="30" t="s">
        <v>87</v>
      </c>
      <c r="T62" s="61">
        <f t="shared" si="47"/>
        <v>9</v>
      </c>
      <c r="U62" s="61">
        <f t="shared" si="45"/>
        <v>13</v>
      </c>
      <c r="V62" s="61">
        <f t="shared" si="45"/>
        <v>13</v>
      </c>
      <c r="W62" s="61">
        <f t="shared" si="45"/>
        <v>8</v>
      </c>
      <c r="X62" s="61">
        <f t="shared" si="45"/>
        <v>16.6928954124451</v>
      </c>
      <c r="Y62" s="61">
        <f t="shared" si="45"/>
        <v>15.445838212966899</v>
      </c>
      <c r="Z62" s="61">
        <f t="shared" si="45"/>
        <v>13.8543515205383</v>
      </c>
      <c r="AA62" s="61">
        <f t="shared" si="45"/>
        <v>13.4975910186768</v>
      </c>
      <c r="AB62" s="61">
        <f t="shared" si="45"/>
        <v>13.6413035392761</v>
      </c>
      <c r="AC62" s="61">
        <f t="shared" si="45"/>
        <v>16.214955329895002</v>
      </c>
      <c r="AD62" s="61">
        <f t="shared" si="45"/>
        <v>18.4214429855347</v>
      </c>
      <c r="AE62" s="61">
        <f t="shared" si="45"/>
        <v>16.961234092712399</v>
      </c>
      <c r="AF62" s="61">
        <f t="shared" si="45"/>
        <v>16.220883369445801</v>
      </c>
      <c r="AG62" s="61">
        <f t="shared" si="45"/>
        <v>18.653544425964402</v>
      </c>
      <c r="AH62" s="61">
        <f t="shared" si="45"/>
        <v>18.617800712585399</v>
      </c>
      <c r="AI62" s="84">
        <f t="shared" si="46"/>
        <v>9.6178007125853995</v>
      </c>
      <c r="AJ62" s="95"/>
      <c r="AK62" s="51" t="s">
        <v>110</v>
      </c>
      <c r="AL62" s="52">
        <v>13</v>
      </c>
      <c r="AM62" s="52">
        <v>21</v>
      </c>
      <c r="AN62" s="52">
        <v>11</v>
      </c>
      <c r="AO62" s="52">
        <v>18</v>
      </c>
      <c r="AP62" s="52">
        <v>10.252732753753699</v>
      </c>
      <c r="AQ62" s="52">
        <v>13.071130275726301</v>
      </c>
      <c r="AR62" s="52">
        <v>12.62682056427</v>
      </c>
      <c r="AS62" s="52">
        <v>16.861471652984601</v>
      </c>
      <c r="AT62" s="52">
        <v>16.588412284851099</v>
      </c>
      <c r="AU62" s="52">
        <v>15.7366557121277</v>
      </c>
      <c r="AV62" s="52">
        <v>14.006739139556901</v>
      </c>
      <c r="AW62" s="52">
        <v>17.411989212036101</v>
      </c>
      <c r="AX62" s="52">
        <v>22.709556579589801</v>
      </c>
      <c r="AY62" s="52">
        <v>17.1017632484436</v>
      </c>
      <c r="AZ62" s="52">
        <v>17.873187065124501</v>
      </c>
    </row>
    <row r="63" spans="14:52" x14ac:dyDescent="0.25">
      <c r="N63" s="43"/>
      <c r="O63" s="38"/>
      <c r="P63" s="38"/>
      <c r="Q63" s="38"/>
      <c r="S63" s="67" t="s">
        <v>88</v>
      </c>
      <c r="T63" s="65">
        <f t="shared" si="47"/>
        <v>11</v>
      </c>
      <c r="U63" s="65">
        <f t="shared" si="45"/>
        <v>9</v>
      </c>
      <c r="V63" s="65">
        <f t="shared" si="45"/>
        <v>12</v>
      </c>
      <c r="W63" s="65">
        <f t="shared" si="45"/>
        <v>13</v>
      </c>
      <c r="X63" s="65">
        <f t="shared" si="45"/>
        <v>8.8588409423828107</v>
      </c>
      <c r="Y63" s="65">
        <f t="shared" si="45"/>
        <v>16.469902038574201</v>
      </c>
      <c r="Z63" s="65">
        <f t="shared" si="45"/>
        <v>15.547101020813001</v>
      </c>
      <c r="AA63" s="65">
        <f t="shared" si="45"/>
        <v>13.998203754425001</v>
      </c>
      <c r="AB63" s="65">
        <f t="shared" si="45"/>
        <v>13.791054725646999</v>
      </c>
      <c r="AC63" s="65">
        <f t="shared" si="45"/>
        <v>13.903462886810299</v>
      </c>
      <c r="AD63" s="65">
        <f t="shared" si="45"/>
        <v>16.279490470886198</v>
      </c>
      <c r="AE63" s="65">
        <f t="shared" si="45"/>
        <v>18.285081863403299</v>
      </c>
      <c r="AF63" s="65">
        <f t="shared" si="45"/>
        <v>16.997660636901902</v>
      </c>
      <c r="AG63" s="65">
        <f t="shared" si="45"/>
        <v>16.339801311492899</v>
      </c>
      <c r="AH63" s="65">
        <f t="shared" si="45"/>
        <v>18.566967964172399</v>
      </c>
      <c r="AI63" s="83">
        <f t="shared" si="46"/>
        <v>7.5669679641723988</v>
      </c>
      <c r="AJ63" s="95"/>
      <c r="AK63" s="51" t="s">
        <v>111</v>
      </c>
      <c r="AL63" s="52">
        <v>15</v>
      </c>
      <c r="AM63" s="52">
        <v>12</v>
      </c>
      <c r="AN63" s="52">
        <v>21</v>
      </c>
      <c r="AO63" s="52">
        <v>10</v>
      </c>
      <c r="AP63" s="52">
        <v>17.765116691589402</v>
      </c>
      <c r="AQ63" s="52">
        <v>10.409221172332799</v>
      </c>
      <c r="AR63" s="52">
        <v>13.0119466781616</v>
      </c>
      <c r="AS63" s="52">
        <v>12.7306904792786</v>
      </c>
      <c r="AT63" s="52">
        <v>16.758611679077099</v>
      </c>
      <c r="AU63" s="52">
        <v>16.492054939270002</v>
      </c>
      <c r="AV63" s="52">
        <v>15.702117443084701</v>
      </c>
      <c r="AW63" s="52">
        <v>14.0625219345093</v>
      </c>
      <c r="AX63" s="52">
        <v>17.331851959228501</v>
      </c>
      <c r="AY63" s="52">
        <v>22.3547973632813</v>
      </c>
      <c r="AZ63" s="52">
        <v>17.041856288909901</v>
      </c>
    </row>
    <row r="64" spans="14:52" x14ac:dyDescent="0.25">
      <c r="N64" s="43"/>
      <c r="O64" s="38"/>
      <c r="P64" s="38"/>
      <c r="Q64" s="38"/>
      <c r="S64" s="30" t="s">
        <v>89</v>
      </c>
      <c r="T64" s="61">
        <f t="shared" si="47"/>
        <v>12</v>
      </c>
      <c r="U64" s="61">
        <f t="shared" si="45"/>
        <v>11</v>
      </c>
      <c r="V64" s="61">
        <f t="shared" si="45"/>
        <v>11</v>
      </c>
      <c r="W64" s="61">
        <f t="shared" si="45"/>
        <v>11</v>
      </c>
      <c r="X64" s="61">
        <f t="shared" si="45"/>
        <v>13.1862192153931</v>
      </c>
      <c r="Y64" s="61">
        <f t="shared" si="45"/>
        <v>9.6287398338317907</v>
      </c>
      <c r="Z64" s="61">
        <f t="shared" si="45"/>
        <v>16.337857246398901</v>
      </c>
      <c r="AA64" s="61">
        <f t="shared" si="45"/>
        <v>15.625892639160201</v>
      </c>
      <c r="AB64" s="61">
        <f t="shared" si="45"/>
        <v>14.2257375717163</v>
      </c>
      <c r="AC64" s="61">
        <f t="shared" si="45"/>
        <v>14.1078128814697</v>
      </c>
      <c r="AD64" s="61">
        <f t="shared" si="45"/>
        <v>14.198549747467</v>
      </c>
      <c r="AE64" s="61">
        <f t="shared" si="45"/>
        <v>16.381230831146201</v>
      </c>
      <c r="AF64" s="61">
        <f t="shared" si="45"/>
        <v>18.226087570190401</v>
      </c>
      <c r="AG64" s="61">
        <f t="shared" si="45"/>
        <v>17.088416099548301</v>
      </c>
      <c r="AH64" s="61">
        <f t="shared" si="45"/>
        <v>16.505235671997099</v>
      </c>
      <c r="AI64" s="84">
        <f t="shared" si="46"/>
        <v>4.5052356719970987</v>
      </c>
      <c r="AJ64" s="95"/>
      <c r="AK64" s="51" t="s">
        <v>112</v>
      </c>
      <c r="AL64" s="52">
        <v>7</v>
      </c>
      <c r="AM64" s="52">
        <v>16</v>
      </c>
      <c r="AN64" s="52">
        <v>12</v>
      </c>
      <c r="AO64" s="52">
        <v>19</v>
      </c>
      <c r="AP64" s="52">
        <v>10.1453351974487</v>
      </c>
      <c r="AQ64" s="52">
        <v>17.508475303649899</v>
      </c>
      <c r="AR64" s="52">
        <v>10.5213832855225</v>
      </c>
      <c r="AS64" s="52">
        <v>12.934858083725</v>
      </c>
      <c r="AT64" s="52">
        <v>12.7897729873657</v>
      </c>
      <c r="AU64" s="52">
        <v>16.628995418548602</v>
      </c>
      <c r="AV64" s="52">
        <v>16.3665933609009</v>
      </c>
      <c r="AW64" s="52">
        <v>15.6333770751953</v>
      </c>
      <c r="AX64" s="52">
        <v>14.0733137130737</v>
      </c>
      <c r="AY64" s="52">
        <v>17.218255043029799</v>
      </c>
      <c r="AZ64" s="52">
        <v>22.001039505004901</v>
      </c>
    </row>
    <row r="65" spans="14:52" x14ac:dyDescent="0.25">
      <c r="N65" s="43"/>
      <c r="O65" s="38"/>
      <c r="P65" s="38"/>
      <c r="Q65" s="38"/>
      <c r="S65" s="67" t="s">
        <v>90</v>
      </c>
      <c r="T65" s="65">
        <f t="shared" si="47"/>
        <v>10</v>
      </c>
      <c r="U65" s="65">
        <f t="shared" si="45"/>
        <v>14</v>
      </c>
      <c r="V65" s="65">
        <f t="shared" si="45"/>
        <v>10</v>
      </c>
      <c r="W65" s="65">
        <f t="shared" si="45"/>
        <v>10</v>
      </c>
      <c r="X65" s="65">
        <f t="shared" si="45"/>
        <v>11.5843696594238</v>
      </c>
      <c r="Y65" s="65">
        <f t="shared" si="45"/>
        <v>13.5086150169373</v>
      </c>
      <c r="Z65" s="65">
        <f t="shared" si="45"/>
        <v>10.396055221557599</v>
      </c>
      <c r="AA65" s="65">
        <f t="shared" si="45"/>
        <v>16.388054370880099</v>
      </c>
      <c r="AB65" s="65">
        <f t="shared" si="45"/>
        <v>15.7919368743896</v>
      </c>
      <c r="AC65" s="65">
        <f t="shared" si="45"/>
        <v>14.605651378631601</v>
      </c>
      <c r="AD65" s="65">
        <f t="shared" si="45"/>
        <v>14.5324516296387</v>
      </c>
      <c r="AE65" s="65">
        <f t="shared" si="45"/>
        <v>14.6100196838379</v>
      </c>
      <c r="AF65" s="65">
        <f t="shared" si="45"/>
        <v>16.619026184081999</v>
      </c>
      <c r="AG65" s="65">
        <f t="shared" si="45"/>
        <v>18.3560628890991</v>
      </c>
      <c r="AH65" s="65">
        <f t="shared" si="45"/>
        <v>17.341884613037099</v>
      </c>
      <c r="AI65" s="83">
        <f t="shared" si="46"/>
        <v>7.3418846130370987</v>
      </c>
      <c r="AJ65" s="95"/>
      <c r="AK65" s="51" t="s">
        <v>113</v>
      </c>
      <c r="AL65" s="52">
        <v>14</v>
      </c>
      <c r="AM65" s="52">
        <v>7</v>
      </c>
      <c r="AN65" s="52">
        <v>15</v>
      </c>
      <c r="AO65" s="52">
        <v>11</v>
      </c>
      <c r="AP65" s="52">
        <v>18.7203464508057</v>
      </c>
      <c r="AQ65" s="52">
        <v>10.242877960205099</v>
      </c>
      <c r="AR65" s="52">
        <v>17.247097969055201</v>
      </c>
      <c r="AS65" s="52">
        <v>10.602900028228801</v>
      </c>
      <c r="AT65" s="52">
        <v>12.850741147995</v>
      </c>
      <c r="AU65" s="52">
        <v>12.8193807601929</v>
      </c>
      <c r="AV65" s="52">
        <v>16.488837718963602</v>
      </c>
      <c r="AW65" s="52">
        <v>16.223705291748001</v>
      </c>
      <c r="AX65" s="52">
        <v>15.543692111968999</v>
      </c>
      <c r="AY65" s="52">
        <v>14.0552792549133</v>
      </c>
      <c r="AZ65" s="52">
        <v>17.088530540466301</v>
      </c>
    </row>
    <row r="66" spans="14:52" x14ac:dyDescent="0.25">
      <c r="N66" s="43"/>
      <c r="O66" s="38"/>
      <c r="P66" s="38"/>
      <c r="Q66" s="38"/>
      <c r="S66" s="69" t="s">
        <v>91</v>
      </c>
      <c r="T66" s="63">
        <f t="shared" si="47"/>
        <v>15</v>
      </c>
      <c r="U66" s="63">
        <f t="shared" si="45"/>
        <v>10</v>
      </c>
      <c r="V66" s="63">
        <f t="shared" si="45"/>
        <v>12</v>
      </c>
      <c r="W66" s="63">
        <f t="shared" si="45"/>
        <v>11</v>
      </c>
      <c r="X66" s="63">
        <f t="shared" si="45"/>
        <v>10.651851654052701</v>
      </c>
      <c r="Y66" s="63">
        <f t="shared" si="45"/>
        <v>12.090470790863</v>
      </c>
      <c r="Z66" s="63">
        <f t="shared" si="45"/>
        <v>13.8221726417542</v>
      </c>
      <c r="AA66" s="63">
        <f t="shared" si="45"/>
        <v>11.0794968605042</v>
      </c>
      <c r="AB66" s="63">
        <f t="shared" si="45"/>
        <v>16.4855732917786</v>
      </c>
      <c r="AC66" s="63">
        <f t="shared" si="45"/>
        <v>15.9874243736267</v>
      </c>
      <c r="AD66" s="63">
        <f t="shared" si="45"/>
        <v>14.971438407897899</v>
      </c>
      <c r="AE66" s="63">
        <f t="shared" si="45"/>
        <v>14.937664031982401</v>
      </c>
      <c r="AF66" s="63">
        <f t="shared" si="45"/>
        <v>15.006516933441199</v>
      </c>
      <c r="AG66" s="63">
        <f t="shared" si="45"/>
        <v>16.873531341552699</v>
      </c>
      <c r="AH66" s="63">
        <f t="shared" si="45"/>
        <v>18.524291038513201</v>
      </c>
      <c r="AI66" s="85">
        <f t="shared" si="46"/>
        <v>3.5242910385132014</v>
      </c>
      <c r="AJ66" s="95"/>
      <c r="AK66" s="51" t="s">
        <v>114</v>
      </c>
      <c r="AL66" s="52">
        <v>17</v>
      </c>
      <c r="AM66" s="52">
        <v>13</v>
      </c>
      <c r="AN66" s="52">
        <v>6</v>
      </c>
      <c r="AO66" s="52">
        <v>15</v>
      </c>
      <c r="AP66" s="52">
        <v>11.015295505523699</v>
      </c>
      <c r="AQ66" s="52">
        <v>18.430555820465099</v>
      </c>
      <c r="AR66" s="52">
        <v>10.2938446998596</v>
      </c>
      <c r="AS66" s="52">
        <v>16.948721408844001</v>
      </c>
      <c r="AT66" s="52">
        <v>10.650872707366901</v>
      </c>
      <c r="AU66" s="52">
        <v>12.751023769378699</v>
      </c>
      <c r="AV66" s="52">
        <v>12.8134717941284</v>
      </c>
      <c r="AW66" s="52">
        <v>16.324503898620598</v>
      </c>
      <c r="AX66" s="52">
        <v>16.0392923355103</v>
      </c>
      <c r="AY66" s="52">
        <v>15.420660495758099</v>
      </c>
      <c r="AZ66" s="52">
        <v>13.997609615325899</v>
      </c>
    </row>
    <row r="67" spans="14:52" x14ac:dyDescent="0.25">
      <c r="N67" s="43"/>
      <c r="O67" s="38"/>
      <c r="P67" s="38"/>
      <c r="Q67" s="38"/>
      <c r="S67" s="3" t="s">
        <v>9</v>
      </c>
      <c r="T67" s="61">
        <f>SUM(T57:T66)</f>
        <v>118</v>
      </c>
      <c r="U67" s="61">
        <f t="shared" ref="U67:AI67" si="48">SUM(U57:U66)</f>
        <v>116</v>
      </c>
      <c r="V67" s="61">
        <f t="shared" si="48"/>
        <v>118</v>
      </c>
      <c r="W67" s="61">
        <f t="shared" si="48"/>
        <v>119</v>
      </c>
      <c r="X67" s="61">
        <f t="shared" si="48"/>
        <v>127.07777738571171</v>
      </c>
      <c r="Y67" s="61">
        <f t="shared" si="48"/>
        <v>138.3161900043487</v>
      </c>
      <c r="Z67" s="61">
        <f t="shared" si="48"/>
        <v>144.45445013046262</v>
      </c>
      <c r="AA67" s="61">
        <f t="shared" si="48"/>
        <v>147.44233942031872</v>
      </c>
      <c r="AB67" s="61">
        <f t="shared" si="48"/>
        <v>156.75899934768668</v>
      </c>
      <c r="AC67" s="61">
        <f t="shared" si="48"/>
        <v>160.59696054458612</v>
      </c>
      <c r="AD67" s="61">
        <f t="shared" si="48"/>
        <v>163.46599864959708</v>
      </c>
      <c r="AE67" s="61">
        <f t="shared" si="48"/>
        <v>167.49477577209458</v>
      </c>
      <c r="AF67" s="61">
        <f t="shared" si="48"/>
        <v>172.30444097518921</v>
      </c>
      <c r="AG67" s="61">
        <f t="shared" si="48"/>
        <v>176.61726522445682</v>
      </c>
      <c r="AH67" s="61">
        <f t="shared" si="48"/>
        <v>179.8148698806763</v>
      </c>
      <c r="AI67" s="61">
        <f t="shared" si="48"/>
        <v>61.814869880676298</v>
      </c>
      <c r="AJ67" s="100"/>
      <c r="AK67" s="51" t="s">
        <v>115</v>
      </c>
      <c r="AL67" s="52">
        <v>13</v>
      </c>
      <c r="AM67" s="52">
        <v>17</v>
      </c>
      <c r="AN67" s="52">
        <v>12</v>
      </c>
      <c r="AO67" s="52">
        <v>6</v>
      </c>
      <c r="AP67" s="52">
        <v>14.760035037994401</v>
      </c>
      <c r="AQ67" s="52">
        <v>10.9721436500549</v>
      </c>
      <c r="AR67" s="52">
        <v>18.102531433105501</v>
      </c>
      <c r="AS67" s="52">
        <v>10.288980960845899</v>
      </c>
      <c r="AT67" s="52">
        <v>16.619017601013201</v>
      </c>
      <c r="AU67" s="52">
        <v>10.641484737396199</v>
      </c>
      <c r="AV67" s="52">
        <v>12.606527805328399</v>
      </c>
      <c r="AW67" s="52">
        <v>12.752655506133999</v>
      </c>
      <c r="AX67" s="52">
        <v>16.114603519439701</v>
      </c>
      <c r="AY67" s="52">
        <v>15.812498092651399</v>
      </c>
      <c r="AZ67" s="52">
        <v>15.2511963844299</v>
      </c>
    </row>
    <row r="68" spans="14:52" x14ac:dyDescent="0.25">
      <c r="N68" s="43"/>
      <c r="O68" s="38"/>
      <c r="P68" s="38"/>
      <c r="Q68" s="38"/>
      <c r="S68" s="76" t="s">
        <v>92</v>
      </c>
      <c r="T68" s="77">
        <f>AL44</f>
        <v>18</v>
      </c>
      <c r="U68" s="77">
        <f t="shared" ref="U68:AH77" si="49">AM44</f>
        <v>13</v>
      </c>
      <c r="V68" s="77">
        <f t="shared" si="49"/>
        <v>10</v>
      </c>
      <c r="W68" s="77">
        <f t="shared" si="49"/>
        <v>12</v>
      </c>
      <c r="X68" s="77">
        <f t="shared" si="49"/>
        <v>11.517433166503899</v>
      </c>
      <c r="Y68" s="77">
        <f t="shared" si="49"/>
        <v>11.2368540763855</v>
      </c>
      <c r="Z68" s="77">
        <f t="shared" si="49"/>
        <v>12.5837392807007</v>
      </c>
      <c r="AA68" s="77">
        <f t="shared" si="49"/>
        <v>14.156736850738501</v>
      </c>
      <c r="AB68" s="77">
        <f t="shared" si="49"/>
        <v>11.72105884552</v>
      </c>
      <c r="AC68" s="77">
        <f t="shared" si="49"/>
        <v>16.659779548645002</v>
      </c>
      <c r="AD68" s="77">
        <f t="shared" si="49"/>
        <v>16.255133152008099</v>
      </c>
      <c r="AE68" s="77">
        <f t="shared" si="49"/>
        <v>15.360238552093501</v>
      </c>
      <c r="AF68" s="77">
        <f t="shared" si="49"/>
        <v>15.3639235496521</v>
      </c>
      <c r="AG68" s="77">
        <f t="shared" si="49"/>
        <v>15.425200939178501</v>
      </c>
      <c r="AH68" s="78">
        <f t="shared" si="49"/>
        <v>17.188228607177699</v>
      </c>
      <c r="AI68" s="92">
        <f t="shared" ref="AI68:AI77" si="50">AH68-T68</f>
        <v>-0.81177139282230115</v>
      </c>
      <c r="AJ68" s="95"/>
      <c r="AK68" s="51" t="s">
        <v>116</v>
      </c>
      <c r="AL68" s="52">
        <v>10</v>
      </c>
      <c r="AM68" s="52">
        <v>13</v>
      </c>
      <c r="AN68" s="52">
        <v>17</v>
      </c>
      <c r="AO68" s="52">
        <v>12</v>
      </c>
      <c r="AP68" s="52">
        <v>6.1144855022430402</v>
      </c>
      <c r="AQ68" s="52">
        <v>14.485957622528099</v>
      </c>
      <c r="AR68" s="52">
        <v>10.889783859252899</v>
      </c>
      <c r="AS68" s="52">
        <v>17.7438645362854</v>
      </c>
      <c r="AT68" s="52">
        <v>10.2398467063904</v>
      </c>
      <c r="AU68" s="52">
        <v>16.259808540344199</v>
      </c>
      <c r="AV68" s="52">
        <v>10.5875434875488</v>
      </c>
      <c r="AW68" s="52">
        <v>12.4230973720551</v>
      </c>
      <c r="AX68" s="52">
        <v>12.647379398345899</v>
      </c>
      <c r="AY68" s="52">
        <v>15.8684282302856</v>
      </c>
      <c r="AZ68" s="52">
        <v>15.5506019592285</v>
      </c>
    </row>
    <row r="69" spans="14:52" x14ac:dyDescent="0.25">
      <c r="N69" s="43"/>
      <c r="O69" s="38"/>
      <c r="P69" s="38"/>
      <c r="Q69" s="38"/>
      <c r="S69" s="30" t="s">
        <v>93</v>
      </c>
      <c r="T69" s="61">
        <f>AL45</f>
        <v>16</v>
      </c>
      <c r="U69" s="61">
        <f t="shared" si="49"/>
        <v>17</v>
      </c>
      <c r="V69" s="61">
        <f t="shared" si="49"/>
        <v>13</v>
      </c>
      <c r="W69" s="61">
        <f t="shared" si="49"/>
        <v>9</v>
      </c>
      <c r="X69" s="61">
        <f t="shared" si="49"/>
        <v>12.400337219238301</v>
      </c>
      <c r="Y69" s="61">
        <f t="shared" si="49"/>
        <v>11.940071105956999</v>
      </c>
      <c r="Z69" s="61">
        <f t="shared" si="49"/>
        <v>11.7292237281799</v>
      </c>
      <c r="AA69" s="61">
        <f t="shared" si="49"/>
        <v>13.0030236244202</v>
      </c>
      <c r="AB69" s="61">
        <f t="shared" si="49"/>
        <v>14.433207988738999</v>
      </c>
      <c r="AC69" s="61">
        <f t="shared" si="49"/>
        <v>12.2680487632751</v>
      </c>
      <c r="AD69" s="61">
        <f t="shared" si="49"/>
        <v>16.8200635910034</v>
      </c>
      <c r="AE69" s="61">
        <f t="shared" si="49"/>
        <v>16.510118007659901</v>
      </c>
      <c r="AF69" s="61">
        <f t="shared" si="49"/>
        <v>15.6791896820068</v>
      </c>
      <c r="AG69" s="61">
        <f t="shared" si="49"/>
        <v>15.725776672363301</v>
      </c>
      <c r="AH69" s="62">
        <f t="shared" si="49"/>
        <v>15.7825798988342</v>
      </c>
      <c r="AI69" s="71">
        <f t="shared" si="50"/>
        <v>-0.21742010116579991</v>
      </c>
      <c r="AJ69" s="95"/>
      <c r="AK69" s="51" t="s">
        <v>117</v>
      </c>
      <c r="AL69" s="52">
        <v>10</v>
      </c>
      <c r="AM69" s="52">
        <v>10</v>
      </c>
      <c r="AN69" s="52">
        <v>11</v>
      </c>
      <c r="AO69" s="52">
        <v>17</v>
      </c>
      <c r="AP69" s="52">
        <v>11.883173465728801</v>
      </c>
      <c r="AQ69" s="52">
        <v>6.2392194271087602</v>
      </c>
      <c r="AR69" s="52">
        <v>14.258547782897899</v>
      </c>
      <c r="AS69" s="52">
        <v>10.8431363105774</v>
      </c>
      <c r="AT69" s="52">
        <v>17.431722164154099</v>
      </c>
      <c r="AU69" s="52">
        <v>10.2258791923523</v>
      </c>
      <c r="AV69" s="52">
        <v>15.9654884338379</v>
      </c>
      <c r="AW69" s="52">
        <v>10.564083099365201</v>
      </c>
      <c r="AX69" s="52">
        <v>12.276886463165299</v>
      </c>
      <c r="AY69" s="52">
        <v>12.5783410072327</v>
      </c>
      <c r="AZ69" s="52">
        <v>15.6710724830627</v>
      </c>
    </row>
    <row r="70" spans="14:52" x14ac:dyDescent="0.25">
      <c r="N70" s="43"/>
      <c r="O70" s="38"/>
      <c r="P70" s="38"/>
      <c r="Q70" s="38"/>
      <c r="S70" s="67" t="s">
        <v>94</v>
      </c>
      <c r="T70" s="65">
        <f t="shared" ref="T70:T77" si="51">AL46</f>
        <v>14</v>
      </c>
      <c r="U70" s="65">
        <f t="shared" si="49"/>
        <v>16</v>
      </c>
      <c r="V70" s="65">
        <f t="shared" si="49"/>
        <v>14</v>
      </c>
      <c r="W70" s="65">
        <f t="shared" si="49"/>
        <v>14</v>
      </c>
      <c r="X70" s="65">
        <f t="shared" si="49"/>
        <v>9.5581517219543493</v>
      </c>
      <c r="Y70" s="65">
        <f t="shared" si="49"/>
        <v>12.692666530609101</v>
      </c>
      <c r="Z70" s="65">
        <f t="shared" si="49"/>
        <v>12.266621112823501</v>
      </c>
      <c r="AA70" s="65">
        <f t="shared" si="49"/>
        <v>12.122290611267101</v>
      </c>
      <c r="AB70" s="65">
        <f t="shared" si="49"/>
        <v>13.325971603393601</v>
      </c>
      <c r="AC70" s="65">
        <f t="shared" si="49"/>
        <v>14.620580196380599</v>
      </c>
      <c r="AD70" s="65">
        <f t="shared" si="49"/>
        <v>12.708336353302</v>
      </c>
      <c r="AE70" s="65">
        <f t="shared" si="49"/>
        <v>16.888343811035199</v>
      </c>
      <c r="AF70" s="65">
        <f t="shared" si="49"/>
        <v>16.658693313598601</v>
      </c>
      <c r="AG70" s="65">
        <f t="shared" si="49"/>
        <v>15.8966450691223</v>
      </c>
      <c r="AH70" s="68">
        <f t="shared" si="49"/>
        <v>15.9805884361267</v>
      </c>
      <c r="AI70" s="72">
        <f t="shared" si="50"/>
        <v>1.9805884361267001</v>
      </c>
      <c r="AJ70" s="95"/>
      <c r="AK70" s="51" t="s">
        <v>118</v>
      </c>
      <c r="AL70" s="52">
        <v>9</v>
      </c>
      <c r="AM70" s="52">
        <v>11</v>
      </c>
      <c r="AN70" s="52">
        <v>10</v>
      </c>
      <c r="AO70" s="52">
        <v>11</v>
      </c>
      <c r="AP70" s="52">
        <v>16.621250629424999</v>
      </c>
      <c r="AQ70" s="52">
        <v>11.814646244049101</v>
      </c>
      <c r="AR70" s="52">
        <v>6.4159533977508501</v>
      </c>
      <c r="AS70" s="52">
        <v>14.0849719047546</v>
      </c>
      <c r="AT70" s="52">
        <v>10.85036277771</v>
      </c>
      <c r="AU70" s="52">
        <v>17.176052093505898</v>
      </c>
      <c r="AV70" s="52">
        <v>10.267375946044901</v>
      </c>
      <c r="AW70" s="52">
        <v>15.725038528442401</v>
      </c>
      <c r="AX70" s="52">
        <v>10.598472595214799</v>
      </c>
      <c r="AY70" s="52">
        <v>12.191545486450201</v>
      </c>
      <c r="AZ70" s="52">
        <v>12.5684251785278</v>
      </c>
    </row>
    <row r="71" spans="14:52" x14ac:dyDescent="0.25">
      <c r="N71" s="43"/>
      <c r="O71" s="38"/>
      <c r="P71" s="38"/>
      <c r="Q71" s="38"/>
      <c r="S71" s="30" t="s">
        <v>95</v>
      </c>
      <c r="T71" s="61">
        <f t="shared" si="51"/>
        <v>23</v>
      </c>
      <c r="U71" s="61">
        <f t="shared" si="49"/>
        <v>13</v>
      </c>
      <c r="V71" s="61">
        <f t="shared" si="49"/>
        <v>16</v>
      </c>
      <c r="W71" s="61">
        <f t="shared" si="49"/>
        <v>14</v>
      </c>
      <c r="X71" s="61">
        <f t="shared" si="49"/>
        <v>14.229821205139199</v>
      </c>
      <c r="Y71" s="61">
        <f t="shared" si="49"/>
        <v>10.0877494812012</v>
      </c>
      <c r="Z71" s="61">
        <f t="shared" si="49"/>
        <v>12.999700069427499</v>
      </c>
      <c r="AA71" s="61">
        <f t="shared" si="49"/>
        <v>12.607895374298099</v>
      </c>
      <c r="AB71" s="61">
        <f t="shared" si="49"/>
        <v>12.522860527038601</v>
      </c>
      <c r="AC71" s="61">
        <f t="shared" si="49"/>
        <v>13.656471252441399</v>
      </c>
      <c r="AD71" s="61">
        <f t="shared" si="49"/>
        <v>14.831646919250501</v>
      </c>
      <c r="AE71" s="61">
        <f t="shared" si="49"/>
        <v>13.1478052139282</v>
      </c>
      <c r="AF71" s="61">
        <f t="shared" si="49"/>
        <v>16.9794826507568</v>
      </c>
      <c r="AG71" s="61">
        <f t="shared" si="49"/>
        <v>16.817578315734899</v>
      </c>
      <c r="AH71" s="62">
        <f t="shared" si="49"/>
        <v>16.1305222511292</v>
      </c>
      <c r="AI71" s="71">
        <f t="shared" si="50"/>
        <v>-6.8694777488707999</v>
      </c>
      <c r="AJ71" s="95"/>
      <c r="AK71" s="51" t="s">
        <v>119</v>
      </c>
      <c r="AL71" s="52">
        <v>14</v>
      </c>
      <c r="AM71" s="52">
        <v>9</v>
      </c>
      <c r="AN71" s="52">
        <v>9</v>
      </c>
      <c r="AO71" s="52">
        <v>12</v>
      </c>
      <c r="AP71" s="52">
        <v>11.026294469833401</v>
      </c>
      <c r="AQ71" s="52">
        <v>16.300266265869102</v>
      </c>
      <c r="AR71" s="52">
        <v>11.797667980194101</v>
      </c>
      <c r="AS71" s="52">
        <v>6.6446995735168501</v>
      </c>
      <c r="AT71" s="52">
        <v>13.9658579826355</v>
      </c>
      <c r="AU71" s="52">
        <v>10.913344860076901</v>
      </c>
      <c r="AV71" s="52">
        <v>16.961132526397702</v>
      </c>
      <c r="AW71" s="52">
        <v>10.370246887206999</v>
      </c>
      <c r="AX71" s="52">
        <v>15.5598497390747</v>
      </c>
      <c r="AY71" s="52">
        <v>10.685819625854499</v>
      </c>
      <c r="AZ71" s="52">
        <v>12.159866809844999</v>
      </c>
    </row>
    <row r="72" spans="14:52" x14ac:dyDescent="0.25">
      <c r="N72" s="43"/>
      <c r="O72" s="38"/>
      <c r="P72" s="38"/>
      <c r="Q72" s="38"/>
      <c r="S72" s="67" t="s">
        <v>96</v>
      </c>
      <c r="T72" s="65">
        <f t="shared" si="51"/>
        <v>19</v>
      </c>
      <c r="U72" s="65">
        <f t="shared" si="49"/>
        <v>21</v>
      </c>
      <c r="V72" s="65">
        <f t="shared" si="49"/>
        <v>13</v>
      </c>
      <c r="W72" s="65">
        <f t="shared" si="49"/>
        <v>16</v>
      </c>
      <c r="X72" s="65">
        <f t="shared" si="49"/>
        <v>14.2538228034973</v>
      </c>
      <c r="Y72" s="65">
        <f t="shared" si="49"/>
        <v>14.454771041870099</v>
      </c>
      <c r="Z72" s="65">
        <f t="shared" si="49"/>
        <v>10.6102318763733</v>
      </c>
      <c r="AA72" s="65">
        <f t="shared" si="49"/>
        <v>13.3202209472656</v>
      </c>
      <c r="AB72" s="65">
        <f t="shared" si="49"/>
        <v>12.9558796882629</v>
      </c>
      <c r="AC72" s="65">
        <f t="shared" si="49"/>
        <v>12.9260182380676</v>
      </c>
      <c r="AD72" s="65">
        <f t="shared" si="49"/>
        <v>13.9910888671875</v>
      </c>
      <c r="AE72" s="65">
        <f t="shared" si="49"/>
        <v>15.0553860664368</v>
      </c>
      <c r="AF72" s="65">
        <f t="shared" si="49"/>
        <v>13.579720973968501</v>
      </c>
      <c r="AG72" s="65">
        <f t="shared" si="49"/>
        <v>17.077257156372099</v>
      </c>
      <c r="AH72" s="68">
        <f t="shared" si="49"/>
        <v>16.973001956939701</v>
      </c>
      <c r="AI72" s="72">
        <f t="shared" si="50"/>
        <v>-2.0269980430602992</v>
      </c>
      <c r="AJ72" s="95"/>
      <c r="AK72" s="51" t="s">
        <v>120</v>
      </c>
      <c r="AL72" s="52">
        <v>11</v>
      </c>
      <c r="AM72" s="52">
        <v>13</v>
      </c>
      <c r="AN72" s="52">
        <v>9</v>
      </c>
      <c r="AO72" s="52">
        <v>8</v>
      </c>
      <c r="AP72" s="52">
        <v>11.868892192840599</v>
      </c>
      <c r="AQ72" s="52">
        <v>11.0320217609406</v>
      </c>
      <c r="AR72" s="52">
        <v>15.996212959289601</v>
      </c>
      <c r="AS72" s="52">
        <v>11.7784037590027</v>
      </c>
      <c r="AT72" s="52">
        <v>6.8526477813720703</v>
      </c>
      <c r="AU72" s="52">
        <v>13.851682662963899</v>
      </c>
      <c r="AV72" s="52">
        <v>10.964647769928</v>
      </c>
      <c r="AW72" s="52">
        <v>16.757332801818801</v>
      </c>
      <c r="AX72" s="52">
        <v>10.459102630615201</v>
      </c>
      <c r="AY72" s="52">
        <v>15.395172595977799</v>
      </c>
      <c r="AZ72" s="52">
        <v>10.764971733093301</v>
      </c>
    </row>
    <row r="73" spans="14:52" x14ac:dyDescent="0.25">
      <c r="N73" s="43"/>
      <c r="O73" s="38"/>
      <c r="P73" s="38"/>
      <c r="Q73" s="38"/>
      <c r="S73" s="30" t="s">
        <v>97</v>
      </c>
      <c r="T73" s="61">
        <f t="shared" si="51"/>
        <v>17</v>
      </c>
      <c r="U73" s="61">
        <f t="shared" si="49"/>
        <v>19</v>
      </c>
      <c r="V73" s="61">
        <f t="shared" si="49"/>
        <v>20</v>
      </c>
      <c r="W73" s="61">
        <f t="shared" si="49"/>
        <v>14</v>
      </c>
      <c r="X73" s="61">
        <f t="shared" si="49"/>
        <v>16.094764709472699</v>
      </c>
      <c r="Y73" s="61">
        <f t="shared" si="49"/>
        <v>14.4709191322327</v>
      </c>
      <c r="Z73" s="61">
        <f t="shared" si="49"/>
        <v>14.645171642303501</v>
      </c>
      <c r="AA73" s="61">
        <f t="shared" si="49"/>
        <v>11.1016087532043</v>
      </c>
      <c r="AB73" s="61">
        <f t="shared" si="49"/>
        <v>13.603099822998001</v>
      </c>
      <c r="AC73" s="61">
        <f t="shared" si="49"/>
        <v>13.2732906341553</v>
      </c>
      <c r="AD73" s="61">
        <f t="shared" si="49"/>
        <v>13.294014930725099</v>
      </c>
      <c r="AE73" s="61">
        <f t="shared" si="49"/>
        <v>14.2900614738464</v>
      </c>
      <c r="AF73" s="61">
        <f t="shared" si="49"/>
        <v>15.2407312393188</v>
      </c>
      <c r="AG73" s="61">
        <f t="shared" si="49"/>
        <v>13.970378398895299</v>
      </c>
      <c r="AH73" s="62">
        <f t="shared" si="49"/>
        <v>17.149885177612301</v>
      </c>
      <c r="AI73" s="71">
        <f t="shared" si="50"/>
        <v>0.14988517761230113</v>
      </c>
      <c r="AJ73" s="95"/>
      <c r="AK73" s="51" t="s">
        <v>121</v>
      </c>
      <c r="AL73" s="52">
        <v>16</v>
      </c>
      <c r="AM73" s="52">
        <v>11</v>
      </c>
      <c r="AN73" s="52">
        <v>13</v>
      </c>
      <c r="AO73" s="52">
        <v>8</v>
      </c>
      <c r="AP73" s="52">
        <v>8.0628616809845006</v>
      </c>
      <c r="AQ73" s="52">
        <v>11.723527431488</v>
      </c>
      <c r="AR73" s="52">
        <v>11.0146751403809</v>
      </c>
      <c r="AS73" s="52">
        <v>15.7177171707153</v>
      </c>
      <c r="AT73" s="52">
        <v>11.7271432876587</v>
      </c>
      <c r="AU73" s="52">
        <v>6.9859428405761701</v>
      </c>
      <c r="AV73" s="52">
        <v>13.7218546867371</v>
      </c>
      <c r="AW73" s="52">
        <v>10.970808506012</v>
      </c>
      <c r="AX73" s="52">
        <v>16.541476249694799</v>
      </c>
      <c r="AY73" s="52">
        <v>10.4978790283203</v>
      </c>
      <c r="AZ73" s="52">
        <v>15.236973285675001</v>
      </c>
    </row>
    <row r="74" spans="14:52" x14ac:dyDescent="0.25">
      <c r="N74" s="43"/>
      <c r="O74" s="38"/>
      <c r="P74" s="38"/>
      <c r="Q74" s="38"/>
      <c r="S74" s="67" t="s">
        <v>98</v>
      </c>
      <c r="T74" s="65">
        <f t="shared" si="51"/>
        <v>19</v>
      </c>
      <c r="U74" s="65">
        <f t="shared" si="49"/>
        <v>17</v>
      </c>
      <c r="V74" s="65">
        <f t="shared" si="49"/>
        <v>18</v>
      </c>
      <c r="W74" s="65">
        <f t="shared" si="49"/>
        <v>20</v>
      </c>
      <c r="X74" s="65">
        <f t="shared" si="49"/>
        <v>14.283511161804199</v>
      </c>
      <c r="Y74" s="65">
        <f t="shared" si="49"/>
        <v>16.152234077453599</v>
      </c>
      <c r="Z74" s="65">
        <f t="shared" si="49"/>
        <v>14.650677680969199</v>
      </c>
      <c r="AA74" s="65">
        <f t="shared" si="49"/>
        <v>14.813162803649901</v>
      </c>
      <c r="AB74" s="65">
        <f t="shared" si="49"/>
        <v>11.544554233551001</v>
      </c>
      <c r="AC74" s="65">
        <f t="shared" si="49"/>
        <v>13.8618974685669</v>
      </c>
      <c r="AD74" s="65">
        <f t="shared" si="49"/>
        <v>13.560906887054401</v>
      </c>
      <c r="AE74" s="65">
        <f t="shared" si="49"/>
        <v>13.629992485046399</v>
      </c>
      <c r="AF74" s="65">
        <f t="shared" si="49"/>
        <v>14.5560231208801</v>
      </c>
      <c r="AG74" s="65">
        <f t="shared" si="49"/>
        <v>15.4059391021729</v>
      </c>
      <c r="AH74" s="68">
        <f t="shared" si="49"/>
        <v>14.321373462677</v>
      </c>
      <c r="AI74" s="72">
        <f t="shared" si="50"/>
        <v>-4.6786265373229998</v>
      </c>
      <c r="AJ74" s="95"/>
      <c r="AK74" s="51" t="s">
        <v>122</v>
      </c>
      <c r="AL74" s="52">
        <v>5</v>
      </c>
      <c r="AM74" s="52">
        <v>16</v>
      </c>
      <c r="AN74" s="52">
        <v>11</v>
      </c>
      <c r="AO74" s="52">
        <v>13</v>
      </c>
      <c r="AP74" s="52">
        <v>8.0499999523162806</v>
      </c>
      <c r="AQ74" s="52">
        <v>8.09649753570557</v>
      </c>
      <c r="AR74" s="52">
        <v>11.6254062652588</v>
      </c>
      <c r="AS74" s="52">
        <v>10.990153551101701</v>
      </c>
      <c r="AT74" s="52">
        <v>15.530107498168899</v>
      </c>
      <c r="AU74" s="52">
        <v>11.689476013183601</v>
      </c>
      <c r="AV74" s="52">
        <v>7.0724818706512496</v>
      </c>
      <c r="AW74" s="52">
        <v>13.634997367858899</v>
      </c>
      <c r="AX74" s="52">
        <v>10.972086429595899</v>
      </c>
      <c r="AY74" s="52">
        <v>16.405261039733901</v>
      </c>
      <c r="AZ74" s="52">
        <v>10.522681236267101</v>
      </c>
    </row>
    <row r="75" spans="14:52" x14ac:dyDescent="0.25">
      <c r="N75" s="43"/>
      <c r="O75" s="38"/>
      <c r="P75" s="38"/>
      <c r="Q75" s="38"/>
      <c r="S75" s="30" t="s">
        <v>99</v>
      </c>
      <c r="T75" s="61">
        <f t="shared" si="51"/>
        <v>18</v>
      </c>
      <c r="U75" s="61">
        <f t="shared" si="49"/>
        <v>21</v>
      </c>
      <c r="V75" s="61">
        <f t="shared" si="49"/>
        <v>16</v>
      </c>
      <c r="W75" s="61">
        <f t="shared" si="49"/>
        <v>16</v>
      </c>
      <c r="X75" s="61">
        <f t="shared" si="49"/>
        <v>19.5985202789307</v>
      </c>
      <c r="Y75" s="61">
        <f t="shared" si="49"/>
        <v>14.4717135429382</v>
      </c>
      <c r="Z75" s="61">
        <f t="shared" si="49"/>
        <v>16.153770923614498</v>
      </c>
      <c r="AA75" s="61">
        <f t="shared" si="49"/>
        <v>14.769812583923301</v>
      </c>
      <c r="AB75" s="61">
        <f t="shared" si="49"/>
        <v>14.9133849143982</v>
      </c>
      <c r="AC75" s="61">
        <f t="shared" si="49"/>
        <v>11.9079647064209</v>
      </c>
      <c r="AD75" s="61">
        <f t="shared" si="49"/>
        <v>14.0461235046387</v>
      </c>
      <c r="AE75" s="61">
        <f t="shared" si="49"/>
        <v>13.7781991958618</v>
      </c>
      <c r="AF75" s="61">
        <f t="shared" si="49"/>
        <v>13.8870763778687</v>
      </c>
      <c r="AG75" s="61">
        <f t="shared" si="49"/>
        <v>14.747567653656001</v>
      </c>
      <c r="AH75" s="62">
        <f t="shared" si="49"/>
        <v>15.5018196105957</v>
      </c>
      <c r="AI75" s="71">
        <f t="shared" si="50"/>
        <v>-2.4981803894043004</v>
      </c>
      <c r="AJ75" s="95"/>
      <c r="AK75" s="51" t="s">
        <v>123</v>
      </c>
      <c r="AL75" s="52">
        <v>10</v>
      </c>
      <c r="AM75" s="52">
        <v>5</v>
      </c>
      <c r="AN75" s="52">
        <v>16</v>
      </c>
      <c r="AO75" s="52">
        <v>11</v>
      </c>
      <c r="AP75" s="52">
        <v>12.9339842796326</v>
      </c>
      <c r="AQ75" s="52">
        <v>8.0916643142700195</v>
      </c>
      <c r="AR75" s="52">
        <v>8.1327605247497594</v>
      </c>
      <c r="AS75" s="52">
        <v>11.5768809318542</v>
      </c>
      <c r="AT75" s="52">
        <v>10.9834635257721</v>
      </c>
      <c r="AU75" s="52">
        <v>15.4196553230286</v>
      </c>
      <c r="AV75" s="52">
        <v>11.679901599883999</v>
      </c>
      <c r="AW75" s="52">
        <v>7.1492457389831499</v>
      </c>
      <c r="AX75" s="52">
        <v>13.594218730926499</v>
      </c>
      <c r="AY75" s="52">
        <v>10.991620063781699</v>
      </c>
      <c r="AZ75" s="52">
        <v>16.334376335144</v>
      </c>
    </row>
    <row r="76" spans="14:52" x14ac:dyDescent="0.25">
      <c r="N76" s="43"/>
      <c r="O76" s="38"/>
      <c r="P76" s="38"/>
      <c r="Q76" s="38"/>
      <c r="S76" s="67" t="s">
        <v>100</v>
      </c>
      <c r="T76" s="65">
        <f t="shared" si="51"/>
        <v>13</v>
      </c>
      <c r="U76" s="65">
        <f t="shared" si="49"/>
        <v>18</v>
      </c>
      <c r="V76" s="65">
        <f t="shared" si="49"/>
        <v>20</v>
      </c>
      <c r="W76" s="65">
        <f t="shared" si="49"/>
        <v>15</v>
      </c>
      <c r="X76" s="65">
        <f t="shared" si="49"/>
        <v>16.0440530776978</v>
      </c>
      <c r="Y76" s="65">
        <f t="shared" si="49"/>
        <v>19.288803100585898</v>
      </c>
      <c r="Z76" s="65">
        <f t="shared" si="49"/>
        <v>14.687944412231399</v>
      </c>
      <c r="AA76" s="65">
        <f t="shared" si="49"/>
        <v>16.209125995636001</v>
      </c>
      <c r="AB76" s="65">
        <f t="shared" si="49"/>
        <v>14.926016330718999</v>
      </c>
      <c r="AC76" s="65">
        <f t="shared" si="49"/>
        <v>15.052261829376199</v>
      </c>
      <c r="AD76" s="65">
        <f t="shared" si="49"/>
        <v>12.274510383606</v>
      </c>
      <c r="AE76" s="65">
        <f t="shared" si="49"/>
        <v>14.258298873901399</v>
      </c>
      <c r="AF76" s="65">
        <f t="shared" si="49"/>
        <v>14.0177621841431</v>
      </c>
      <c r="AG76" s="65">
        <f t="shared" si="49"/>
        <v>14.163158416748001</v>
      </c>
      <c r="AH76" s="68">
        <f t="shared" si="49"/>
        <v>14.9679985046387</v>
      </c>
      <c r="AI76" s="72">
        <f t="shared" si="50"/>
        <v>1.9679985046387003</v>
      </c>
      <c r="AJ76" s="95"/>
      <c r="AK76" s="51" t="s">
        <v>124</v>
      </c>
      <c r="AL76" s="52">
        <v>8</v>
      </c>
      <c r="AM76" s="52">
        <v>10</v>
      </c>
      <c r="AN76" s="52">
        <v>5</v>
      </c>
      <c r="AO76" s="52">
        <v>15</v>
      </c>
      <c r="AP76" s="52">
        <v>10.985157251358</v>
      </c>
      <c r="AQ76" s="52">
        <v>12.8657917976379</v>
      </c>
      <c r="AR76" s="52">
        <v>8.1437675952911395</v>
      </c>
      <c r="AS76" s="52">
        <v>8.1742641925811803</v>
      </c>
      <c r="AT76" s="52">
        <v>11.514008998870899</v>
      </c>
      <c r="AU76" s="52">
        <v>10.980631351470899</v>
      </c>
      <c r="AV76" s="52">
        <v>15.2992143630981</v>
      </c>
      <c r="AW76" s="52">
        <v>11.6640038490295</v>
      </c>
      <c r="AX76" s="52">
        <v>7.2293980121612504</v>
      </c>
      <c r="AY76" s="52">
        <v>13.5486950874329</v>
      </c>
      <c r="AZ76" s="52">
        <v>11.014598369598399</v>
      </c>
    </row>
    <row r="77" spans="14:52" x14ac:dyDescent="0.25">
      <c r="N77" s="43"/>
      <c r="O77" s="38"/>
      <c r="P77" s="38"/>
      <c r="Q77" s="38"/>
      <c r="S77" s="69" t="s">
        <v>101</v>
      </c>
      <c r="T77" s="63">
        <f t="shared" si="51"/>
        <v>13</v>
      </c>
      <c r="U77" s="63">
        <f t="shared" si="49"/>
        <v>13</v>
      </c>
      <c r="V77" s="63">
        <f t="shared" si="49"/>
        <v>15</v>
      </c>
      <c r="W77" s="63">
        <f t="shared" si="49"/>
        <v>24</v>
      </c>
      <c r="X77" s="63">
        <f t="shared" si="49"/>
        <v>15.1768140792847</v>
      </c>
      <c r="Y77" s="63">
        <f t="shared" si="49"/>
        <v>16.153971672058098</v>
      </c>
      <c r="Z77" s="63">
        <f t="shared" si="49"/>
        <v>19.122991561889599</v>
      </c>
      <c r="AA77" s="63">
        <f t="shared" si="49"/>
        <v>14.9717969894409</v>
      </c>
      <c r="AB77" s="63">
        <f t="shared" si="49"/>
        <v>16.356962203979499</v>
      </c>
      <c r="AC77" s="63">
        <f t="shared" si="49"/>
        <v>15.1621770858765</v>
      </c>
      <c r="AD77" s="63">
        <f t="shared" si="49"/>
        <v>15.2719926834106</v>
      </c>
      <c r="AE77" s="63">
        <f t="shared" si="49"/>
        <v>12.697228431701699</v>
      </c>
      <c r="AF77" s="63">
        <f t="shared" si="49"/>
        <v>14.540919303894</v>
      </c>
      <c r="AG77" s="63">
        <f t="shared" si="49"/>
        <v>14.3305640220642</v>
      </c>
      <c r="AH77" s="64">
        <f t="shared" si="49"/>
        <v>14.506675720214799</v>
      </c>
      <c r="AI77" s="93">
        <f t="shared" si="50"/>
        <v>1.5066757202147993</v>
      </c>
      <c r="AJ77" s="95"/>
      <c r="AK77" s="51" t="s">
        <v>125</v>
      </c>
      <c r="AL77" s="52">
        <v>2</v>
      </c>
      <c r="AM77" s="52">
        <v>8</v>
      </c>
      <c r="AN77" s="52">
        <v>10</v>
      </c>
      <c r="AO77" s="52">
        <v>5</v>
      </c>
      <c r="AP77" s="52">
        <v>14.8536620140076</v>
      </c>
      <c r="AQ77" s="52">
        <v>10.9586846828461</v>
      </c>
      <c r="AR77" s="52">
        <v>12.7963666915894</v>
      </c>
      <c r="AS77" s="52">
        <v>8.2093195915222203</v>
      </c>
      <c r="AT77" s="52">
        <v>8.2222938537597692</v>
      </c>
      <c r="AU77" s="52">
        <v>11.436174392700201</v>
      </c>
      <c r="AV77" s="52">
        <v>10.983603477478001</v>
      </c>
      <c r="AW77" s="52">
        <v>15.1607947349548</v>
      </c>
      <c r="AX77" s="52">
        <v>11.641232490539601</v>
      </c>
      <c r="AY77" s="52">
        <v>7.3177378177642796</v>
      </c>
      <c r="AZ77" s="52">
        <v>13.4926514625549</v>
      </c>
    </row>
    <row r="78" spans="14:52" x14ac:dyDescent="0.25">
      <c r="N78" s="43"/>
      <c r="O78" s="38"/>
      <c r="P78" s="38"/>
      <c r="Q78" s="38"/>
      <c r="S78" s="3" t="s">
        <v>9</v>
      </c>
      <c r="T78" s="61">
        <f>SUM(T68:T77)</f>
        <v>170</v>
      </c>
      <c r="U78" s="61">
        <f t="shared" ref="U78:AI78" si="52">SUM(U68:U77)</f>
        <v>168</v>
      </c>
      <c r="V78" s="61">
        <f t="shared" si="52"/>
        <v>155</v>
      </c>
      <c r="W78" s="61">
        <f t="shared" si="52"/>
        <v>154</v>
      </c>
      <c r="X78" s="61">
        <f t="shared" si="52"/>
        <v>143.15722942352315</v>
      </c>
      <c r="Y78" s="61">
        <f t="shared" si="52"/>
        <v>140.94975376129139</v>
      </c>
      <c r="Z78" s="61">
        <f t="shared" si="52"/>
        <v>139.4500722885131</v>
      </c>
      <c r="AA78" s="61">
        <f t="shared" si="52"/>
        <v>137.07567453384388</v>
      </c>
      <c r="AB78" s="61">
        <f t="shared" si="52"/>
        <v>136.3029961585998</v>
      </c>
      <c r="AC78" s="61">
        <f t="shared" si="52"/>
        <v>139.38848972320548</v>
      </c>
      <c r="AD78" s="61">
        <f t="shared" si="52"/>
        <v>143.05381727218631</v>
      </c>
      <c r="AE78" s="61">
        <f t="shared" si="52"/>
        <v>145.61567211151129</v>
      </c>
      <c r="AF78" s="61">
        <f t="shared" si="52"/>
        <v>150.50352239608748</v>
      </c>
      <c r="AG78" s="61">
        <f t="shared" si="52"/>
        <v>153.56006574630752</v>
      </c>
      <c r="AH78" s="61">
        <f t="shared" si="52"/>
        <v>158.50267362594599</v>
      </c>
      <c r="AI78" s="61">
        <f t="shared" si="52"/>
        <v>-11.497326374053999</v>
      </c>
      <c r="AJ78" s="100"/>
      <c r="AK78" s="51" t="s">
        <v>126</v>
      </c>
      <c r="AL78" s="52">
        <v>2</v>
      </c>
      <c r="AM78" s="52">
        <v>2</v>
      </c>
      <c r="AN78" s="52">
        <v>7</v>
      </c>
      <c r="AO78" s="52">
        <v>10</v>
      </c>
      <c r="AP78" s="52">
        <v>5.1043944358825701</v>
      </c>
      <c r="AQ78" s="52">
        <v>14.6687989234924</v>
      </c>
      <c r="AR78" s="52">
        <v>10.901238203048701</v>
      </c>
      <c r="AS78" s="52">
        <v>12.701776981353801</v>
      </c>
      <c r="AT78" s="52">
        <v>8.2569825649261492</v>
      </c>
      <c r="AU78" s="52">
        <v>8.2491674423217791</v>
      </c>
      <c r="AV78" s="52">
        <v>11.324488162994401</v>
      </c>
      <c r="AW78" s="52">
        <v>10.965399026870699</v>
      </c>
      <c r="AX78" s="52">
        <v>14.9865465164185</v>
      </c>
      <c r="AY78" s="52">
        <v>11.5885691642761</v>
      </c>
      <c r="AZ78" s="52">
        <v>7.3836021423339799</v>
      </c>
    </row>
    <row r="79" spans="14:52" x14ac:dyDescent="0.25">
      <c r="N79" s="43"/>
      <c r="O79" s="38"/>
      <c r="P79" s="38"/>
      <c r="Q79" s="38"/>
      <c r="S79" s="76" t="s">
        <v>102</v>
      </c>
      <c r="T79" s="77">
        <f>AL54</f>
        <v>18</v>
      </c>
      <c r="U79" s="77">
        <f t="shared" ref="U79:AH88" si="53">AM54</f>
        <v>14</v>
      </c>
      <c r="V79" s="77">
        <f t="shared" si="53"/>
        <v>12</v>
      </c>
      <c r="W79" s="77">
        <f t="shared" si="53"/>
        <v>16</v>
      </c>
      <c r="X79" s="77">
        <f t="shared" si="53"/>
        <v>23.832715034484899</v>
      </c>
      <c r="Y79" s="77">
        <f t="shared" si="53"/>
        <v>15.5065484046936</v>
      </c>
      <c r="Z79" s="77">
        <f t="shared" si="53"/>
        <v>16.449189186096199</v>
      </c>
      <c r="AA79" s="77">
        <f t="shared" si="53"/>
        <v>19.191513061523398</v>
      </c>
      <c r="AB79" s="77">
        <f t="shared" si="53"/>
        <v>15.415585517883301</v>
      </c>
      <c r="AC79" s="77">
        <f t="shared" si="53"/>
        <v>16.690813064575199</v>
      </c>
      <c r="AD79" s="77">
        <f t="shared" si="53"/>
        <v>15.567309379577599</v>
      </c>
      <c r="AE79" s="77">
        <f t="shared" si="53"/>
        <v>15.6660799980164</v>
      </c>
      <c r="AF79" s="77">
        <f t="shared" si="53"/>
        <v>13.259194374084499</v>
      </c>
      <c r="AG79" s="77">
        <f t="shared" si="53"/>
        <v>14.992226600646999</v>
      </c>
      <c r="AH79" s="78">
        <f t="shared" si="53"/>
        <v>14.809838294982899</v>
      </c>
      <c r="AI79" s="92">
        <f t="shared" ref="AI79:AI88" si="54">AH79-T79</f>
        <v>-3.1901617050171005</v>
      </c>
      <c r="AJ79" s="95"/>
      <c r="AK79" s="51" t="s">
        <v>127</v>
      </c>
      <c r="AL79" s="52">
        <v>7</v>
      </c>
      <c r="AM79" s="52">
        <v>1</v>
      </c>
      <c r="AN79" s="52">
        <v>2</v>
      </c>
      <c r="AO79" s="52">
        <v>7</v>
      </c>
      <c r="AP79" s="52">
        <v>9.9259489774703997</v>
      </c>
      <c r="AQ79" s="52">
        <v>5.1583733558654803</v>
      </c>
      <c r="AR79" s="52">
        <v>14.4683289527893</v>
      </c>
      <c r="AS79" s="52">
        <v>10.8171610832214</v>
      </c>
      <c r="AT79" s="52">
        <v>12.5717258453369</v>
      </c>
      <c r="AU79" s="52">
        <v>8.25305271148682</v>
      </c>
      <c r="AV79" s="52">
        <v>8.2366819381713903</v>
      </c>
      <c r="AW79" s="52">
        <v>11.199138641357401</v>
      </c>
      <c r="AX79" s="52">
        <v>10.903051614761401</v>
      </c>
      <c r="AY79" s="52">
        <v>14.8007941246033</v>
      </c>
      <c r="AZ79" s="52">
        <v>11.509007930755599</v>
      </c>
    </row>
    <row r="80" spans="14:52" x14ac:dyDescent="0.25">
      <c r="N80" s="43"/>
      <c r="O80" s="38"/>
      <c r="P80" s="38"/>
      <c r="Q80" s="38"/>
      <c r="S80" s="30" t="s">
        <v>103</v>
      </c>
      <c r="T80" s="61">
        <f>AL55</f>
        <v>16</v>
      </c>
      <c r="U80" s="61">
        <f t="shared" si="53"/>
        <v>16</v>
      </c>
      <c r="V80" s="61">
        <f t="shared" si="53"/>
        <v>14</v>
      </c>
      <c r="W80" s="61">
        <f t="shared" si="53"/>
        <v>12</v>
      </c>
      <c r="X80" s="61">
        <f t="shared" si="53"/>
        <v>16.472838878631599</v>
      </c>
      <c r="Y80" s="61">
        <f t="shared" si="53"/>
        <v>23.8643913269043</v>
      </c>
      <c r="Z80" s="61">
        <f t="shared" si="53"/>
        <v>16.001470565795898</v>
      </c>
      <c r="AA80" s="61">
        <f t="shared" si="53"/>
        <v>16.921119213104198</v>
      </c>
      <c r="AB80" s="61">
        <f t="shared" si="53"/>
        <v>19.4535617828369</v>
      </c>
      <c r="AC80" s="61">
        <f t="shared" si="53"/>
        <v>16.007840633392298</v>
      </c>
      <c r="AD80" s="61">
        <f t="shared" si="53"/>
        <v>17.1961479187012</v>
      </c>
      <c r="AE80" s="61">
        <f t="shared" si="53"/>
        <v>16.124517917633099</v>
      </c>
      <c r="AF80" s="61">
        <f t="shared" si="53"/>
        <v>16.223222255706801</v>
      </c>
      <c r="AG80" s="61">
        <f t="shared" si="53"/>
        <v>13.9537386894226</v>
      </c>
      <c r="AH80" s="62">
        <f t="shared" si="53"/>
        <v>15.605710029602101</v>
      </c>
      <c r="AI80" s="71">
        <f t="shared" si="54"/>
        <v>-0.39428997039789948</v>
      </c>
      <c r="AJ80" s="95"/>
      <c r="AK80" s="51" t="s">
        <v>128</v>
      </c>
      <c r="AL80" s="52">
        <v>2</v>
      </c>
      <c r="AM80" s="52">
        <v>7</v>
      </c>
      <c r="AN80" s="52">
        <v>1</v>
      </c>
      <c r="AO80" s="52">
        <v>3</v>
      </c>
      <c r="AP80" s="52">
        <v>6.8976898193359402</v>
      </c>
      <c r="AQ80" s="52">
        <v>9.76674485206604</v>
      </c>
      <c r="AR80" s="52">
        <v>5.1350052356719997</v>
      </c>
      <c r="AS80" s="52">
        <v>14.1886582374573</v>
      </c>
      <c r="AT80" s="52">
        <v>10.6565704345703</v>
      </c>
      <c r="AU80" s="52">
        <v>12.357264995574999</v>
      </c>
      <c r="AV80" s="52">
        <v>8.1640958786010707</v>
      </c>
      <c r="AW80" s="52">
        <v>8.1413936614990199</v>
      </c>
      <c r="AX80" s="52">
        <v>10.9939012527466</v>
      </c>
      <c r="AY80" s="52">
        <v>10.753279447555499</v>
      </c>
      <c r="AZ80" s="52">
        <v>14.5303826332092</v>
      </c>
    </row>
    <row r="81" spans="14:52" x14ac:dyDescent="0.25">
      <c r="N81" s="43"/>
      <c r="O81" s="38"/>
      <c r="P81" s="38"/>
      <c r="Q81" s="38"/>
      <c r="S81" s="67" t="s">
        <v>104</v>
      </c>
      <c r="T81" s="65">
        <f t="shared" ref="T81:T88" si="55">AL56</f>
        <v>14</v>
      </c>
      <c r="U81" s="65">
        <f t="shared" si="53"/>
        <v>16</v>
      </c>
      <c r="V81" s="65">
        <f t="shared" si="53"/>
        <v>17</v>
      </c>
      <c r="W81" s="65">
        <f t="shared" si="53"/>
        <v>15</v>
      </c>
      <c r="X81" s="65">
        <f t="shared" si="53"/>
        <v>12.69251537323</v>
      </c>
      <c r="Y81" s="65">
        <f t="shared" si="53"/>
        <v>16.983589172363299</v>
      </c>
      <c r="Z81" s="65">
        <f t="shared" si="53"/>
        <v>24.013456344604499</v>
      </c>
      <c r="AA81" s="65">
        <f t="shared" si="53"/>
        <v>16.550334453582799</v>
      </c>
      <c r="AB81" s="65">
        <f t="shared" si="53"/>
        <v>17.451247215271</v>
      </c>
      <c r="AC81" s="65">
        <f t="shared" si="53"/>
        <v>19.7975463867188</v>
      </c>
      <c r="AD81" s="65">
        <f t="shared" si="53"/>
        <v>16.644315719604499</v>
      </c>
      <c r="AE81" s="65">
        <f t="shared" si="53"/>
        <v>17.754702568054199</v>
      </c>
      <c r="AF81" s="65">
        <f t="shared" si="53"/>
        <v>16.7252807617188</v>
      </c>
      <c r="AG81" s="65">
        <f t="shared" si="53"/>
        <v>16.825144767761198</v>
      </c>
      <c r="AH81" s="68">
        <f t="shared" si="53"/>
        <v>14.669700622558601</v>
      </c>
      <c r="AI81" s="72">
        <f t="shared" si="54"/>
        <v>0.66970062255860086</v>
      </c>
      <c r="AJ81" s="95"/>
      <c r="AK81" s="51" t="s">
        <v>129</v>
      </c>
      <c r="AL81" s="52">
        <v>4</v>
      </c>
      <c r="AM81" s="52">
        <v>2</v>
      </c>
      <c r="AN81" s="52">
        <v>7</v>
      </c>
      <c r="AO81" s="52">
        <v>1</v>
      </c>
      <c r="AP81" s="52">
        <v>2.9546828269958501</v>
      </c>
      <c r="AQ81" s="52">
        <v>6.7248086929321298</v>
      </c>
      <c r="AR81" s="52">
        <v>9.4902691841125506</v>
      </c>
      <c r="AS81" s="52">
        <v>5.0344154834747297</v>
      </c>
      <c r="AT81" s="52">
        <v>13.8070268630981</v>
      </c>
      <c r="AU81" s="52">
        <v>10.4126753807068</v>
      </c>
      <c r="AV81" s="52">
        <v>12.019385099411</v>
      </c>
      <c r="AW81" s="52">
        <v>7.9686605930328396</v>
      </c>
      <c r="AX81" s="52">
        <v>7.9488155841827401</v>
      </c>
      <c r="AY81" s="52">
        <v>10.6895155906677</v>
      </c>
      <c r="AZ81" s="52">
        <v>10.484800338745099</v>
      </c>
    </row>
    <row r="82" spans="14:52" x14ac:dyDescent="0.25">
      <c r="N82" s="43"/>
      <c r="O82" s="38"/>
      <c r="P82" s="38"/>
      <c r="Q82" s="38"/>
      <c r="S82" s="30" t="s">
        <v>105</v>
      </c>
      <c r="T82" s="61">
        <f t="shared" si="55"/>
        <v>15</v>
      </c>
      <c r="U82" s="61">
        <f t="shared" si="53"/>
        <v>14</v>
      </c>
      <c r="V82" s="61">
        <f t="shared" si="53"/>
        <v>16</v>
      </c>
      <c r="W82" s="61">
        <f t="shared" si="53"/>
        <v>17</v>
      </c>
      <c r="X82" s="61">
        <f t="shared" si="53"/>
        <v>15.4285426139832</v>
      </c>
      <c r="Y82" s="61">
        <f t="shared" si="53"/>
        <v>13.2185354232788</v>
      </c>
      <c r="Z82" s="61">
        <f t="shared" si="53"/>
        <v>17.361936569213899</v>
      </c>
      <c r="AA82" s="61">
        <f t="shared" si="53"/>
        <v>24.065875053405801</v>
      </c>
      <c r="AB82" s="61">
        <f t="shared" si="53"/>
        <v>16.958215713501001</v>
      </c>
      <c r="AC82" s="61">
        <f t="shared" si="53"/>
        <v>17.838575363159201</v>
      </c>
      <c r="AD82" s="61">
        <f t="shared" si="53"/>
        <v>20.020321846008301</v>
      </c>
      <c r="AE82" s="61">
        <f t="shared" si="53"/>
        <v>17.134860992431602</v>
      </c>
      <c r="AF82" s="61">
        <f t="shared" si="53"/>
        <v>18.1693725585938</v>
      </c>
      <c r="AG82" s="61">
        <f t="shared" si="53"/>
        <v>17.182466030120899</v>
      </c>
      <c r="AH82" s="62">
        <f t="shared" si="53"/>
        <v>17.278231620788599</v>
      </c>
      <c r="AI82" s="71">
        <f t="shared" si="54"/>
        <v>2.2782316207885991</v>
      </c>
      <c r="AJ82" s="95"/>
      <c r="AK82" s="51" t="s">
        <v>130</v>
      </c>
      <c r="AL82" s="52">
        <v>7</v>
      </c>
      <c r="AM82" s="52">
        <v>4</v>
      </c>
      <c r="AN82" s="52">
        <v>2</v>
      </c>
      <c r="AO82" s="52">
        <v>7</v>
      </c>
      <c r="AP82" s="52">
        <v>0.98710703849792503</v>
      </c>
      <c r="AQ82" s="52">
        <v>2.87077677249908</v>
      </c>
      <c r="AR82" s="52">
        <v>6.4833710193633998</v>
      </c>
      <c r="AS82" s="52">
        <v>9.1205722093582207</v>
      </c>
      <c r="AT82" s="52">
        <v>4.8818712234497097</v>
      </c>
      <c r="AU82" s="52">
        <v>13.307230472564701</v>
      </c>
      <c r="AV82" s="52">
        <v>10.084009647369401</v>
      </c>
      <c r="AW82" s="52">
        <v>11.5683875083923</v>
      </c>
      <c r="AX82" s="52">
        <v>7.6900870800018302</v>
      </c>
      <c r="AY82" s="52">
        <v>7.6754589080810502</v>
      </c>
      <c r="AZ82" s="52">
        <v>10.2741231918335</v>
      </c>
    </row>
    <row r="83" spans="14:52" x14ac:dyDescent="0.25">
      <c r="N83" s="43"/>
      <c r="O83" s="38"/>
      <c r="P83" s="38"/>
      <c r="Q83" s="38"/>
      <c r="S83" s="67" t="s">
        <v>106</v>
      </c>
      <c r="T83" s="65">
        <f t="shared" si="55"/>
        <v>10</v>
      </c>
      <c r="U83" s="65">
        <f t="shared" si="53"/>
        <v>14</v>
      </c>
      <c r="V83" s="65">
        <f t="shared" si="53"/>
        <v>12</v>
      </c>
      <c r="W83" s="65">
        <f t="shared" si="53"/>
        <v>17</v>
      </c>
      <c r="X83" s="65">
        <f t="shared" si="53"/>
        <v>17.0184135437012</v>
      </c>
      <c r="Y83" s="65">
        <f t="shared" si="53"/>
        <v>15.611331939697299</v>
      </c>
      <c r="Z83" s="65">
        <f t="shared" si="53"/>
        <v>13.501769542694101</v>
      </c>
      <c r="AA83" s="65">
        <f t="shared" si="53"/>
        <v>17.497298717498801</v>
      </c>
      <c r="AB83" s="65">
        <f t="shared" si="53"/>
        <v>23.905285835266099</v>
      </c>
      <c r="AC83" s="65">
        <f t="shared" si="53"/>
        <v>17.1140022277832</v>
      </c>
      <c r="AD83" s="65">
        <f t="shared" si="53"/>
        <v>17.972679138183601</v>
      </c>
      <c r="AE83" s="65">
        <f t="shared" si="53"/>
        <v>20.017235755920399</v>
      </c>
      <c r="AF83" s="65">
        <f t="shared" si="53"/>
        <v>17.3726482391357</v>
      </c>
      <c r="AG83" s="65">
        <f t="shared" si="53"/>
        <v>18.333145141601602</v>
      </c>
      <c r="AH83" s="68">
        <f t="shared" si="53"/>
        <v>17.396572113037099</v>
      </c>
      <c r="AI83" s="72">
        <f t="shared" si="54"/>
        <v>7.3965721130370987</v>
      </c>
      <c r="AJ83" s="95"/>
      <c r="AK83" s="51" t="s">
        <v>131</v>
      </c>
      <c r="AL83" s="52">
        <v>4</v>
      </c>
      <c r="AM83" s="52">
        <v>7</v>
      </c>
      <c r="AN83" s="52">
        <v>4</v>
      </c>
      <c r="AO83" s="52">
        <v>2</v>
      </c>
      <c r="AP83" s="52">
        <v>6.6569316387176496</v>
      </c>
      <c r="AQ83" s="52">
        <v>0.97503083944320701</v>
      </c>
      <c r="AR83" s="52">
        <v>2.7933157682418801</v>
      </c>
      <c r="AS83" s="52">
        <v>6.2485119104385403</v>
      </c>
      <c r="AT83" s="52">
        <v>8.7315075397491508</v>
      </c>
      <c r="AU83" s="52">
        <v>4.7312369346618697</v>
      </c>
      <c r="AV83" s="52">
        <v>12.7960381507874</v>
      </c>
      <c r="AW83" s="52">
        <v>9.7521073818206805</v>
      </c>
      <c r="AX83" s="52">
        <v>11.095356702804599</v>
      </c>
      <c r="AY83" s="52">
        <v>7.3991191387176496</v>
      </c>
      <c r="AZ83" s="52">
        <v>7.39787030220032</v>
      </c>
    </row>
    <row r="84" spans="14:52" x14ac:dyDescent="0.25">
      <c r="N84" s="43"/>
      <c r="O84" s="38"/>
      <c r="P84" s="38"/>
      <c r="Q84" s="38"/>
      <c r="S84" s="30" t="s">
        <v>107</v>
      </c>
      <c r="T84" s="61">
        <f t="shared" si="55"/>
        <v>20</v>
      </c>
      <c r="U84" s="61">
        <f t="shared" si="53"/>
        <v>9</v>
      </c>
      <c r="V84" s="61">
        <f t="shared" si="53"/>
        <v>14</v>
      </c>
      <c r="W84" s="61">
        <f t="shared" si="53"/>
        <v>12</v>
      </c>
      <c r="X84" s="61">
        <f t="shared" si="53"/>
        <v>16.947205543518098</v>
      </c>
      <c r="Y84" s="61">
        <f t="shared" si="53"/>
        <v>16.8349738121033</v>
      </c>
      <c r="Z84" s="61">
        <f t="shared" si="53"/>
        <v>15.6183037757874</v>
      </c>
      <c r="AA84" s="61">
        <f t="shared" si="53"/>
        <v>13.606163978576699</v>
      </c>
      <c r="AB84" s="61">
        <f t="shared" si="53"/>
        <v>17.445792198181199</v>
      </c>
      <c r="AC84" s="61">
        <f t="shared" si="53"/>
        <v>23.5627250671387</v>
      </c>
      <c r="AD84" s="61">
        <f t="shared" si="53"/>
        <v>17.0769429206848</v>
      </c>
      <c r="AE84" s="61">
        <f t="shared" si="53"/>
        <v>17.912111282348601</v>
      </c>
      <c r="AF84" s="61">
        <f t="shared" si="53"/>
        <v>19.826849937439</v>
      </c>
      <c r="AG84" s="61">
        <f t="shared" si="53"/>
        <v>17.4136066436768</v>
      </c>
      <c r="AH84" s="62">
        <f t="shared" si="53"/>
        <v>18.305543899536101</v>
      </c>
      <c r="AI84" s="71">
        <f t="shared" si="54"/>
        <v>-1.6944561004638992</v>
      </c>
      <c r="AJ84" s="95"/>
      <c r="AK84" s="51" t="s">
        <v>132</v>
      </c>
      <c r="AL84" s="52">
        <v>5</v>
      </c>
      <c r="AM84" s="52">
        <v>4</v>
      </c>
      <c r="AN84" s="52">
        <v>7</v>
      </c>
      <c r="AO84" s="52">
        <v>4</v>
      </c>
      <c r="AP84" s="52">
        <v>1.9956905506551299</v>
      </c>
      <c r="AQ84" s="52">
        <v>6.3688530921936</v>
      </c>
      <c r="AR84" s="52">
        <v>1.00190394744277</v>
      </c>
      <c r="AS84" s="52">
        <v>2.7523133754730198</v>
      </c>
      <c r="AT84" s="52">
        <v>6.0543297529220599</v>
      </c>
      <c r="AU84" s="52">
        <v>8.4081666469573992</v>
      </c>
      <c r="AV84" s="52">
        <v>4.6232602596283003</v>
      </c>
      <c r="AW84" s="52">
        <v>12.3421897888184</v>
      </c>
      <c r="AX84" s="52">
        <v>9.4624762535095197</v>
      </c>
      <c r="AY84" s="52">
        <v>10.692918300628699</v>
      </c>
      <c r="AZ84" s="52">
        <v>7.1679527759552002</v>
      </c>
    </row>
    <row r="85" spans="14:52" x14ac:dyDescent="0.25">
      <c r="N85" s="43"/>
      <c r="O85" s="38"/>
      <c r="P85" s="38"/>
      <c r="Q85" s="38"/>
      <c r="S85" s="67" t="s">
        <v>108</v>
      </c>
      <c r="T85" s="65">
        <f t="shared" si="55"/>
        <v>11</v>
      </c>
      <c r="U85" s="65">
        <f t="shared" si="53"/>
        <v>19</v>
      </c>
      <c r="V85" s="65">
        <f t="shared" si="53"/>
        <v>9</v>
      </c>
      <c r="W85" s="65">
        <f t="shared" si="53"/>
        <v>13</v>
      </c>
      <c r="X85" s="65">
        <f t="shared" si="53"/>
        <v>12.2175092697144</v>
      </c>
      <c r="Y85" s="65">
        <f t="shared" si="53"/>
        <v>16.901317596435501</v>
      </c>
      <c r="Z85" s="65">
        <f t="shared" si="53"/>
        <v>16.697184562683098</v>
      </c>
      <c r="AA85" s="65">
        <f t="shared" si="53"/>
        <v>15.640602111816399</v>
      </c>
      <c r="AB85" s="65">
        <f t="shared" si="53"/>
        <v>13.721583843231199</v>
      </c>
      <c r="AC85" s="65">
        <f t="shared" si="53"/>
        <v>17.411678314208999</v>
      </c>
      <c r="AD85" s="65">
        <f t="shared" si="53"/>
        <v>23.257274627685501</v>
      </c>
      <c r="AE85" s="65">
        <f t="shared" si="53"/>
        <v>17.060997486114498</v>
      </c>
      <c r="AF85" s="65">
        <f t="shared" si="53"/>
        <v>17.873625755310101</v>
      </c>
      <c r="AG85" s="65">
        <f t="shared" si="53"/>
        <v>19.6672410964966</v>
      </c>
      <c r="AH85" s="68">
        <f t="shared" si="53"/>
        <v>17.463325500488299</v>
      </c>
      <c r="AI85" s="72">
        <f t="shared" si="54"/>
        <v>6.463325500488299</v>
      </c>
      <c r="AJ85" s="95"/>
      <c r="AK85" s="51" t="s">
        <v>133</v>
      </c>
      <c r="AL85" s="52">
        <v>7</v>
      </c>
      <c r="AM85" s="52">
        <v>5</v>
      </c>
      <c r="AN85" s="52">
        <v>4</v>
      </c>
      <c r="AO85" s="52">
        <v>7</v>
      </c>
      <c r="AP85" s="52">
        <v>3.85808312892914</v>
      </c>
      <c r="AQ85" s="52">
        <v>1.99793072044849</v>
      </c>
      <c r="AR85" s="52">
        <v>6.0950162410736102</v>
      </c>
      <c r="AS85" s="52">
        <v>1.0359398573637</v>
      </c>
      <c r="AT85" s="52">
        <v>2.7187796235084498</v>
      </c>
      <c r="AU85" s="52">
        <v>5.86789190769196</v>
      </c>
      <c r="AV85" s="52">
        <v>8.0894852876663208</v>
      </c>
      <c r="AW85" s="52">
        <v>4.5209932327270499</v>
      </c>
      <c r="AX85" s="52">
        <v>11.8923854827881</v>
      </c>
      <c r="AY85" s="52">
        <v>9.1761319637298602</v>
      </c>
      <c r="AZ85" s="52">
        <v>10.2954061031342</v>
      </c>
    </row>
    <row r="86" spans="14:52" x14ac:dyDescent="0.25">
      <c r="N86" s="43"/>
      <c r="O86" s="38"/>
      <c r="P86" s="38"/>
      <c r="Q86" s="38"/>
      <c r="S86" s="30" t="s">
        <v>109</v>
      </c>
      <c r="T86" s="61">
        <f t="shared" si="55"/>
        <v>20</v>
      </c>
      <c r="U86" s="61">
        <f t="shared" si="53"/>
        <v>11</v>
      </c>
      <c r="V86" s="61">
        <f t="shared" si="53"/>
        <v>19</v>
      </c>
      <c r="W86" s="61">
        <f t="shared" si="53"/>
        <v>10</v>
      </c>
      <c r="X86" s="61">
        <f t="shared" si="53"/>
        <v>13.0569176673889</v>
      </c>
      <c r="Y86" s="61">
        <f t="shared" si="53"/>
        <v>12.4401655197144</v>
      </c>
      <c r="Z86" s="61">
        <f t="shared" si="53"/>
        <v>16.8927035331726</v>
      </c>
      <c r="AA86" s="61">
        <f t="shared" si="53"/>
        <v>16.639053821563699</v>
      </c>
      <c r="AB86" s="61">
        <f t="shared" si="53"/>
        <v>15.700000762939499</v>
      </c>
      <c r="AC86" s="61">
        <f t="shared" si="53"/>
        <v>13.8765234947205</v>
      </c>
      <c r="AD86" s="61">
        <f t="shared" si="53"/>
        <v>17.421692848205598</v>
      </c>
      <c r="AE86" s="61">
        <f t="shared" si="53"/>
        <v>22.992953300476099</v>
      </c>
      <c r="AF86" s="61">
        <f t="shared" si="53"/>
        <v>17.090981960296599</v>
      </c>
      <c r="AG86" s="61">
        <f t="shared" si="53"/>
        <v>17.8829698562622</v>
      </c>
      <c r="AH86" s="62">
        <f t="shared" si="53"/>
        <v>19.557374954223601</v>
      </c>
      <c r="AI86" s="71">
        <f t="shared" si="54"/>
        <v>-0.44262504577639916</v>
      </c>
      <c r="AJ86" s="95"/>
      <c r="AK86" s="51" t="s">
        <v>134</v>
      </c>
      <c r="AL86" s="52">
        <v>4</v>
      </c>
      <c r="AM86" s="52">
        <v>6</v>
      </c>
      <c r="AN86" s="52">
        <v>5</v>
      </c>
      <c r="AO86" s="52">
        <v>4</v>
      </c>
      <c r="AP86" s="52">
        <v>6.6202130317687997</v>
      </c>
      <c r="AQ86" s="52">
        <v>3.7044107913970898</v>
      </c>
      <c r="AR86" s="52">
        <v>1.9756178110837901</v>
      </c>
      <c r="AS86" s="52">
        <v>5.8124520778655997</v>
      </c>
      <c r="AT86" s="52">
        <v>1.05918380618095</v>
      </c>
      <c r="AU86" s="52">
        <v>2.6668119430542001</v>
      </c>
      <c r="AV86" s="52">
        <v>5.6579447984695399</v>
      </c>
      <c r="AW86" s="52">
        <v>7.7679778337478602</v>
      </c>
      <c r="AX86" s="52">
        <v>4.3997611999511701</v>
      </c>
      <c r="AY86" s="52">
        <v>11.423656463623001</v>
      </c>
      <c r="AZ86" s="52">
        <v>8.8644764423370397</v>
      </c>
    </row>
    <row r="87" spans="14:52" x14ac:dyDescent="0.25">
      <c r="N87" s="43"/>
      <c r="O87" s="38"/>
      <c r="P87" s="38"/>
      <c r="Q87" s="38"/>
      <c r="S87" s="67" t="s">
        <v>110</v>
      </c>
      <c r="T87" s="65">
        <f t="shared" si="55"/>
        <v>13</v>
      </c>
      <c r="U87" s="65">
        <f t="shared" si="53"/>
        <v>21</v>
      </c>
      <c r="V87" s="65">
        <f t="shared" si="53"/>
        <v>11</v>
      </c>
      <c r="W87" s="65">
        <f t="shared" si="53"/>
        <v>18</v>
      </c>
      <c r="X87" s="65">
        <f t="shared" si="53"/>
        <v>10.252732753753699</v>
      </c>
      <c r="Y87" s="65">
        <f t="shared" si="53"/>
        <v>13.071130275726301</v>
      </c>
      <c r="Z87" s="65">
        <f t="shared" si="53"/>
        <v>12.62682056427</v>
      </c>
      <c r="AA87" s="65">
        <f t="shared" si="53"/>
        <v>16.861471652984601</v>
      </c>
      <c r="AB87" s="65">
        <f t="shared" si="53"/>
        <v>16.588412284851099</v>
      </c>
      <c r="AC87" s="65">
        <f t="shared" si="53"/>
        <v>15.7366557121277</v>
      </c>
      <c r="AD87" s="65">
        <f t="shared" si="53"/>
        <v>14.006739139556901</v>
      </c>
      <c r="AE87" s="65">
        <f t="shared" si="53"/>
        <v>17.411989212036101</v>
      </c>
      <c r="AF87" s="65">
        <f t="shared" si="53"/>
        <v>22.709556579589801</v>
      </c>
      <c r="AG87" s="65">
        <f t="shared" si="53"/>
        <v>17.1017632484436</v>
      </c>
      <c r="AH87" s="68">
        <f t="shared" si="53"/>
        <v>17.873187065124501</v>
      </c>
      <c r="AI87" s="72">
        <f t="shared" si="54"/>
        <v>4.8731870651245011</v>
      </c>
      <c r="AJ87" s="95"/>
      <c r="AK87" s="51" t="s">
        <v>135</v>
      </c>
      <c r="AL87" s="52">
        <v>6</v>
      </c>
      <c r="AM87" s="52">
        <v>4</v>
      </c>
      <c r="AN87" s="52">
        <v>6</v>
      </c>
      <c r="AO87" s="52">
        <v>5</v>
      </c>
      <c r="AP87" s="52">
        <v>3.77806949615479</v>
      </c>
      <c r="AQ87" s="52">
        <v>6.1891012191772496</v>
      </c>
      <c r="AR87" s="52">
        <v>3.512939453125</v>
      </c>
      <c r="AS87" s="52">
        <v>1.90240927040577</v>
      </c>
      <c r="AT87" s="52">
        <v>5.4918847084045401</v>
      </c>
      <c r="AU87" s="52">
        <v>1.04633624851704</v>
      </c>
      <c r="AV87" s="52">
        <v>2.5690397620201102</v>
      </c>
      <c r="AW87" s="52">
        <v>5.3938804864883396</v>
      </c>
      <c r="AX87" s="52">
        <v>7.4115875959396398</v>
      </c>
      <c r="AY87" s="52">
        <v>4.2310408353805498</v>
      </c>
      <c r="AZ87" s="52">
        <v>10.898747920989999</v>
      </c>
    </row>
    <row r="88" spans="14:52" x14ac:dyDescent="0.25">
      <c r="N88" s="43"/>
      <c r="O88" s="38"/>
      <c r="P88" s="38"/>
      <c r="Q88" s="38"/>
      <c r="S88" s="69" t="s">
        <v>111</v>
      </c>
      <c r="T88" s="63">
        <f t="shared" si="55"/>
        <v>15</v>
      </c>
      <c r="U88" s="63">
        <f t="shared" si="53"/>
        <v>12</v>
      </c>
      <c r="V88" s="63">
        <f t="shared" si="53"/>
        <v>21</v>
      </c>
      <c r="W88" s="63">
        <f t="shared" si="53"/>
        <v>10</v>
      </c>
      <c r="X88" s="63">
        <f t="shared" si="53"/>
        <v>17.765116691589402</v>
      </c>
      <c r="Y88" s="63">
        <f t="shared" si="53"/>
        <v>10.409221172332799</v>
      </c>
      <c r="Z88" s="63">
        <f t="shared" si="53"/>
        <v>13.0119466781616</v>
      </c>
      <c r="AA88" s="63">
        <f t="shared" si="53"/>
        <v>12.7306904792786</v>
      </c>
      <c r="AB88" s="63">
        <f t="shared" si="53"/>
        <v>16.758611679077099</v>
      </c>
      <c r="AC88" s="63">
        <f t="shared" si="53"/>
        <v>16.492054939270002</v>
      </c>
      <c r="AD88" s="63">
        <f t="shared" si="53"/>
        <v>15.702117443084701</v>
      </c>
      <c r="AE88" s="63">
        <f t="shared" si="53"/>
        <v>14.0625219345093</v>
      </c>
      <c r="AF88" s="63">
        <f t="shared" si="53"/>
        <v>17.331851959228501</v>
      </c>
      <c r="AG88" s="63">
        <f t="shared" si="53"/>
        <v>22.3547973632813</v>
      </c>
      <c r="AH88" s="64">
        <f t="shared" si="53"/>
        <v>17.041856288909901</v>
      </c>
      <c r="AI88" s="93">
        <f t="shared" si="54"/>
        <v>2.0418562889099015</v>
      </c>
      <c r="AJ88" s="95"/>
      <c r="AK88" s="51" t="s">
        <v>136</v>
      </c>
      <c r="AL88" s="52">
        <v>3</v>
      </c>
      <c r="AM88" s="52">
        <v>5</v>
      </c>
      <c r="AN88" s="52">
        <v>4</v>
      </c>
      <c r="AO88" s="52">
        <v>6</v>
      </c>
      <c r="AP88" s="52">
        <v>4.6460490226745597</v>
      </c>
      <c r="AQ88" s="52">
        <v>3.5488934516906698</v>
      </c>
      <c r="AR88" s="52">
        <v>5.7794530391693097</v>
      </c>
      <c r="AS88" s="52">
        <v>3.3219234943389901</v>
      </c>
      <c r="AT88" s="52">
        <v>1.8087435066699999</v>
      </c>
      <c r="AU88" s="52">
        <v>5.1820783615112296</v>
      </c>
      <c r="AV88" s="52">
        <v>1.0143091082572899</v>
      </c>
      <c r="AW88" s="52">
        <v>2.45381087064743</v>
      </c>
      <c r="AX88" s="52">
        <v>5.1227185726165798</v>
      </c>
      <c r="AY88" s="52">
        <v>7.0611145496368399</v>
      </c>
      <c r="AZ88" s="52">
        <v>4.0483027696609497</v>
      </c>
    </row>
    <row r="89" spans="14:52" x14ac:dyDescent="0.25">
      <c r="N89" s="43"/>
      <c r="O89" s="38"/>
      <c r="P89" s="38"/>
      <c r="Q89" s="38"/>
      <c r="S89" s="3" t="s">
        <v>9</v>
      </c>
      <c r="T89" s="61">
        <f>SUM(T79:T88)</f>
        <v>152</v>
      </c>
      <c r="U89" s="61">
        <f t="shared" ref="U89:AI89" si="56">SUM(U79:U88)</f>
        <v>146</v>
      </c>
      <c r="V89" s="61">
        <f t="shared" si="56"/>
        <v>145</v>
      </c>
      <c r="W89" s="61">
        <f t="shared" si="56"/>
        <v>140</v>
      </c>
      <c r="X89" s="61">
        <f t="shared" si="56"/>
        <v>155.6845073699954</v>
      </c>
      <c r="Y89" s="61">
        <f t="shared" si="56"/>
        <v>154.84120464324957</v>
      </c>
      <c r="Z89" s="61">
        <f t="shared" si="56"/>
        <v>162.17478132247928</v>
      </c>
      <c r="AA89" s="61">
        <f t="shared" si="56"/>
        <v>169.70412254333496</v>
      </c>
      <c r="AB89" s="61">
        <f t="shared" si="56"/>
        <v>173.39829683303839</v>
      </c>
      <c r="AC89" s="61">
        <f t="shared" si="56"/>
        <v>174.52841520309457</v>
      </c>
      <c r="AD89" s="61">
        <f t="shared" si="56"/>
        <v>174.8655409812927</v>
      </c>
      <c r="AE89" s="61">
        <f t="shared" si="56"/>
        <v>176.13797044754031</v>
      </c>
      <c r="AF89" s="61">
        <f t="shared" si="56"/>
        <v>176.58258438110363</v>
      </c>
      <c r="AG89" s="61">
        <f t="shared" si="56"/>
        <v>175.70709943771379</v>
      </c>
      <c r="AH89" s="61">
        <f t="shared" si="56"/>
        <v>170.00134038925171</v>
      </c>
      <c r="AI89" s="61">
        <f t="shared" si="56"/>
        <v>18.001340389251702</v>
      </c>
      <c r="AJ89" s="100"/>
      <c r="AK89" s="51" t="s">
        <v>137</v>
      </c>
      <c r="AL89" s="52">
        <v>0</v>
      </c>
      <c r="AM89" s="52">
        <v>2</v>
      </c>
      <c r="AN89" s="52">
        <v>5</v>
      </c>
      <c r="AO89" s="52">
        <v>4</v>
      </c>
      <c r="AP89" s="52">
        <v>5.52418148517609</v>
      </c>
      <c r="AQ89" s="52">
        <v>4.2562026977539098</v>
      </c>
      <c r="AR89" s="52">
        <v>3.2755829691886902</v>
      </c>
      <c r="AS89" s="52">
        <v>5.3211121559143102</v>
      </c>
      <c r="AT89" s="52">
        <v>3.0808032751083401</v>
      </c>
      <c r="AU89" s="52">
        <v>1.6799504160881</v>
      </c>
      <c r="AV89" s="52">
        <v>4.8142256736755398</v>
      </c>
      <c r="AW89" s="52">
        <v>0.94197177886962902</v>
      </c>
      <c r="AX89" s="52">
        <v>2.2910556197166398</v>
      </c>
      <c r="AY89" s="52">
        <v>4.7908792495727504</v>
      </c>
      <c r="AZ89" s="52">
        <v>6.6167303323745701</v>
      </c>
    </row>
    <row r="90" spans="14:52" x14ac:dyDescent="0.25">
      <c r="N90" s="43"/>
      <c r="O90" s="38"/>
      <c r="P90" s="38"/>
      <c r="Q90" s="38"/>
      <c r="S90" s="76" t="s">
        <v>112</v>
      </c>
      <c r="T90" s="77">
        <f>AL64</f>
        <v>7</v>
      </c>
      <c r="U90" s="77">
        <f t="shared" ref="U90:AH99" si="57">AM64</f>
        <v>16</v>
      </c>
      <c r="V90" s="77">
        <f t="shared" si="57"/>
        <v>12</v>
      </c>
      <c r="W90" s="77">
        <f t="shared" si="57"/>
        <v>19</v>
      </c>
      <c r="X90" s="77">
        <f t="shared" si="57"/>
        <v>10.1453351974487</v>
      </c>
      <c r="Y90" s="77">
        <f t="shared" si="57"/>
        <v>17.508475303649899</v>
      </c>
      <c r="Z90" s="77">
        <f t="shared" si="57"/>
        <v>10.5213832855225</v>
      </c>
      <c r="AA90" s="77">
        <f t="shared" si="57"/>
        <v>12.934858083725</v>
      </c>
      <c r="AB90" s="77">
        <f t="shared" si="57"/>
        <v>12.7897729873657</v>
      </c>
      <c r="AC90" s="77">
        <f t="shared" si="57"/>
        <v>16.628995418548602</v>
      </c>
      <c r="AD90" s="77">
        <f t="shared" si="57"/>
        <v>16.3665933609009</v>
      </c>
      <c r="AE90" s="77">
        <f t="shared" si="57"/>
        <v>15.6333770751953</v>
      </c>
      <c r="AF90" s="77">
        <f t="shared" si="57"/>
        <v>14.0733137130737</v>
      </c>
      <c r="AG90" s="77">
        <f t="shared" si="57"/>
        <v>17.218255043029799</v>
      </c>
      <c r="AH90" s="78">
        <f t="shared" si="57"/>
        <v>22.001039505004901</v>
      </c>
      <c r="AI90" s="92">
        <f t="shared" ref="AI90:AI99" si="58">AH90-T90</f>
        <v>15.001039505004901</v>
      </c>
      <c r="AJ90" s="95"/>
      <c r="AK90" s="51" t="s">
        <v>138</v>
      </c>
      <c r="AL90" s="52">
        <v>3</v>
      </c>
      <c r="AM90" s="52">
        <v>0</v>
      </c>
      <c r="AN90" s="52">
        <v>2</v>
      </c>
      <c r="AO90" s="52">
        <v>5</v>
      </c>
      <c r="AP90" s="52">
        <v>3.6629627346992502</v>
      </c>
      <c r="AQ90" s="52">
        <v>5.1109010577201799</v>
      </c>
      <c r="AR90" s="52">
        <v>3.9186525344848602</v>
      </c>
      <c r="AS90" s="52">
        <v>3.0353591442108199</v>
      </c>
      <c r="AT90" s="52">
        <v>4.9227889776229903</v>
      </c>
      <c r="AU90" s="52">
        <v>2.8604898452758798</v>
      </c>
      <c r="AV90" s="52">
        <v>1.5672723203897501</v>
      </c>
      <c r="AW90" s="52">
        <v>4.4782800674438503</v>
      </c>
      <c r="AX90" s="52">
        <v>0.87276047468185403</v>
      </c>
      <c r="AY90" s="52">
        <v>2.1412087082862898</v>
      </c>
      <c r="AZ90" s="52">
        <v>4.4874649047851598</v>
      </c>
    </row>
    <row r="91" spans="14:52" x14ac:dyDescent="0.25">
      <c r="N91" s="43"/>
      <c r="O91" s="38"/>
      <c r="P91" s="38"/>
      <c r="Q91" s="38"/>
      <c r="S91" s="30" t="s">
        <v>113</v>
      </c>
      <c r="T91" s="61">
        <f>AL65</f>
        <v>14</v>
      </c>
      <c r="U91" s="61">
        <f t="shared" si="57"/>
        <v>7</v>
      </c>
      <c r="V91" s="61">
        <f t="shared" si="57"/>
        <v>15</v>
      </c>
      <c r="W91" s="61">
        <f t="shared" si="57"/>
        <v>11</v>
      </c>
      <c r="X91" s="61">
        <f t="shared" si="57"/>
        <v>18.7203464508057</v>
      </c>
      <c r="Y91" s="61">
        <f t="shared" si="57"/>
        <v>10.242877960205099</v>
      </c>
      <c r="Z91" s="61">
        <f t="shared" si="57"/>
        <v>17.247097969055201</v>
      </c>
      <c r="AA91" s="61">
        <f t="shared" si="57"/>
        <v>10.602900028228801</v>
      </c>
      <c r="AB91" s="61">
        <f t="shared" si="57"/>
        <v>12.850741147995</v>
      </c>
      <c r="AC91" s="61">
        <f t="shared" si="57"/>
        <v>12.8193807601929</v>
      </c>
      <c r="AD91" s="61">
        <f t="shared" si="57"/>
        <v>16.488837718963602</v>
      </c>
      <c r="AE91" s="61">
        <f t="shared" si="57"/>
        <v>16.223705291748001</v>
      </c>
      <c r="AF91" s="61">
        <f t="shared" si="57"/>
        <v>15.543692111968999</v>
      </c>
      <c r="AG91" s="61">
        <f t="shared" si="57"/>
        <v>14.0552792549133</v>
      </c>
      <c r="AH91" s="62">
        <f t="shared" si="57"/>
        <v>17.088530540466301</v>
      </c>
      <c r="AI91" s="71">
        <f t="shared" si="58"/>
        <v>3.0885305404663015</v>
      </c>
      <c r="AJ91" s="95"/>
      <c r="AK91" s="51" t="s">
        <v>139</v>
      </c>
      <c r="AL91" s="52">
        <v>2</v>
      </c>
      <c r="AM91" s="52">
        <v>2</v>
      </c>
      <c r="AN91" s="52">
        <v>0</v>
      </c>
      <c r="AO91" s="52">
        <v>2</v>
      </c>
      <c r="AP91" s="52">
        <v>4.5644505023956299</v>
      </c>
      <c r="AQ91" s="52">
        <v>3.3277951478958099</v>
      </c>
      <c r="AR91" s="52">
        <v>4.7262988090515101</v>
      </c>
      <c r="AS91" s="52">
        <v>3.6014662981033299</v>
      </c>
      <c r="AT91" s="52">
        <v>2.8084098696708701</v>
      </c>
      <c r="AU91" s="52">
        <v>4.5475888252258301</v>
      </c>
      <c r="AV91" s="52">
        <v>2.6439094543457</v>
      </c>
      <c r="AW91" s="52">
        <v>1.46040862053633</v>
      </c>
      <c r="AX91" s="52">
        <v>4.1478207111358598</v>
      </c>
      <c r="AY91" s="52">
        <v>0.80283375829458203</v>
      </c>
      <c r="AZ91" s="52">
        <v>1.99455153942108</v>
      </c>
    </row>
    <row r="92" spans="14:52" x14ac:dyDescent="0.25">
      <c r="N92" s="43"/>
      <c r="O92" s="38"/>
      <c r="P92" s="38"/>
      <c r="Q92" s="38"/>
      <c r="S92" s="67" t="s">
        <v>114</v>
      </c>
      <c r="T92" s="65">
        <f t="shared" ref="T92:T99" si="59">AL66</f>
        <v>17</v>
      </c>
      <c r="U92" s="65">
        <f t="shared" si="57"/>
        <v>13</v>
      </c>
      <c r="V92" s="65">
        <f t="shared" si="57"/>
        <v>6</v>
      </c>
      <c r="W92" s="65">
        <f t="shared" si="57"/>
        <v>15</v>
      </c>
      <c r="X92" s="65">
        <f t="shared" si="57"/>
        <v>11.015295505523699</v>
      </c>
      <c r="Y92" s="65">
        <f t="shared" si="57"/>
        <v>18.430555820465099</v>
      </c>
      <c r="Z92" s="65">
        <f t="shared" si="57"/>
        <v>10.2938446998596</v>
      </c>
      <c r="AA92" s="65">
        <f t="shared" si="57"/>
        <v>16.948721408844001</v>
      </c>
      <c r="AB92" s="65">
        <f t="shared" si="57"/>
        <v>10.650872707366901</v>
      </c>
      <c r="AC92" s="65">
        <f t="shared" si="57"/>
        <v>12.751023769378699</v>
      </c>
      <c r="AD92" s="65">
        <f t="shared" si="57"/>
        <v>12.8134717941284</v>
      </c>
      <c r="AE92" s="65">
        <f t="shared" si="57"/>
        <v>16.324503898620598</v>
      </c>
      <c r="AF92" s="65">
        <f t="shared" si="57"/>
        <v>16.0392923355103</v>
      </c>
      <c r="AG92" s="65">
        <f t="shared" si="57"/>
        <v>15.420660495758099</v>
      </c>
      <c r="AH92" s="68">
        <f t="shared" si="57"/>
        <v>13.997609615325899</v>
      </c>
      <c r="AI92" s="72">
        <f t="shared" si="58"/>
        <v>-3.0023903846741007</v>
      </c>
      <c r="AJ92" s="95"/>
      <c r="AK92" s="51" t="s">
        <v>140</v>
      </c>
      <c r="AL92" s="52">
        <v>1</v>
      </c>
      <c r="AM92" s="52">
        <v>2</v>
      </c>
      <c r="AN92" s="52">
        <v>2</v>
      </c>
      <c r="AO92" s="52">
        <v>0</v>
      </c>
      <c r="AP92" s="52">
        <v>1.78613877296448</v>
      </c>
      <c r="AQ92" s="52">
        <v>4.1272524595260602</v>
      </c>
      <c r="AR92" s="52">
        <v>2.9921056032180799</v>
      </c>
      <c r="AS92" s="52">
        <v>4.3354580402374303</v>
      </c>
      <c r="AT92" s="52">
        <v>3.2818431854247998</v>
      </c>
      <c r="AU92" s="52">
        <v>2.5775868296623199</v>
      </c>
      <c r="AV92" s="52">
        <v>4.1667847633361799</v>
      </c>
      <c r="AW92" s="52">
        <v>2.4220561981201199</v>
      </c>
      <c r="AX92" s="52">
        <v>1.3500767052173599</v>
      </c>
      <c r="AY92" s="52">
        <v>3.8094724416732801</v>
      </c>
      <c r="AZ92" s="52">
        <v>0.73129919171333302</v>
      </c>
    </row>
    <row r="93" spans="14:52" x14ac:dyDescent="0.25">
      <c r="S93" s="30" t="s">
        <v>115</v>
      </c>
      <c r="T93" s="61">
        <f t="shared" si="59"/>
        <v>13</v>
      </c>
      <c r="U93" s="61">
        <f t="shared" si="57"/>
        <v>17</v>
      </c>
      <c r="V93" s="61">
        <f t="shared" si="57"/>
        <v>12</v>
      </c>
      <c r="W93" s="61">
        <f t="shared" si="57"/>
        <v>6</v>
      </c>
      <c r="X93" s="61">
        <f t="shared" si="57"/>
        <v>14.760035037994401</v>
      </c>
      <c r="Y93" s="61">
        <f t="shared" si="57"/>
        <v>10.9721436500549</v>
      </c>
      <c r="Z93" s="61">
        <f t="shared" si="57"/>
        <v>18.102531433105501</v>
      </c>
      <c r="AA93" s="61">
        <f t="shared" si="57"/>
        <v>10.288980960845899</v>
      </c>
      <c r="AB93" s="61">
        <f t="shared" si="57"/>
        <v>16.619017601013201</v>
      </c>
      <c r="AC93" s="61">
        <f t="shared" si="57"/>
        <v>10.641484737396199</v>
      </c>
      <c r="AD93" s="61">
        <f t="shared" si="57"/>
        <v>12.606527805328399</v>
      </c>
      <c r="AE93" s="61">
        <f t="shared" si="57"/>
        <v>12.752655506133999</v>
      </c>
      <c r="AF93" s="61">
        <f t="shared" si="57"/>
        <v>16.114603519439701</v>
      </c>
      <c r="AG93" s="61">
        <f t="shared" si="57"/>
        <v>15.812498092651399</v>
      </c>
      <c r="AH93" s="62">
        <f t="shared" si="57"/>
        <v>15.2511963844299</v>
      </c>
      <c r="AI93" s="71">
        <f t="shared" si="58"/>
        <v>2.2511963844298997</v>
      </c>
      <c r="AJ93" s="95"/>
      <c r="AK93" s="51" t="s">
        <v>141</v>
      </c>
      <c r="AL93" s="52">
        <v>0</v>
      </c>
      <c r="AM93" s="52">
        <v>1</v>
      </c>
      <c r="AN93" s="52">
        <v>2</v>
      </c>
      <c r="AO93" s="52">
        <v>1</v>
      </c>
      <c r="AP93" s="52">
        <v>0</v>
      </c>
      <c r="AQ93" s="52">
        <v>1.5775855779647801</v>
      </c>
      <c r="AR93" s="52">
        <v>3.6898254156112702</v>
      </c>
      <c r="AS93" s="52">
        <v>2.6574755907058698</v>
      </c>
      <c r="AT93" s="52">
        <v>3.9361649751663199</v>
      </c>
      <c r="AU93" s="52">
        <v>2.9589331150054901</v>
      </c>
      <c r="AV93" s="52">
        <v>2.3411862254142801</v>
      </c>
      <c r="AW93" s="52">
        <v>3.7770090103149401</v>
      </c>
      <c r="AX93" s="52">
        <v>2.1955186128616302</v>
      </c>
      <c r="AY93" s="52">
        <v>1.2358068600297001</v>
      </c>
      <c r="AZ93" s="52">
        <v>3.4648472070694001</v>
      </c>
    </row>
    <row r="94" spans="14:52" x14ac:dyDescent="0.25">
      <c r="S94" s="67" t="s">
        <v>116</v>
      </c>
      <c r="T94" s="65">
        <f t="shared" si="59"/>
        <v>10</v>
      </c>
      <c r="U94" s="65">
        <f t="shared" si="57"/>
        <v>13</v>
      </c>
      <c r="V94" s="65">
        <f t="shared" si="57"/>
        <v>17</v>
      </c>
      <c r="W94" s="65">
        <f t="shared" si="57"/>
        <v>12</v>
      </c>
      <c r="X94" s="65">
        <f t="shared" si="57"/>
        <v>6.1144855022430402</v>
      </c>
      <c r="Y94" s="65">
        <f t="shared" si="57"/>
        <v>14.485957622528099</v>
      </c>
      <c r="Z94" s="65">
        <f t="shared" si="57"/>
        <v>10.889783859252899</v>
      </c>
      <c r="AA94" s="65">
        <f t="shared" si="57"/>
        <v>17.7438645362854</v>
      </c>
      <c r="AB94" s="65">
        <f t="shared" si="57"/>
        <v>10.2398467063904</v>
      </c>
      <c r="AC94" s="65">
        <f t="shared" si="57"/>
        <v>16.259808540344199</v>
      </c>
      <c r="AD94" s="65">
        <f t="shared" si="57"/>
        <v>10.5875434875488</v>
      </c>
      <c r="AE94" s="65">
        <f t="shared" si="57"/>
        <v>12.4230973720551</v>
      </c>
      <c r="AF94" s="65">
        <f t="shared" si="57"/>
        <v>12.647379398345899</v>
      </c>
      <c r="AG94" s="65">
        <f t="shared" si="57"/>
        <v>15.8684282302856</v>
      </c>
      <c r="AH94" s="68">
        <f t="shared" si="57"/>
        <v>15.5506019592285</v>
      </c>
      <c r="AI94" s="72">
        <f t="shared" si="58"/>
        <v>5.5506019592284996</v>
      </c>
      <c r="AJ94" s="95"/>
      <c r="AK94" s="51" t="s">
        <v>142</v>
      </c>
      <c r="AL94" s="52">
        <v>0</v>
      </c>
      <c r="AM94" s="52">
        <v>0</v>
      </c>
      <c r="AN94" s="52">
        <v>1</v>
      </c>
      <c r="AO94" s="52">
        <v>2</v>
      </c>
      <c r="AP94" s="52">
        <v>0.868025422096252</v>
      </c>
      <c r="AQ94" s="52">
        <v>0</v>
      </c>
      <c r="AR94" s="52">
        <v>1.3801453113555899</v>
      </c>
      <c r="AS94" s="52">
        <v>3.2599470615386998</v>
      </c>
      <c r="AT94" s="52">
        <v>2.33784347772598</v>
      </c>
      <c r="AU94" s="52">
        <v>3.5277665257453901</v>
      </c>
      <c r="AV94" s="52">
        <v>2.6346340179443399</v>
      </c>
      <c r="AW94" s="52">
        <v>2.1000379323959399</v>
      </c>
      <c r="AX94" s="52">
        <v>3.38039267063141</v>
      </c>
      <c r="AY94" s="52">
        <v>1.9676850438118001</v>
      </c>
      <c r="AZ94" s="52">
        <v>1.11822123080492</v>
      </c>
    </row>
    <row r="95" spans="14:52" x14ac:dyDescent="0.25">
      <c r="S95" s="30" t="s">
        <v>117</v>
      </c>
      <c r="T95" s="61">
        <f t="shared" si="59"/>
        <v>10</v>
      </c>
      <c r="U95" s="61">
        <f t="shared" si="57"/>
        <v>10</v>
      </c>
      <c r="V95" s="61">
        <f t="shared" si="57"/>
        <v>11</v>
      </c>
      <c r="W95" s="61">
        <f t="shared" si="57"/>
        <v>17</v>
      </c>
      <c r="X95" s="61">
        <f t="shared" si="57"/>
        <v>11.883173465728801</v>
      </c>
      <c r="Y95" s="61">
        <f t="shared" si="57"/>
        <v>6.2392194271087602</v>
      </c>
      <c r="Z95" s="61">
        <f t="shared" si="57"/>
        <v>14.258547782897899</v>
      </c>
      <c r="AA95" s="61">
        <f t="shared" si="57"/>
        <v>10.8431363105774</v>
      </c>
      <c r="AB95" s="61">
        <f t="shared" si="57"/>
        <v>17.431722164154099</v>
      </c>
      <c r="AC95" s="61">
        <f t="shared" si="57"/>
        <v>10.2258791923523</v>
      </c>
      <c r="AD95" s="61">
        <f t="shared" si="57"/>
        <v>15.9654884338379</v>
      </c>
      <c r="AE95" s="61">
        <f t="shared" si="57"/>
        <v>10.564083099365201</v>
      </c>
      <c r="AF95" s="61">
        <f t="shared" si="57"/>
        <v>12.276886463165299</v>
      </c>
      <c r="AG95" s="61">
        <f t="shared" si="57"/>
        <v>12.5783410072327</v>
      </c>
      <c r="AH95" s="62">
        <f t="shared" si="57"/>
        <v>15.6710724830627</v>
      </c>
      <c r="AI95" s="71">
        <f t="shared" si="58"/>
        <v>5.6710724830626997</v>
      </c>
      <c r="AJ95" s="95"/>
      <c r="AK95" s="51" t="s">
        <v>143</v>
      </c>
      <c r="AL95" s="52">
        <v>0</v>
      </c>
      <c r="AM95" s="52">
        <v>0</v>
      </c>
      <c r="AN95" s="52">
        <v>0</v>
      </c>
      <c r="AO95" s="52">
        <v>1</v>
      </c>
      <c r="AP95" s="52">
        <v>1.70712357759476</v>
      </c>
      <c r="AQ95" s="52">
        <v>0.74029368162155196</v>
      </c>
      <c r="AR95" s="52">
        <v>0</v>
      </c>
      <c r="AS95" s="52">
        <v>1.18809473514557</v>
      </c>
      <c r="AT95" s="52">
        <v>2.8422008752822898</v>
      </c>
      <c r="AU95" s="52">
        <v>2.0270587205886801</v>
      </c>
      <c r="AV95" s="52">
        <v>3.1274564564228098</v>
      </c>
      <c r="AW95" s="52">
        <v>2.31750440597534</v>
      </c>
      <c r="AX95" s="52">
        <v>1.8633940517902401</v>
      </c>
      <c r="AY95" s="52">
        <v>2.9906818866729701</v>
      </c>
      <c r="AZ95" s="52">
        <v>1.7434489727020299</v>
      </c>
    </row>
    <row r="96" spans="14:52" x14ac:dyDescent="0.25">
      <c r="S96" s="67" t="s">
        <v>118</v>
      </c>
      <c r="T96" s="65">
        <f t="shared" si="59"/>
        <v>9</v>
      </c>
      <c r="U96" s="65">
        <f t="shared" si="57"/>
        <v>11</v>
      </c>
      <c r="V96" s="65">
        <f t="shared" si="57"/>
        <v>10</v>
      </c>
      <c r="W96" s="65">
        <f t="shared" si="57"/>
        <v>11</v>
      </c>
      <c r="X96" s="65">
        <f t="shared" si="57"/>
        <v>16.621250629424999</v>
      </c>
      <c r="Y96" s="65">
        <f t="shared" si="57"/>
        <v>11.814646244049101</v>
      </c>
      <c r="Z96" s="65">
        <f t="shared" si="57"/>
        <v>6.4159533977508501</v>
      </c>
      <c r="AA96" s="65">
        <f t="shared" si="57"/>
        <v>14.0849719047546</v>
      </c>
      <c r="AB96" s="65">
        <f t="shared" si="57"/>
        <v>10.85036277771</v>
      </c>
      <c r="AC96" s="65">
        <f t="shared" si="57"/>
        <v>17.176052093505898</v>
      </c>
      <c r="AD96" s="65">
        <f t="shared" si="57"/>
        <v>10.267375946044901</v>
      </c>
      <c r="AE96" s="65">
        <f t="shared" si="57"/>
        <v>15.725038528442401</v>
      </c>
      <c r="AF96" s="65">
        <f t="shared" si="57"/>
        <v>10.598472595214799</v>
      </c>
      <c r="AG96" s="65">
        <f t="shared" si="57"/>
        <v>12.191545486450201</v>
      </c>
      <c r="AH96" s="68">
        <f t="shared" si="57"/>
        <v>12.5684251785278</v>
      </c>
      <c r="AI96" s="72">
        <f t="shared" si="58"/>
        <v>3.5684251785278001</v>
      </c>
      <c r="AJ96" s="95"/>
      <c r="AK96" s="51" t="s">
        <v>144</v>
      </c>
      <c r="AL96" s="52">
        <v>0</v>
      </c>
      <c r="AM96" s="52">
        <v>0</v>
      </c>
      <c r="AN96" s="52">
        <v>0</v>
      </c>
      <c r="AO96" s="52">
        <v>0</v>
      </c>
      <c r="AP96" s="52">
        <v>0.83693200349807695</v>
      </c>
      <c r="AQ96" s="52">
        <v>1.4356725215911901</v>
      </c>
      <c r="AR96" s="52">
        <v>0.62383180856704701</v>
      </c>
      <c r="AS96" s="52">
        <v>0</v>
      </c>
      <c r="AT96" s="52">
        <v>1.00898456573486</v>
      </c>
      <c r="AU96" s="52">
        <v>2.4407876729965201</v>
      </c>
      <c r="AV96" s="52">
        <v>1.7312023043632501</v>
      </c>
      <c r="AW96" s="52">
        <v>2.7361577749252302</v>
      </c>
      <c r="AX96" s="52">
        <v>2.0081880688667302</v>
      </c>
      <c r="AY96" s="52">
        <v>1.6316935122013101</v>
      </c>
      <c r="AZ96" s="52">
        <v>2.60898721218109</v>
      </c>
    </row>
    <row r="97" spans="19:52" x14ac:dyDescent="0.25">
      <c r="S97" s="30" t="s">
        <v>119</v>
      </c>
      <c r="T97" s="61">
        <f t="shared" si="59"/>
        <v>14</v>
      </c>
      <c r="U97" s="61">
        <f t="shared" si="57"/>
        <v>9</v>
      </c>
      <c r="V97" s="61">
        <f t="shared" si="57"/>
        <v>9</v>
      </c>
      <c r="W97" s="61">
        <f t="shared" si="57"/>
        <v>12</v>
      </c>
      <c r="X97" s="61">
        <f t="shared" si="57"/>
        <v>11.026294469833401</v>
      </c>
      <c r="Y97" s="61">
        <f t="shared" si="57"/>
        <v>16.300266265869102</v>
      </c>
      <c r="Z97" s="61">
        <f t="shared" si="57"/>
        <v>11.797667980194101</v>
      </c>
      <c r="AA97" s="61">
        <f t="shared" si="57"/>
        <v>6.6446995735168501</v>
      </c>
      <c r="AB97" s="61">
        <f t="shared" si="57"/>
        <v>13.9658579826355</v>
      </c>
      <c r="AC97" s="61">
        <f t="shared" si="57"/>
        <v>10.913344860076901</v>
      </c>
      <c r="AD97" s="61">
        <f t="shared" si="57"/>
        <v>16.961132526397702</v>
      </c>
      <c r="AE97" s="61">
        <f t="shared" si="57"/>
        <v>10.370246887206999</v>
      </c>
      <c r="AF97" s="61">
        <f t="shared" si="57"/>
        <v>15.5598497390747</v>
      </c>
      <c r="AG97" s="61">
        <f t="shared" si="57"/>
        <v>10.685819625854499</v>
      </c>
      <c r="AH97" s="62">
        <f t="shared" si="57"/>
        <v>12.159866809844999</v>
      </c>
      <c r="AI97" s="71">
        <f t="shared" si="58"/>
        <v>-1.8401331901550009</v>
      </c>
      <c r="AJ97" s="95"/>
      <c r="AK97" s="51" t="s">
        <v>145</v>
      </c>
      <c r="AL97" s="52">
        <v>0</v>
      </c>
      <c r="AM97" s="52">
        <v>0</v>
      </c>
      <c r="AN97" s="52">
        <v>0</v>
      </c>
      <c r="AO97" s="52">
        <v>0</v>
      </c>
      <c r="AP97" s="52">
        <v>0</v>
      </c>
      <c r="AQ97" s="52">
        <v>0.68237203359603904</v>
      </c>
      <c r="AR97" s="52">
        <v>1.1821314096450799</v>
      </c>
      <c r="AS97" s="52">
        <v>0.51678794622421298</v>
      </c>
      <c r="AT97" s="52">
        <v>0</v>
      </c>
      <c r="AU97" s="52">
        <v>0.84261721372604403</v>
      </c>
      <c r="AV97" s="52">
        <v>2.0649256706237802</v>
      </c>
      <c r="AW97" s="52">
        <v>1.4508493542671199</v>
      </c>
      <c r="AX97" s="52">
        <v>2.3629117310047199</v>
      </c>
      <c r="AY97" s="52">
        <v>1.7156373858451801</v>
      </c>
      <c r="AZ97" s="52">
        <v>1.41129621863365</v>
      </c>
    </row>
    <row r="98" spans="19:52" x14ac:dyDescent="0.25">
      <c r="S98" s="67" t="s">
        <v>120</v>
      </c>
      <c r="T98" s="65">
        <f t="shared" si="59"/>
        <v>11</v>
      </c>
      <c r="U98" s="65">
        <f t="shared" si="57"/>
        <v>13</v>
      </c>
      <c r="V98" s="65">
        <f t="shared" si="57"/>
        <v>9</v>
      </c>
      <c r="W98" s="65">
        <f t="shared" si="57"/>
        <v>8</v>
      </c>
      <c r="X98" s="65">
        <f t="shared" si="57"/>
        <v>11.868892192840599</v>
      </c>
      <c r="Y98" s="65">
        <f t="shared" si="57"/>
        <v>11.0320217609406</v>
      </c>
      <c r="Z98" s="65">
        <f t="shared" si="57"/>
        <v>15.996212959289601</v>
      </c>
      <c r="AA98" s="65">
        <f t="shared" si="57"/>
        <v>11.7784037590027</v>
      </c>
      <c r="AB98" s="65">
        <f t="shared" si="57"/>
        <v>6.8526477813720703</v>
      </c>
      <c r="AC98" s="65">
        <f t="shared" si="57"/>
        <v>13.851682662963899</v>
      </c>
      <c r="AD98" s="65">
        <f t="shared" si="57"/>
        <v>10.964647769928</v>
      </c>
      <c r="AE98" s="65">
        <f t="shared" si="57"/>
        <v>16.757332801818801</v>
      </c>
      <c r="AF98" s="65">
        <f t="shared" si="57"/>
        <v>10.459102630615201</v>
      </c>
      <c r="AG98" s="65">
        <f t="shared" si="57"/>
        <v>15.395172595977799</v>
      </c>
      <c r="AH98" s="68">
        <f t="shared" si="57"/>
        <v>10.764971733093301</v>
      </c>
      <c r="AI98" s="72">
        <f t="shared" si="58"/>
        <v>-0.2350282669066992</v>
      </c>
      <c r="AJ98" s="95"/>
      <c r="AK98" s="51" t="s">
        <v>146</v>
      </c>
      <c r="AL98" s="52">
        <v>0</v>
      </c>
      <c r="AM98" s="52">
        <v>0</v>
      </c>
      <c r="AN98" s="52">
        <v>0</v>
      </c>
      <c r="AO98" s="52">
        <v>0</v>
      </c>
      <c r="AP98" s="52">
        <v>0</v>
      </c>
      <c r="AQ98" s="52">
        <v>0</v>
      </c>
      <c r="AR98" s="52">
        <v>0.54606652259826705</v>
      </c>
      <c r="AS98" s="52">
        <v>0.95850160717964195</v>
      </c>
      <c r="AT98" s="52">
        <v>0.42007154226303101</v>
      </c>
      <c r="AU98" s="52">
        <v>0</v>
      </c>
      <c r="AV98" s="52">
        <v>0.69145327806472801</v>
      </c>
      <c r="AW98" s="52">
        <v>1.7204090952873199</v>
      </c>
      <c r="AX98" s="52">
        <v>1.19589215517044</v>
      </c>
      <c r="AY98" s="52">
        <v>2.0165595412254298</v>
      </c>
      <c r="AZ98" s="52">
        <v>1.44637471437454</v>
      </c>
    </row>
    <row r="99" spans="19:52" x14ac:dyDescent="0.25">
      <c r="S99" s="69" t="s">
        <v>121</v>
      </c>
      <c r="T99" s="63">
        <f t="shared" si="59"/>
        <v>16</v>
      </c>
      <c r="U99" s="63">
        <f t="shared" si="57"/>
        <v>11</v>
      </c>
      <c r="V99" s="63">
        <f t="shared" si="57"/>
        <v>13</v>
      </c>
      <c r="W99" s="63">
        <f t="shared" si="57"/>
        <v>8</v>
      </c>
      <c r="X99" s="63">
        <f t="shared" si="57"/>
        <v>8.0628616809845006</v>
      </c>
      <c r="Y99" s="63">
        <f t="shared" si="57"/>
        <v>11.723527431488</v>
      </c>
      <c r="Z99" s="63">
        <f t="shared" si="57"/>
        <v>11.0146751403809</v>
      </c>
      <c r="AA99" s="63">
        <f t="shared" si="57"/>
        <v>15.7177171707153</v>
      </c>
      <c r="AB99" s="63">
        <f t="shared" si="57"/>
        <v>11.7271432876587</v>
      </c>
      <c r="AC99" s="63">
        <f t="shared" si="57"/>
        <v>6.9859428405761701</v>
      </c>
      <c r="AD99" s="63">
        <f t="shared" si="57"/>
        <v>13.7218546867371</v>
      </c>
      <c r="AE99" s="63">
        <f t="shared" si="57"/>
        <v>10.970808506012</v>
      </c>
      <c r="AF99" s="63">
        <f t="shared" si="57"/>
        <v>16.541476249694799</v>
      </c>
      <c r="AG99" s="63">
        <f t="shared" si="57"/>
        <v>10.4978790283203</v>
      </c>
      <c r="AH99" s="64">
        <f t="shared" si="57"/>
        <v>15.236973285675001</v>
      </c>
      <c r="AI99" s="93">
        <f t="shared" si="58"/>
        <v>-0.76302671432499913</v>
      </c>
      <c r="AJ99" s="95"/>
      <c r="AK99" s="51" t="s">
        <v>147</v>
      </c>
      <c r="AL99" s="52">
        <v>1</v>
      </c>
      <c r="AM99" s="52">
        <v>0</v>
      </c>
      <c r="AN99" s="52">
        <v>0</v>
      </c>
      <c r="AO99" s="52">
        <v>0</v>
      </c>
      <c r="AP99" s="52">
        <v>0</v>
      </c>
      <c r="AQ99" s="52">
        <v>0</v>
      </c>
      <c r="AR99" s="52">
        <v>0</v>
      </c>
      <c r="AS99" s="52">
        <v>0.43808457255363498</v>
      </c>
      <c r="AT99" s="52">
        <v>0.76925584673881497</v>
      </c>
      <c r="AU99" s="52">
        <v>0.34111130237579301</v>
      </c>
      <c r="AV99" s="52">
        <v>0</v>
      </c>
      <c r="AW99" s="52">
        <v>0.56629914045333896</v>
      </c>
      <c r="AX99" s="52">
        <v>1.4228216409683201</v>
      </c>
      <c r="AY99" s="52">
        <v>0.98265027999877896</v>
      </c>
      <c r="AZ99" s="52">
        <v>1.6963930279016499</v>
      </c>
    </row>
    <row r="100" spans="19:52" x14ac:dyDescent="0.25">
      <c r="S100" s="3" t="s">
        <v>9</v>
      </c>
      <c r="T100" s="61">
        <f>SUM(T90:T99)</f>
        <v>121</v>
      </c>
      <c r="U100" s="61">
        <f t="shared" ref="U100:AI100" si="60">SUM(U90:U99)</f>
        <v>120</v>
      </c>
      <c r="V100" s="61">
        <f t="shared" si="60"/>
        <v>114</v>
      </c>
      <c r="W100" s="61">
        <f t="shared" si="60"/>
        <v>119</v>
      </c>
      <c r="X100" s="61">
        <f t="shared" si="60"/>
        <v>120.21797013282784</v>
      </c>
      <c r="Y100" s="61">
        <f t="shared" si="60"/>
        <v>128.74969148635867</v>
      </c>
      <c r="Z100" s="61">
        <f t="shared" si="60"/>
        <v>126.53769850730906</v>
      </c>
      <c r="AA100" s="61">
        <f t="shared" si="60"/>
        <v>127.58825373649594</v>
      </c>
      <c r="AB100" s="61">
        <f t="shared" si="60"/>
        <v>123.97798514366158</v>
      </c>
      <c r="AC100" s="61">
        <f t="shared" si="60"/>
        <v>128.25359487533575</v>
      </c>
      <c r="AD100" s="61">
        <f t="shared" si="60"/>
        <v>136.7434735298157</v>
      </c>
      <c r="AE100" s="61">
        <f t="shared" si="60"/>
        <v>137.7448489665984</v>
      </c>
      <c r="AF100" s="61">
        <f t="shared" si="60"/>
        <v>139.8540687561034</v>
      </c>
      <c r="AG100" s="61">
        <f t="shared" si="60"/>
        <v>139.72387886047372</v>
      </c>
      <c r="AH100" s="61">
        <f t="shared" si="60"/>
        <v>150.29028749465931</v>
      </c>
      <c r="AI100" s="61">
        <f t="shared" si="60"/>
        <v>29.290287494659303</v>
      </c>
      <c r="AJ100" s="100"/>
      <c r="AK100" s="51" t="s">
        <v>148</v>
      </c>
      <c r="AL100" s="52">
        <v>0</v>
      </c>
      <c r="AM100" s="52">
        <v>1</v>
      </c>
      <c r="AN100" s="52">
        <v>0</v>
      </c>
      <c r="AO100" s="52">
        <v>0</v>
      </c>
      <c r="AP100" s="52">
        <v>0</v>
      </c>
      <c r="AQ100" s="52">
        <v>0</v>
      </c>
      <c r="AR100" s="52">
        <v>0</v>
      </c>
      <c r="AS100" s="52">
        <v>0</v>
      </c>
      <c r="AT100" s="52">
        <v>0.34283688664436301</v>
      </c>
      <c r="AU100" s="52">
        <v>0.60791960358619701</v>
      </c>
      <c r="AV100" s="52">
        <v>0.26984235644340498</v>
      </c>
      <c r="AW100" s="52">
        <v>0</v>
      </c>
      <c r="AX100" s="52">
        <v>0.45230737328529402</v>
      </c>
      <c r="AY100" s="52">
        <v>1.15784168243408</v>
      </c>
      <c r="AZ100" s="52">
        <v>0.79455798864364602</v>
      </c>
    </row>
    <row r="101" spans="19:52" x14ac:dyDescent="0.25">
      <c r="S101" s="76" t="s">
        <v>122</v>
      </c>
      <c r="T101" s="77">
        <f>AL74</f>
        <v>5</v>
      </c>
      <c r="U101" s="77">
        <f t="shared" ref="U101:AH110" si="61">AM74</f>
        <v>16</v>
      </c>
      <c r="V101" s="77">
        <f t="shared" si="61"/>
        <v>11</v>
      </c>
      <c r="W101" s="77">
        <f t="shared" si="61"/>
        <v>13</v>
      </c>
      <c r="X101" s="77">
        <f t="shared" si="61"/>
        <v>8.0499999523162806</v>
      </c>
      <c r="Y101" s="77">
        <f t="shared" si="61"/>
        <v>8.09649753570557</v>
      </c>
      <c r="Z101" s="77">
        <f t="shared" si="61"/>
        <v>11.6254062652588</v>
      </c>
      <c r="AA101" s="77">
        <f t="shared" si="61"/>
        <v>10.990153551101701</v>
      </c>
      <c r="AB101" s="77">
        <f t="shared" si="61"/>
        <v>15.530107498168899</v>
      </c>
      <c r="AC101" s="77">
        <f t="shared" si="61"/>
        <v>11.689476013183601</v>
      </c>
      <c r="AD101" s="77">
        <f t="shared" si="61"/>
        <v>7.0724818706512496</v>
      </c>
      <c r="AE101" s="77">
        <f t="shared" si="61"/>
        <v>13.634997367858899</v>
      </c>
      <c r="AF101" s="77">
        <f t="shared" si="61"/>
        <v>10.972086429595899</v>
      </c>
      <c r="AG101" s="77">
        <f t="shared" si="61"/>
        <v>16.405261039733901</v>
      </c>
      <c r="AH101" s="78">
        <f t="shared" si="61"/>
        <v>10.522681236267101</v>
      </c>
      <c r="AI101" s="92">
        <f t="shared" ref="AI101:AI110" si="62">AH101-T101</f>
        <v>5.5226812362671005</v>
      </c>
      <c r="AJ101" s="95"/>
      <c r="AK101" s="51" t="s">
        <v>149</v>
      </c>
      <c r="AL101" s="52">
        <v>0</v>
      </c>
      <c r="AM101" s="52">
        <v>0</v>
      </c>
      <c r="AN101" s="52">
        <v>0</v>
      </c>
      <c r="AO101" s="52">
        <v>0</v>
      </c>
      <c r="AP101" s="52">
        <v>0</v>
      </c>
      <c r="AQ101" s="52">
        <v>0</v>
      </c>
      <c r="AR101" s="52">
        <v>0</v>
      </c>
      <c r="AS101" s="52">
        <v>0</v>
      </c>
      <c r="AT101" s="52">
        <v>0</v>
      </c>
      <c r="AU101" s="52">
        <v>0.26112529635429399</v>
      </c>
      <c r="AV101" s="52">
        <v>0.47423382103443101</v>
      </c>
      <c r="AW101" s="52">
        <v>0.210210010409355</v>
      </c>
      <c r="AX101" s="52">
        <v>0</v>
      </c>
      <c r="AY101" s="52">
        <v>0.35491317510604897</v>
      </c>
      <c r="AZ101" s="52">
        <v>0.92990359663963296</v>
      </c>
    </row>
    <row r="102" spans="19:52" x14ac:dyDescent="0.25">
      <c r="S102" s="30" t="s">
        <v>123</v>
      </c>
      <c r="T102" s="61">
        <f>AL75</f>
        <v>10</v>
      </c>
      <c r="U102" s="61">
        <f t="shared" si="61"/>
        <v>5</v>
      </c>
      <c r="V102" s="61">
        <f t="shared" si="61"/>
        <v>16</v>
      </c>
      <c r="W102" s="61">
        <f t="shared" si="61"/>
        <v>11</v>
      </c>
      <c r="X102" s="61">
        <f t="shared" si="61"/>
        <v>12.9339842796326</v>
      </c>
      <c r="Y102" s="61">
        <f t="shared" si="61"/>
        <v>8.0916643142700195</v>
      </c>
      <c r="Z102" s="61">
        <f t="shared" si="61"/>
        <v>8.1327605247497594</v>
      </c>
      <c r="AA102" s="61">
        <f t="shared" si="61"/>
        <v>11.5768809318542</v>
      </c>
      <c r="AB102" s="61">
        <f t="shared" si="61"/>
        <v>10.9834635257721</v>
      </c>
      <c r="AC102" s="61">
        <f t="shared" si="61"/>
        <v>15.4196553230286</v>
      </c>
      <c r="AD102" s="61">
        <f t="shared" si="61"/>
        <v>11.679901599883999</v>
      </c>
      <c r="AE102" s="61">
        <f t="shared" si="61"/>
        <v>7.1492457389831499</v>
      </c>
      <c r="AF102" s="61">
        <f t="shared" si="61"/>
        <v>13.594218730926499</v>
      </c>
      <c r="AG102" s="61">
        <f t="shared" si="61"/>
        <v>10.991620063781699</v>
      </c>
      <c r="AH102" s="62">
        <f t="shared" si="61"/>
        <v>16.334376335144</v>
      </c>
      <c r="AI102" s="71">
        <f t="shared" si="62"/>
        <v>6.3343763351440003</v>
      </c>
      <c r="AJ102" s="95"/>
      <c r="AK102" s="51" t="s">
        <v>150</v>
      </c>
      <c r="AL102" s="52">
        <v>1</v>
      </c>
      <c r="AM102" s="52">
        <v>0</v>
      </c>
      <c r="AN102" s="52">
        <v>0</v>
      </c>
      <c r="AO102" s="52">
        <v>0</v>
      </c>
      <c r="AP102" s="52">
        <v>0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0.19434460997581501</v>
      </c>
      <c r="AW102" s="52">
        <v>0.36513702571392098</v>
      </c>
      <c r="AX102" s="52">
        <v>0.16070292890071899</v>
      </c>
      <c r="AY102" s="52">
        <v>0</v>
      </c>
      <c r="AZ102" s="52">
        <v>0.27394074201583901</v>
      </c>
    </row>
    <row r="103" spans="19:52" x14ac:dyDescent="0.25">
      <c r="S103" s="67" t="s">
        <v>124</v>
      </c>
      <c r="T103" s="65">
        <f t="shared" ref="T103:T110" si="63">AL76</f>
        <v>8</v>
      </c>
      <c r="U103" s="65">
        <f t="shared" si="61"/>
        <v>10</v>
      </c>
      <c r="V103" s="65">
        <f t="shared" si="61"/>
        <v>5</v>
      </c>
      <c r="W103" s="65">
        <f t="shared" si="61"/>
        <v>15</v>
      </c>
      <c r="X103" s="65">
        <f t="shared" si="61"/>
        <v>10.985157251358</v>
      </c>
      <c r="Y103" s="65">
        <f t="shared" si="61"/>
        <v>12.8657917976379</v>
      </c>
      <c r="Z103" s="65">
        <f t="shared" si="61"/>
        <v>8.1437675952911395</v>
      </c>
      <c r="AA103" s="65">
        <f t="shared" si="61"/>
        <v>8.1742641925811803</v>
      </c>
      <c r="AB103" s="65">
        <f t="shared" si="61"/>
        <v>11.514008998870899</v>
      </c>
      <c r="AC103" s="65">
        <f t="shared" si="61"/>
        <v>10.980631351470899</v>
      </c>
      <c r="AD103" s="65">
        <f t="shared" si="61"/>
        <v>15.2992143630981</v>
      </c>
      <c r="AE103" s="65">
        <f t="shared" si="61"/>
        <v>11.6640038490295</v>
      </c>
      <c r="AF103" s="65">
        <f t="shared" si="61"/>
        <v>7.2293980121612504</v>
      </c>
      <c r="AG103" s="65">
        <f t="shared" si="61"/>
        <v>13.5486950874329</v>
      </c>
      <c r="AH103" s="68">
        <f t="shared" si="61"/>
        <v>11.014598369598399</v>
      </c>
      <c r="AI103" s="72">
        <f t="shared" si="62"/>
        <v>3.0145983695983993</v>
      </c>
      <c r="AJ103" s="95"/>
      <c r="AK103" s="51" t="s">
        <v>151</v>
      </c>
      <c r="AL103" s="52">
        <v>0</v>
      </c>
      <c r="AM103" s="52">
        <v>0</v>
      </c>
      <c r="AN103" s="52">
        <v>0</v>
      </c>
      <c r="AO103" s="52">
        <v>0</v>
      </c>
      <c r="AP103" s="52">
        <v>0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 s="52">
        <v>0.15154111385345501</v>
      </c>
      <c r="AX103" s="52">
        <v>0.28626008331775699</v>
      </c>
      <c r="AY103" s="52">
        <v>0.125447481870651</v>
      </c>
      <c r="AZ103" s="52">
        <v>0</v>
      </c>
    </row>
    <row r="104" spans="19:52" x14ac:dyDescent="0.25">
      <c r="S104" s="30" t="s">
        <v>125</v>
      </c>
      <c r="T104" s="61">
        <f t="shared" si="63"/>
        <v>2</v>
      </c>
      <c r="U104" s="61">
        <f t="shared" si="61"/>
        <v>8</v>
      </c>
      <c r="V104" s="61">
        <f t="shared" si="61"/>
        <v>10</v>
      </c>
      <c r="W104" s="61">
        <f t="shared" si="61"/>
        <v>5</v>
      </c>
      <c r="X104" s="61">
        <f t="shared" si="61"/>
        <v>14.8536620140076</v>
      </c>
      <c r="Y104" s="61">
        <f t="shared" si="61"/>
        <v>10.9586846828461</v>
      </c>
      <c r="Z104" s="61">
        <f t="shared" si="61"/>
        <v>12.7963666915894</v>
      </c>
      <c r="AA104" s="61">
        <f t="shared" si="61"/>
        <v>8.2093195915222203</v>
      </c>
      <c r="AB104" s="61">
        <f t="shared" si="61"/>
        <v>8.2222938537597692</v>
      </c>
      <c r="AC104" s="61">
        <f t="shared" si="61"/>
        <v>11.436174392700201</v>
      </c>
      <c r="AD104" s="61">
        <f t="shared" si="61"/>
        <v>10.983603477478001</v>
      </c>
      <c r="AE104" s="61">
        <f t="shared" si="61"/>
        <v>15.1607947349548</v>
      </c>
      <c r="AF104" s="61">
        <f t="shared" si="61"/>
        <v>11.641232490539601</v>
      </c>
      <c r="AG104" s="61">
        <f t="shared" si="61"/>
        <v>7.3177378177642796</v>
      </c>
      <c r="AH104" s="62">
        <f t="shared" si="61"/>
        <v>13.4926514625549</v>
      </c>
      <c r="AI104" s="71">
        <f t="shared" si="62"/>
        <v>11.4926514625549</v>
      </c>
      <c r="AJ104" s="95"/>
      <c r="AK104" s="51"/>
      <c r="AL104" s="51"/>
      <c r="AM104" s="51"/>
      <c r="AN104" s="51"/>
      <c r="AO104" s="51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9:52" x14ac:dyDescent="0.25">
      <c r="S105" s="67" t="s">
        <v>126</v>
      </c>
      <c r="T105" s="65">
        <f t="shared" si="63"/>
        <v>2</v>
      </c>
      <c r="U105" s="65">
        <f t="shared" si="61"/>
        <v>2</v>
      </c>
      <c r="V105" s="65">
        <f t="shared" si="61"/>
        <v>7</v>
      </c>
      <c r="W105" s="65">
        <f t="shared" si="61"/>
        <v>10</v>
      </c>
      <c r="X105" s="65">
        <f t="shared" si="61"/>
        <v>5.1043944358825701</v>
      </c>
      <c r="Y105" s="65">
        <f t="shared" si="61"/>
        <v>14.6687989234924</v>
      </c>
      <c r="Z105" s="65">
        <f t="shared" si="61"/>
        <v>10.901238203048701</v>
      </c>
      <c r="AA105" s="65">
        <f t="shared" si="61"/>
        <v>12.701776981353801</v>
      </c>
      <c r="AB105" s="65">
        <f t="shared" si="61"/>
        <v>8.2569825649261492</v>
      </c>
      <c r="AC105" s="65">
        <f t="shared" si="61"/>
        <v>8.2491674423217791</v>
      </c>
      <c r="AD105" s="65">
        <f t="shared" si="61"/>
        <v>11.324488162994401</v>
      </c>
      <c r="AE105" s="65">
        <f t="shared" si="61"/>
        <v>10.965399026870699</v>
      </c>
      <c r="AF105" s="65">
        <f t="shared" si="61"/>
        <v>14.9865465164185</v>
      </c>
      <c r="AG105" s="65">
        <f t="shared" si="61"/>
        <v>11.5885691642761</v>
      </c>
      <c r="AH105" s="68">
        <f t="shared" si="61"/>
        <v>7.3836021423339799</v>
      </c>
      <c r="AI105" s="72">
        <f t="shared" si="62"/>
        <v>5.3836021423339799</v>
      </c>
      <c r="AJ105" s="95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9:52" x14ac:dyDescent="0.25">
      <c r="S106" s="30" t="s">
        <v>127</v>
      </c>
      <c r="T106" s="61">
        <f t="shared" si="63"/>
        <v>7</v>
      </c>
      <c r="U106" s="61">
        <f t="shared" si="61"/>
        <v>1</v>
      </c>
      <c r="V106" s="61">
        <f t="shared" si="61"/>
        <v>2</v>
      </c>
      <c r="W106" s="61">
        <f t="shared" si="61"/>
        <v>7</v>
      </c>
      <c r="X106" s="61">
        <f t="shared" si="61"/>
        <v>9.9259489774703997</v>
      </c>
      <c r="Y106" s="61">
        <f t="shared" si="61"/>
        <v>5.1583733558654803</v>
      </c>
      <c r="Z106" s="61">
        <f t="shared" si="61"/>
        <v>14.4683289527893</v>
      </c>
      <c r="AA106" s="61">
        <f t="shared" si="61"/>
        <v>10.8171610832214</v>
      </c>
      <c r="AB106" s="61">
        <f t="shared" si="61"/>
        <v>12.5717258453369</v>
      </c>
      <c r="AC106" s="61">
        <f t="shared" si="61"/>
        <v>8.25305271148682</v>
      </c>
      <c r="AD106" s="61">
        <f t="shared" si="61"/>
        <v>8.2366819381713903</v>
      </c>
      <c r="AE106" s="61">
        <f t="shared" si="61"/>
        <v>11.199138641357401</v>
      </c>
      <c r="AF106" s="61">
        <f t="shared" si="61"/>
        <v>10.903051614761401</v>
      </c>
      <c r="AG106" s="61">
        <f t="shared" si="61"/>
        <v>14.8007941246033</v>
      </c>
      <c r="AH106" s="62">
        <f t="shared" si="61"/>
        <v>11.509007930755599</v>
      </c>
      <c r="AI106" s="71">
        <f t="shared" si="62"/>
        <v>4.5090079307555992</v>
      </c>
      <c r="AJ106" s="95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9:52" x14ac:dyDescent="0.25">
      <c r="S107" s="67" t="s">
        <v>128</v>
      </c>
      <c r="T107" s="65">
        <f t="shared" si="63"/>
        <v>2</v>
      </c>
      <c r="U107" s="65">
        <f t="shared" si="61"/>
        <v>7</v>
      </c>
      <c r="V107" s="65">
        <f t="shared" si="61"/>
        <v>1</v>
      </c>
      <c r="W107" s="65">
        <f t="shared" si="61"/>
        <v>3</v>
      </c>
      <c r="X107" s="65">
        <f t="shared" si="61"/>
        <v>6.8976898193359402</v>
      </c>
      <c r="Y107" s="65">
        <f t="shared" si="61"/>
        <v>9.76674485206604</v>
      </c>
      <c r="Z107" s="65">
        <f t="shared" si="61"/>
        <v>5.1350052356719997</v>
      </c>
      <c r="AA107" s="65">
        <f t="shared" si="61"/>
        <v>14.1886582374573</v>
      </c>
      <c r="AB107" s="65">
        <f t="shared" si="61"/>
        <v>10.6565704345703</v>
      </c>
      <c r="AC107" s="65">
        <f t="shared" si="61"/>
        <v>12.357264995574999</v>
      </c>
      <c r="AD107" s="65">
        <f t="shared" si="61"/>
        <v>8.1640958786010707</v>
      </c>
      <c r="AE107" s="65">
        <f t="shared" si="61"/>
        <v>8.1413936614990199</v>
      </c>
      <c r="AF107" s="65">
        <f t="shared" si="61"/>
        <v>10.9939012527466</v>
      </c>
      <c r="AG107" s="65">
        <f t="shared" si="61"/>
        <v>10.753279447555499</v>
      </c>
      <c r="AH107" s="68">
        <f t="shared" si="61"/>
        <v>14.5303826332092</v>
      </c>
      <c r="AI107" s="72">
        <f t="shared" si="62"/>
        <v>12.5303826332092</v>
      </c>
      <c r="AJ107" s="95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9:52" x14ac:dyDescent="0.25">
      <c r="S108" s="30" t="s">
        <v>129</v>
      </c>
      <c r="T108" s="61">
        <f t="shared" si="63"/>
        <v>4</v>
      </c>
      <c r="U108" s="61">
        <f t="shared" si="61"/>
        <v>2</v>
      </c>
      <c r="V108" s="61">
        <f t="shared" si="61"/>
        <v>7</v>
      </c>
      <c r="W108" s="61">
        <f t="shared" si="61"/>
        <v>1</v>
      </c>
      <c r="X108" s="61">
        <f t="shared" si="61"/>
        <v>2.9546828269958501</v>
      </c>
      <c r="Y108" s="61">
        <f t="shared" si="61"/>
        <v>6.7248086929321298</v>
      </c>
      <c r="Z108" s="61">
        <f t="shared" si="61"/>
        <v>9.4902691841125506</v>
      </c>
      <c r="AA108" s="61">
        <f t="shared" si="61"/>
        <v>5.0344154834747297</v>
      </c>
      <c r="AB108" s="61">
        <f t="shared" si="61"/>
        <v>13.8070268630981</v>
      </c>
      <c r="AC108" s="61">
        <f t="shared" si="61"/>
        <v>10.4126753807068</v>
      </c>
      <c r="AD108" s="61">
        <f t="shared" si="61"/>
        <v>12.019385099411</v>
      </c>
      <c r="AE108" s="61">
        <f t="shared" si="61"/>
        <v>7.9686605930328396</v>
      </c>
      <c r="AF108" s="61">
        <f t="shared" si="61"/>
        <v>7.9488155841827401</v>
      </c>
      <c r="AG108" s="61">
        <f t="shared" si="61"/>
        <v>10.6895155906677</v>
      </c>
      <c r="AH108" s="62">
        <f t="shared" si="61"/>
        <v>10.484800338745099</v>
      </c>
      <c r="AI108" s="71">
        <f t="shared" si="62"/>
        <v>6.4848003387450994</v>
      </c>
      <c r="AJ108" s="95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9:52" x14ac:dyDescent="0.25">
      <c r="S109" s="67" t="s">
        <v>130</v>
      </c>
      <c r="T109" s="65">
        <f t="shared" si="63"/>
        <v>7</v>
      </c>
      <c r="U109" s="65">
        <f t="shared" si="61"/>
        <v>4</v>
      </c>
      <c r="V109" s="65">
        <f t="shared" si="61"/>
        <v>2</v>
      </c>
      <c r="W109" s="65">
        <f t="shared" si="61"/>
        <v>7</v>
      </c>
      <c r="X109" s="65">
        <f t="shared" si="61"/>
        <v>0.98710703849792503</v>
      </c>
      <c r="Y109" s="65">
        <f t="shared" si="61"/>
        <v>2.87077677249908</v>
      </c>
      <c r="Z109" s="65">
        <f t="shared" si="61"/>
        <v>6.4833710193633998</v>
      </c>
      <c r="AA109" s="65">
        <f t="shared" si="61"/>
        <v>9.1205722093582207</v>
      </c>
      <c r="AB109" s="65">
        <f t="shared" si="61"/>
        <v>4.8818712234497097</v>
      </c>
      <c r="AC109" s="65">
        <f t="shared" si="61"/>
        <v>13.307230472564701</v>
      </c>
      <c r="AD109" s="65">
        <f t="shared" si="61"/>
        <v>10.084009647369401</v>
      </c>
      <c r="AE109" s="65">
        <f t="shared" si="61"/>
        <v>11.5683875083923</v>
      </c>
      <c r="AF109" s="65">
        <f t="shared" si="61"/>
        <v>7.6900870800018302</v>
      </c>
      <c r="AG109" s="65">
        <f t="shared" si="61"/>
        <v>7.6754589080810502</v>
      </c>
      <c r="AH109" s="68">
        <f t="shared" si="61"/>
        <v>10.2741231918335</v>
      </c>
      <c r="AI109" s="72">
        <f t="shared" si="62"/>
        <v>3.2741231918334996</v>
      </c>
      <c r="AJ109" s="95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9:52" x14ac:dyDescent="0.25">
      <c r="S110" s="69" t="s">
        <v>131</v>
      </c>
      <c r="T110" s="63">
        <f t="shared" si="63"/>
        <v>4</v>
      </c>
      <c r="U110" s="63">
        <f t="shared" si="61"/>
        <v>7</v>
      </c>
      <c r="V110" s="63">
        <f t="shared" si="61"/>
        <v>4</v>
      </c>
      <c r="W110" s="63">
        <f t="shared" si="61"/>
        <v>2</v>
      </c>
      <c r="X110" s="63">
        <f t="shared" si="61"/>
        <v>6.6569316387176496</v>
      </c>
      <c r="Y110" s="63">
        <f t="shared" si="61"/>
        <v>0.97503083944320701</v>
      </c>
      <c r="Z110" s="63">
        <f t="shared" si="61"/>
        <v>2.7933157682418801</v>
      </c>
      <c r="AA110" s="63">
        <f t="shared" si="61"/>
        <v>6.2485119104385403</v>
      </c>
      <c r="AB110" s="63">
        <f t="shared" si="61"/>
        <v>8.7315075397491508</v>
      </c>
      <c r="AC110" s="63">
        <f t="shared" si="61"/>
        <v>4.7312369346618697</v>
      </c>
      <c r="AD110" s="63">
        <f t="shared" si="61"/>
        <v>12.7960381507874</v>
      </c>
      <c r="AE110" s="63">
        <f t="shared" si="61"/>
        <v>9.7521073818206805</v>
      </c>
      <c r="AF110" s="63">
        <f t="shared" si="61"/>
        <v>11.095356702804599</v>
      </c>
      <c r="AG110" s="63">
        <f t="shared" si="61"/>
        <v>7.3991191387176496</v>
      </c>
      <c r="AH110" s="64">
        <f t="shared" si="61"/>
        <v>7.39787030220032</v>
      </c>
      <c r="AI110" s="93">
        <f t="shared" si="62"/>
        <v>3.39787030220032</v>
      </c>
      <c r="AJ110" s="95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9:52" x14ac:dyDescent="0.25">
      <c r="S111" s="3" t="s">
        <v>9</v>
      </c>
      <c r="T111" s="61">
        <f>SUM(T101:T110)</f>
        <v>51</v>
      </c>
      <c r="U111" s="61">
        <f t="shared" ref="U111:AI111" si="64">SUM(U101:U110)</f>
        <v>62</v>
      </c>
      <c r="V111" s="61">
        <f t="shared" si="64"/>
        <v>65</v>
      </c>
      <c r="W111" s="61">
        <f t="shared" si="64"/>
        <v>74</v>
      </c>
      <c r="X111" s="61">
        <f t="shared" si="64"/>
        <v>79.349558234214811</v>
      </c>
      <c r="Y111" s="61">
        <f t="shared" si="64"/>
        <v>80.177171766757922</v>
      </c>
      <c r="Z111" s="61">
        <f t="shared" si="64"/>
        <v>89.969829440116925</v>
      </c>
      <c r="AA111" s="61">
        <f t="shared" si="64"/>
        <v>97.061714172363281</v>
      </c>
      <c r="AB111" s="61">
        <f t="shared" si="64"/>
        <v>105.15555834770197</v>
      </c>
      <c r="AC111" s="61">
        <f t="shared" si="64"/>
        <v>106.83656501770025</v>
      </c>
      <c r="AD111" s="61">
        <f t="shared" si="64"/>
        <v>107.659900188446</v>
      </c>
      <c r="AE111" s="61">
        <f t="shared" si="64"/>
        <v>107.2041285037993</v>
      </c>
      <c r="AF111" s="61">
        <f t="shared" si="64"/>
        <v>107.05469441413891</v>
      </c>
      <c r="AG111" s="61">
        <f t="shared" si="64"/>
        <v>111.17005038261409</v>
      </c>
      <c r="AH111" s="61">
        <f t="shared" si="64"/>
        <v>112.94409394264208</v>
      </c>
      <c r="AI111" s="61">
        <f t="shared" si="64"/>
        <v>61.944093942642098</v>
      </c>
      <c r="AJ111" s="100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9:52" x14ac:dyDescent="0.25">
      <c r="S112" s="76" t="s">
        <v>132</v>
      </c>
      <c r="T112" s="77">
        <f>AL84</f>
        <v>5</v>
      </c>
      <c r="U112" s="77">
        <f t="shared" ref="U112:AH121" si="65">AM84</f>
        <v>4</v>
      </c>
      <c r="V112" s="77">
        <f t="shared" si="65"/>
        <v>7</v>
      </c>
      <c r="W112" s="77">
        <f t="shared" si="65"/>
        <v>4</v>
      </c>
      <c r="X112" s="77">
        <f t="shared" si="65"/>
        <v>1.9956905506551299</v>
      </c>
      <c r="Y112" s="77">
        <f t="shared" si="65"/>
        <v>6.3688530921936</v>
      </c>
      <c r="Z112" s="77">
        <f t="shared" si="65"/>
        <v>1.00190394744277</v>
      </c>
      <c r="AA112" s="77">
        <f t="shared" si="65"/>
        <v>2.7523133754730198</v>
      </c>
      <c r="AB112" s="77">
        <f t="shared" si="65"/>
        <v>6.0543297529220599</v>
      </c>
      <c r="AC112" s="77">
        <f t="shared" si="65"/>
        <v>8.4081666469573992</v>
      </c>
      <c r="AD112" s="77">
        <f t="shared" si="65"/>
        <v>4.6232602596283003</v>
      </c>
      <c r="AE112" s="77">
        <f t="shared" si="65"/>
        <v>12.3421897888184</v>
      </c>
      <c r="AF112" s="77">
        <f t="shared" si="65"/>
        <v>9.4624762535095197</v>
      </c>
      <c r="AG112" s="77">
        <f t="shared" si="65"/>
        <v>10.692918300628699</v>
      </c>
      <c r="AH112" s="78">
        <f t="shared" si="65"/>
        <v>7.1679527759552002</v>
      </c>
      <c r="AI112" s="82">
        <f t="shared" ref="AI112:AI121" si="66">AH112-T112</f>
        <v>2.1679527759552002</v>
      </c>
      <c r="AJ112" s="95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9:52" x14ac:dyDescent="0.25">
      <c r="S113" s="30" t="s">
        <v>133</v>
      </c>
      <c r="T113" s="61">
        <f>AL85</f>
        <v>7</v>
      </c>
      <c r="U113" s="61">
        <f t="shared" si="65"/>
        <v>5</v>
      </c>
      <c r="V113" s="61">
        <f t="shared" si="65"/>
        <v>4</v>
      </c>
      <c r="W113" s="61">
        <f t="shared" si="65"/>
        <v>7</v>
      </c>
      <c r="X113" s="61">
        <f t="shared" si="65"/>
        <v>3.85808312892914</v>
      </c>
      <c r="Y113" s="61">
        <f t="shared" si="65"/>
        <v>1.99793072044849</v>
      </c>
      <c r="Z113" s="61">
        <f t="shared" si="65"/>
        <v>6.0950162410736102</v>
      </c>
      <c r="AA113" s="61">
        <f t="shared" si="65"/>
        <v>1.0359398573637</v>
      </c>
      <c r="AB113" s="61">
        <f t="shared" si="65"/>
        <v>2.7187796235084498</v>
      </c>
      <c r="AC113" s="61">
        <f t="shared" si="65"/>
        <v>5.86789190769196</v>
      </c>
      <c r="AD113" s="61">
        <f t="shared" si="65"/>
        <v>8.0894852876663208</v>
      </c>
      <c r="AE113" s="61">
        <f t="shared" si="65"/>
        <v>4.5209932327270499</v>
      </c>
      <c r="AF113" s="61">
        <f t="shared" si="65"/>
        <v>11.8923854827881</v>
      </c>
      <c r="AG113" s="61">
        <f t="shared" si="65"/>
        <v>9.1761319637298602</v>
      </c>
      <c r="AH113" s="62">
        <f t="shared" si="65"/>
        <v>10.2954061031342</v>
      </c>
      <c r="AI113" s="71">
        <f t="shared" si="66"/>
        <v>3.2954061031341997</v>
      </c>
      <c r="AJ113" s="95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9:52" x14ac:dyDescent="0.25">
      <c r="S114" s="67" t="s">
        <v>134</v>
      </c>
      <c r="T114" s="65">
        <f t="shared" ref="T114:T121" si="67">AL86</f>
        <v>4</v>
      </c>
      <c r="U114" s="65">
        <f t="shared" si="65"/>
        <v>6</v>
      </c>
      <c r="V114" s="65">
        <f t="shared" si="65"/>
        <v>5</v>
      </c>
      <c r="W114" s="65">
        <f t="shared" si="65"/>
        <v>4</v>
      </c>
      <c r="X114" s="65">
        <f t="shared" si="65"/>
        <v>6.6202130317687997</v>
      </c>
      <c r="Y114" s="65">
        <f t="shared" si="65"/>
        <v>3.7044107913970898</v>
      </c>
      <c r="Z114" s="65">
        <f t="shared" si="65"/>
        <v>1.9756178110837901</v>
      </c>
      <c r="AA114" s="65">
        <f t="shared" si="65"/>
        <v>5.8124520778655997</v>
      </c>
      <c r="AB114" s="65">
        <f t="shared" si="65"/>
        <v>1.05918380618095</v>
      </c>
      <c r="AC114" s="65">
        <f t="shared" si="65"/>
        <v>2.6668119430542001</v>
      </c>
      <c r="AD114" s="65">
        <f t="shared" si="65"/>
        <v>5.6579447984695399</v>
      </c>
      <c r="AE114" s="65">
        <f t="shared" si="65"/>
        <v>7.7679778337478602</v>
      </c>
      <c r="AF114" s="65">
        <f t="shared" si="65"/>
        <v>4.3997611999511701</v>
      </c>
      <c r="AG114" s="65">
        <f t="shared" si="65"/>
        <v>11.423656463623001</v>
      </c>
      <c r="AH114" s="68">
        <f t="shared" si="65"/>
        <v>8.8644764423370397</v>
      </c>
      <c r="AI114" s="72">
        <f t="shared" si="66"/>
        <v>4.8644764423370397</v>
      </c>
      <c r="AJ114" s="95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9:52" x14ac:dyDescent="0.25">
      <c r="S115" s="30" t="s">
        <v>135</v>
      </c>
      <c r="T115" s="61">
        <f t="shared" si="67"/>
        <v>6</v>
      </c>
      <c r="U115" s="61">
        <f t="shared" si="65"/>
        <v>4</v>
      </c>
      <c r="V115" s="61">
        <f t="shared" si="65"/>
        <v>6</v>
      </c>
      <c r="W115" s="61">
        <f t="shared" si="65"/>
        <v>5</v>
      </c>
      <c r="X115" s="61">
        <f t="shared" si="65"/>
        <v>3.77806949615479</v>
      </c>
      <c r="Y115" s="61">
        <f t="shared" si="65"/>
        <v>6.1891012191772496</v>
      </c>
      <c r="Z115" s="61">
        <f t="shared" si="65"/>
        <v>3.512939453125</v>
      </c>
      <c r="AA115" s="61">
        <f t="shared" si="65"/>
        <v>1.90240927040577</v>
      </c>
      <c r="AB115" s="61">
        <f t="shared" si="65"/>
        <v>5.4918847084045401</v>
      </c>
      <c r="AC115" s="61">
        <f t="shared" si="65"/>
        <v>1.04633624851704</v>
      </c>
      <c r="AD115" s="61">
        <f t="shared" si="65"/>
        <v>2.5690397620201102</v>
      </c>
      <c r="AE115" s="61">
        <f t="shared" si="65"/>
        <v>5.3938804864883396</v>
      </c>
      <c r="AF115" s="61">
        <f t="shared" si="65"/>
        <v>7.4115875959396398</v>
      </c>
      <c r="AG115" s="61">
        <f t="shared" si="65"/>
        <v>4.2310408353805498</v>
      </c>
      <c r="AH115" s="62">
        <f t="shared" si="65"/>
        <v>10.898747920989999</v>
      </c>
      <c r="AI115" s="71">
        <f t="shared" si="66"/>
        <v>4.8987479209899991</v>
      </c>
      <c r="AJ115" s="95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9:52" x14ac:dyDescent="0.25">
      <c r="S116" s="67" t="s">
        <v>136</v>
      </c>
      <c r="T116" s="65">
        <f t="shared" si="67"/>
        <v>3</v>
      </c>
      <c r="U116" s="65">
        <f t="shared" si="65"/>
        <v>5</v>
      </c>
      <c r="V116" s="65">
        <f t="shared" si="65"/>
        <v>4</v>
      </c>
      <c r="W116" s="65">
        <f t="shared" si="65"/>
        <v>6</v>
      </c>
      <c r="X116" s="65">
        <f t="shared" si="65"/>
        <v>4.6460490226745597</v>
      </c>
      <c r="Y116" s="65">
        <f t="shared" si="65"/>
        <v>3.5488934516906698</v>
      </c>
      <c r="Z116" s="65">
        <f t="shared" si="65"/>
        <v>5.7794530391693097</v>
      </c>
      <c r="AA116" s="65">
        <f t="shared" si="65"/>
        <v>3.3219234943389901</v>
      </c>
      <c r="AB116" s="65">
        <f t="shared" si="65"/>
        <v>1.8087435066699999</v>
      </c>
      <c r="AC116" s="65">
        <f t="shared" si="65"/>
        <v>5.1820783615112296</v>
      </c>
      <c r="AD116" s="65">
        <f t="shared" si="65"/>
        <v>1.0143091082572899</v>
      </c>
      <c r="AE116" s="65">
        <f t="shared" si="65"/>
        <v>2.45381087064743</v>
      </c>
      <c r="AF116" s="65">
        <f t="shared" si="65"/>
        <v>5.1227185726165798</v>
      </c>
      <c r="AG116" s="65">
        <f t="shared" si="65"/>
        <v>7.0611145496368399</v>
      </c>
      <c r="AH116" s="68">
        <f t="shared" si="65"/>
        <v>4.0483027696609497</v>
      </c>
      <c r="AI116" s="72">
        <f t="shared" si="66"/>
        <v>1.0483027696609497</v>
      </c>
      <c r="AJ116" s="95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9:52" x14ac:dyDescent="0.25">
      <c r="S117" s="30" t="s">
        <v>137</v>
      </c>
      <c r="T117" s="61">
        <f t="shared" si="67"/>
        <v>0</v>
      </c>
      <c r="U117" s="61">
        <f t="shared" si="65"/>
        <v>2</v>
      </c>
      <c r="V117" s="61">
        <f t="shared" si="65"/>
        <v>5</v>
      </c>
      <c r="W117" s="61">
        <f t="shared" si="65"/>
        <v>4</v>
      </c>
      <c r="X117" s="61">
        <f t="shared" si="65"/>
        <v>5.52418148517609</v>
      </c>
      <c r="Y117" s="61">
        <f t="shared" si="65"/>
        <v>4.2562026977539098</v>
      </c>
      <c r="Z117" s="61">
        <f t="shared" si="65"/>
        <v>3.2755829691886902</v>
      </c>
      <c r="AA117" s="61">
        <f t="shared" si="65"/>
        <v>5.3211121559143102</v>
      </c>
      <c r="AB117" s="61">
        <f t="shared" si="65"/>
        <v>3.0808032751083401</v>
      </c>
      <c r="AC117" s="61">
        <f t="shared" si="65"/>
        <v>1.6799504160881</v>
      </c>
      <c r="AD117" s="61">
        <f t="shared" si="65"/>
        <v>4.8142256736755398</v>
      </c>
      <c r="AE117" s="61">
        <f t="shared" si="65"/>
        <v>0.94197177886962902</v>
      </c>
      <c r="AF117" s="61">
        <f t="shared" si="65"/>
        <v>2.2910556197166398</v>
      </c>
      <c r="AG117" s="61">
        <f t="shared" si="65"/>
        <v>4.7908792495727504</v>
      </c>
      <c r="AH117" s="62">
        <f t="shared" si="65"/>
        <v>6.6167303323745701</v>
      </c>
      <c r="AI117" s="71">
        <f t="shared" si="66"/>
        <v>6.6167303323745701</v>
      </c>
      <c r="AJ117" s="95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9:52" x14ac:dyDescent="0.25">
      <c r="S118" s="67" t="s">
        <v>138</v>
      </c>
      <c r="T118" s="65">
        <f t="shared" si="67"/>
        <v>3</v>
      </c>
      <c r="U118" s="65">
        <f t="shared" si="65"/>
        <v>0</v>
      </c>
      <c r="V118" s="65">
        <f t="shared" si="65"/>
        <v>2</v>
      </c>
      <c r="W118" s="65">
        <f t="shared" si="65"/>
        <v>5</v>
      </c>
      <c r="X118" s="65">
        <f t="shared" si="65"/>
        <v>3.6629627346992502</v>
      </c>
      <c r="Y118" s="65">
        <f t="shared" si="65"/>
        <v>5.1109010577201799</v>
      </c>
      <c r="Z118" s="65">
        <f t="shared" si="65"/>
        <v>3.9186525344848602</v>
      </c>
      <c r="AA118" s="65">
        <f t="shared" si="65"/>
        <v>3.0353591442108199</v>
      </c>
      <c r="AB118" s="65">
        <f t="shared" si="65"/>
        <v>4.9227889776229903</v>
      </c>
      <c r="AC118" s="65">
        <f t="shared" si="65"/>
        <v>2.8604898452758798</v>
      </c>
      <c r="AD118" s="65">
        <f t="shared" si="65"/>
        <v>1.5672723203897501</v>
      </c>
      <c r="AE118" s="65">
        <f t="shared" si="65"/>
        <v>4.4782800674438503</v>
      </c>
      <c r="AF118" s="65">
        <f t="shared" si="65"/>
        <v>0.87276047468185403</v>
      </c>
      <c r="AG118" s="65">
        <f t="shared" si="65"/>
        <v>2.1412087082862898</v>
      </c>
      <c r="AH118" s="68">
        <f t="shared" si="65"/>
        <v>4.4874649047851598</v>
      </c>
      <c r="AI118" s="72">
        <f t="shared" si="66"/>
        <v>1.4874649047851598</v>
      </c>
      <c r="AJ118" s="95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9:52" x14ac:dyDescent="0.25">
      <c r="S119" s="30" t="s">
        <v>139</v>
      </c>
      <c r="T119" s="61">
        <f t="shared" si="67"/>
        <v>2</v>
      </c>
      <c r="U119" s="61">
        <f t="shared" si="65"/>
        <v>2</v>
      </c>
      <c r="V119" s="61">
        <f t="shared" si="65"/>
        <v>0</v>
      </c>
      <c r="W119" s="61">
        <f t="shared" si="65"/>
        <v>2</v>
      </c>
      <c r="X119" s="61">
        <f t="shared" si="65"/>
        <v>4.5644505023956299</v>
      </c>
      <c r="Y119" s="61">
        <f t="shared" si="65"/>
        <v>3.3277951478958099</v>
      </c>
      <c r="Z119" s="61">
        <f t="shared" si="65"/>
        <v>4.7262988090515101</v>
      </c>
      <c r="AA119" s="61">
        <f t="shared" si="65"/>
        <v>3.6014662981033299</v>
      </c>
      <c r="AB119" s="61">
        <f t="shared" si="65"/>
        <v>2.8084098696708701</v>
      </c>
      <c r="AC119" s="61">
        <f t="shared" si="65"/>
        <v>4.5475888252258301</v>
      </c>
      <c r="AD119" s="61">
        <f t="shared" si="65"/>
        <v>2.6439094543457</v>
      </c>
      <c r="AE119" s="61">
        <f t="shared" si="65"/>
        <v>1.46040862053633</v>
      </c>
      <c r="AF119" s="61">
        <f t="shared" si="65"/>
        <v>4.1478207111358598</v>
      </c>
      <c r="AG119" s="61">
        <f t="shared" si="65"/>
        <v>0.80283375829458203</v>
      </c>
      <c r="AH119" s="62">
        <f t="shared" si="65"/>
        <v>1.99455153942108</v>
      </c>
      <c r="AI119" s="71">
        <f t="shared" si="66"/>
        <v>-5.4484605789200113E-3</v>
      </c>
      <c r="AJ119" s="95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9:52" x14ac:dyDescent="0.25">
      <c r="S120" s="67" t="s">
        <v>140</v>
      </c>
      <c r="T120" s="65">
        <f t="shared" si="67"/>
        <v>1</v>
      </c>
      <c r="U120" s="65">
        <f t="shared" si="65"/>
        <v>2</v>
      </c>
      <c r="V120" s="65">
        <f t="shared" si="65"/>
        <v>2</v>
      </c>
      <c r="W120" s="65">
        <f t="shared" si="65"/>
        <v>0</v>
      </c>
      <c r="X120" s="65">
        <f t="shared" si="65"/>
        <v>1.78613877296448</v>
      </c>
      <c r="Y120" s="65">
        <f t="shared" si="65"/>
        <v>4.1272524595260602</v>
      </c>
      <c r="Z120" s="65">
        <f t="shared" si="65"/>
        <v>2.9921056032180799</v>
      </c>
      <c r="AA120" s="65">
        <f t="shared" si="65"/>
        <v>4.3354580402374303</v>
      </c>
      <c r="AB120" s="65">
        <f t="shared" si="65"/>
        <v>3.2818431854247998</v>
      </c>
      <c r="AC120" s="65">
        <f t="shared" si="65"/>
        <v>2.5775868296623199</v>
      </c>
      <c r="AD120" s="65">
        <f t="shared" si="65"/>
        <v>4.1667847633361799</v>
      </c>
      <c r="AE120" s="65">
        <f t="shared" si="65"/>
        <v>2.4220561981201199</v>
      </c>
      <c r="AF120" s="65">
        <f t="shared" si="65"/>
        <v>1.3500767052173599</v>
      </c>
      <c r="AG120" s="65">
        <f t="shared" si="65"/>
        <v>3.8094724416732801</v>
      </c>
      <c r="AH120" s="68">
        <f t="shared" si="65"/>
        <v>0.73129919171333302</v>
      </c>
      <c r="AI120" s="72">
        <f t="shared" si="66"/>
        <v>-0.26870080828666698</v>
      </c>
      <c r="AJ120" s="95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9:52" x14ac:dyDescent="0.25">
      <c r="S121" s="69" t="s">
        <v>141</v>
      </c>
      <c r="T121" s="63">
        <f t="shared" si="67"/>
        <v>0</v>
      </c>
      <c r="U121" s="63">
        <f t="shared" si="65"/>
        <v>1</v>
      </c>
      <c r="V121" s="63">
        <f t="shared" si="65"/>
        <v>2</v>
      </c>
      <c r="W121" s="63">
        <f t="shared" si="65"/>
        <v>1</v>
      </c>
      <c r="X121" s="63">
        <f t="shared" si="65"/>
        <v>0</v>
      </c>
      <c r="Y121" s="63">
        <f t="shared" si="65"/>
        <v>1.5775855779647801</v>
      </c>
      <c r="Z121" s="63">
        <f t="shared" si="65"/>
        <v>3.6898254156112702</v>
      </c>
      <c r="AA121" s="63">
        <f t="shared" si="65"/>
        <v>2.6574755907058698</v>
      </c>
      <c r="AB121" s="63">
        <f t="shared" si="65"/>
        <v>3.9361649751663199</v>
      </c>
      <c r="AC121" s="63">
        <f t="shared" si="65"/>
        <v>2.9589331150054901</v>
      </c>
      <c r="AD121" s="63">
        <f t="shared" si="65"/>
        <v>2.3411862254142801</v>
      </c>
      <c r="AE121" s="63">
        <f t="shared" si="65"/>
        <v>3.7770090103149401</v>
      </c>
      <c r="AF121" s="63">
        <f t="shared" si="65"/>
        <v>2.1955186128616302</v>
      </c>
      <c r="AG121" s="63">
        <f t="shared" si="65"/>
        <v>1.2358068600297001</v>
      </c>
      <c r="AH121" s="64">
        <f t="shared" si="65"/>
        <v>3.4648472070694001</v>
      </c>
      <c r="AI121" s="81">
        <f t="shared" si="66"/>
        <v>3.4648472070694001</v>
      </c>
      <c r="AJ121" s="95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9:52" x14ac:dyDescent="0.25">
      <c r="S122" s="3" t="s">
        <v>9</v>
      </c>
      <c r="T122" s="9">
        <f>SUM(T112:T121)</f>
        <v>31</v>
      </c>
      <c r="U122" s="9">
        <f t="shared" ref="U122:AI122" si="68">SUM(U112:U121)</f>
        <v>31</v>
      </c>
      <c r="V122" s="9">
        <f t="shared" si="68"/>
        <v>37</v>
      </c>
      <c r="W122" s="9">
        <f t="shared" si="68"/>
        <v>38</v>
      </c>
      <c r="X122" s="9">
        <f t="shared" si="68"/>
        <v>36.435838725417867</v>
      </c>
      <c r="Y122" s="9">
        <f t="shared" si="68"/>
        <v>40.208926215767846</v>
      </c>
      <c r="Z122" s="9">
        <f t="shared" si="68"/>
        <v>36.967395823448889</v>
      </c>
      <c r="AA122" s="9">
        <f t="shared" si="68"/>
        <v>33.775909304618835</v>
      </c>
      <c r="AB122" s="9">
        <f t="shared" si="68"/>
        <v>35.162931680679321</v>
      </c>
      <c r="AC122" s="9">
        <f t="shared" si="68"/>
        <v>37.795834138989456</v>
      </c>
      <c r="AD122" s="9">
        <f t="shared" si="68"/>
        <v>37.487417653203018</v>
      </c>
      <c r="AE122" s="9">
        <f t="shared" si="68"/>
        <v>45.558577887713938</v>
      </c>
      <c r="AF122" s="9">
        <f t="shared" si="68"/>
        <v>49.14616122841835</v>
      </c>
      <c r="AG122" s="9">
        <f t="shared" si="68"/>
        <v>55.365063130855553</v>
      </c>
      <c r="AH122" s="9">
        <f t="shared" si="68"/>
        <v>58.569779187440929</v>
      </c>
      <c r="AI122" s="9">
        <f t="shared" si="68"/>
        <v>27.569779187440933</v>
      </c>
      <c r="AJ122" s="101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9:52" x14ac:dyDescent="0.25">
      <c r="S123" s="76" t="s">
        <v>142</v>
      </c>
      <c r="T123" s="77">
        <f>AL94</f>
        <v>0</v>
      </c>
      <c r="U123" s="77">
        <f t="shared" ref="U123:AH132" si="69">AM94</f>
        <v>0</v>
      </c>
      <c r="V123" s="77">
        <f t="shared" si="69"/>
        <v>1</v>
      </c>
      <c r="W123" s="77">
        <f t="shared" si="69"/>
        <v>2</v>
      </c>
      <c r="X123" s="77">
        <f t="shared" si="69"/>
        <v>0.868025422096252</v>
      </c>
      <c r="Y123" s="77">
        <f t="shared" si="69"/>
        <v>0</v>
      </c>
      <c r="Z123" s="77">
        <f t="shared" si="69"/>
        <v>1.3801453113555899</v>
      </c>
      <c r="AA123" s="77">
        <f t="shared" si="69"/>
        <v>3.2599470615386998</v>
      </c>
      <c r="AB123" s="77">
        <f t="shared" si="69"/>
        <v>2.33784347772598</v>
      </c>
      <c r="AC123" s="77">
        <f t="shared" si="69"/>
        <v>3.5277665257453901</v>
      </c>
      <c r="AD123" s="77">
        <f t="shared" si="69"/>
        <v>2.6346340179443399</v>
      </c>
      <c r="AE123" s="77">
        <f t="shared" si="69"/>
        <v>2.1000379323959399</v>
      </c>
      <c r="AF123" s="77">
        <f t="shared" si="69"/>
        <v>3.38039267063141</v>
      </c>
      <c r="AG123" s="77">
        <f t="shared" si="69"/>
        <v>1.9676850438118001</v>
      </c>
      <c r="AH123" s="78">
        <f t="shared" si="69"/>
        <v>1.11822123080492</v>
      </c>
      <c r="AI123" s="92">
        <f t="shared" ref="AI123:AI132" si="70">AH123-T123</f>
        <v>1.11822123080492</v>
      </c>
      <c r="AJ123" s="95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9:52" x14ac:dyDescent="0.25">
      <c r="S124" s="30" t="s">
        <v>143</v>
      </c>
      <c r="T124" s="61">
        <f>AL95</f>
        <v>0</v>
      </c>
      <c r="U124" s="61">
        <f t="shared" si="69"/>
        <v>0</v>
      </c>
      <c r="V124" s="61">
        <f t="shared" si="69"/>
        <v>0</v>
      </c>
      <c r="W124" s="61">
        <f t="shared" si="69"/>
        <v>1</v>
      </c>
      <c r="X124" s="61">
        <f t="shared" si="69"/>
        <v>1.70712357759476</v>
      </c>
      <c r="Y124" s="61">
        <f t="shared" si="69"/>
        <v>0.74029368162155196</v>
      </c>
      <c r="Z124" s="61">
        <f t="shared" si="69"/>
        <v>0</v>
      </c>
      <c r="AA124" s="61">
        <f t="shared" si="69"/>
        <v>1.18809473514557</v>
      </c>
      <c r="AB124" s="61">
        <f t="shared" si="69"/>
        <v>2.8422008752822898</v>
      </c>
      <c r="AC124" s="61">
        <f t="shared" si="69"/>
        <v>2.0270587205886801</v>
      </c>
      <c r="AD124" s="61">
        <f t="shared" si="69"/>
        <v>3.1274564564228098</v>
      </c>
      <c r="AE124" s="61">
        <f t="shared" si="69"/>
        <v>2.31750440597534</v>
      </c>
      <c r="AF124" s="61">
        <f t="shared" si="69"/>
        <v>1.8633940517902401</v>
      </c>
      <c r="AG124" s="61">
        <f t="shared" si="69"/>
        <v>2.9906818866729701</v>
      </c>
      <c r="AH124" s="62">
        <f t="shared" si="69"/>
        <v>1.7434489727020299</v>
      </c>
      <c r="AI124" s="71">
        <f t="shared" si="70"/>
        <v>1.7434489727020299</v>
      </c>
      <c r="AJ124" s="95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9:52" x14ac:dyDescent="0.25">
      <c r="S125" s="67" t="s">
        <v>144</v>
      </c>
      <c r="T125" s="65">
        <f t="shared" ref="T125:T132" si="71">AL96</f>
        <v>0</v>
      </c>
      <c r="U125" s="65">
        <f t="shared" si="69"/>
        <v>0</v>
      </c>
      <c r="V125" s="65">
        <f t="shared" si="69"/>
        <v>0</v>
      </c>
      <c r="W125" s="65">
        <f t="shared" si="69"/>
        <v>0</v>
      </c>
      <c r="X125" s="65">
        <f t="shared" si="69"/>
        <v>0.83693200349807695</v>
      </c>
      <c r="Y125" s="65">
        <f t="shared" si="69"/>
        <v>1.4356725215911901</v>
      </c>
      <c r="Z125" s="65">
        <f t="shared" si="69"/>
        <v>0.62383180856704701</v>
      </c>
      <c r="AA125" s="65">
        <f t="shared" si="69"/>
        <v>0</v>
      </c>
      <c r="AB125" s="65">
        <f t="shared" si="69"/>
        <v>1.00898456573486</v>
      </c>
      <c r="AC125" s="65">
        <f t="shared" si="69"/>
        <v>2.4407876729965201</v>
      </c>
      <c r="AD125" s="65">
        <f t="shared" si="69"/>
        <v>1.7312023043632501</v>
      </c>
      <c r="AE125" s="65">
        <f t="shared" si="69"/>
        <v>2.7361577749252302</v>
      </c>
      <c r="AF125" s="65">
        <f t="shared" si="69"/>
        <v>2.0081880688667302</v>
      </c>
      <c r="AG125" s="65">
        <f t="shared" si="69"/>
        <v>1.6316935122013101</v>
      </c>
      <c r="AH125" s="68">
        <f t="shared" si="69"/>
        <v>2.60898721218109</v>
      </c>
      <c r="AI125" s="72">
        <f t="shared" si="70"/>
        <v>2.60898721218109</v>
      </c>
      <c r="AJ125" s="95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9:52" x14ac:dyDescent="0.25">
      <c r="S126" s="30" t="s">
        <v>145</v>
      </c>
      <c r="T126" s="61">
        <f t="shared" si="71"/>
        <v>0</v>
      </c>
      <c r="U126" s="61">
        <f t="shared" si="69"/>
        <v>0</v>
      </c>
      <c r="V126" s="61">
        <f t="shared" si="69"/>
        <v>0</v>
      </c>
      <c r="W126" s="61">
        <f t="shared" si="69"/>
        <v>0</v>
      </c>
      <c r="X126" s="61">
        <f t="shared" si="69"/>
        <v>0</v>
      </c>
      <c r="Y126" s="61">
        <f t="shared" si="69"/>
        <v>0.68237203359603904</v>
      </c>
      <c r="Z126" s="61">
        <f t="shared" si="69"/>
        <v>1.1821314096450799</v>
      </c>
      <c r="AA126" s="61">
        <f t="shared" si="69"/>
        <v>0.51678794622421298</v>
      </c>
      <c r="AB126" s="61">
        <f t="shared" si="69"/>
        <v>0</v>
      </c>
      <c r="AC126" s="61">
        <f t="shared" si="69"/>
        <v>0.84261721372604403</v>
      </c>
      <c r="AD126" s="61">
        <f t="shared" si="69"/>
        <v>2.0649256706237802</v>
      </c>
      <c r="AE126" s="61">
        <f t="shared" si="69"/>
        <v>1.4508493542671199</v>
      </c>
      <c r="AF126" s="61">
        <f t="shared" si="69"/>
        <v>2.3629117310047199</v>
      </c>
      <c r="AG126" s="61">
        <f t="shared" si="69"/>
        <v>1.7156373858451801</v>
      </c>
      <c r="AH126" s="62">
        <f t="shared" si="69"/>
        <v>1.41129621863365</v>
      </c>
      <c r="AI126" s="71">
        <f t="shared" si="70"/>
        <v>1.41129621863365</v>
      </c>
      <c r="AJ126" s="95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9:52" x14ac:dyDescent="0.25">
      <c r="S127" s="67" t="s">
        <v>146</v>
      </c>
      <c r="T127" s="65">
        <f t="shared" si="71"/>
        <v>0</v>
      </c>
      <c r="U127" s="65">
        <f t="shared" si="69"/>
        <v>0</v>
      </c>
      <c r="V127" s="65">
        <f t="shared" si="69"/>
        <v>0</v>
      </c>
      <c r="W127" s="65">
        <f t="shared" si="69"/>
        <v>0</v>
      </c>
      <c r="X127" s="65">
        <f t="shared" si="69"/>
        <v>0</v>
      </c>
      <c r="Y127" s="65">
        <f t="shared" si="69"/>
        <v>0</v>
      </c>
      <c r="Z127" s="65">
        <f t="shared" si="69"/>
        <v>0.54606652259826705</v>
      </c>
      <c r="AA127" s="65">
        <f t="shared" si="69"/>
        <v>0.95850160717964195</v>
      </c>
      <c r="AB127" s="65">
        <f t="shared" si="69"/>
        <v>0.42007154226303101</v>
      </c>
      <c r="AC127" s="65">
        <f t="shared" si="69"/>
        <v>0</v>
      </c>
      <c r="AD127" s="65">
        <f t="shared" si="69"/>
        <v>0.69145327806472801</v>
      </c>
      <c r="AE127" s="65">
        <f t="shared" si="69"/>
        <v>1.7204090952873199</v>
      </c>
      <c r="AF127" s="65">
        <f t="shared" si="69"/>
        <v>1.19589215517044</v>
      </c>
      <c r="AG127" s="65">
        <f t="shared" si="69"/>
        <v>2.0165595412254298</v>
      </c>
      <c r="AH127" s="68">
        <f t="shared" si="69"/>
        <v>1.44637471437454</v>
      </c>
      <c r="AI127" s="72">
        <f t="shared" si="70"/>
        <v>1.44637471437454</v>
      </c>
      <c r="AJ127" s="95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9:52" x14ac:dyDescent="0.25">
      <c r="S128" s="30" t="s">
        <v>147</v>
      </c>
      <c r="T128" s="61">
        <f t="shared" si="71"/>
        <v>1</v>
      </c>
      <c r="U128" s="61">
        <f t="shared" si="69"/>
        <v>0</v>
      </c>
      <c r="V128" s="61">
        <f t="shared" si="69"/>
        <v>0</v>
      </c>
      <c r="W128" s="61">
        <f t="shared" si="69"/>
        <v>0</v>
      </c>
      <c r="X128" s="61">
        <f t="shared" si="69"/>
        <v>0</v>
      </c>
      <c r="Y128" s="61">
        <f t="shared" si="69"/>
        <v>0</v>
      </c>
      <c r="Z128" s="61">
        <f t="shared" si="69"/>
        <v>0</v>
      </c>
      <c r="AA128" s="61">
        <f t="shared" si="69"/>
        <v>0.43808457255363498</v>
      </c>
      <c r="AB128" s="61">
        <f t="shared" si="69"/>
        <v>0.76925584673881497</v>
      </c>
      <c r="AC128" s="61">
        <f t="shared" si="69"/>
        <v>0.34111130237579301</v>
      </c>
      <c r="AD128" s="61">
        <f t="shared" si="69"/>
        <v>0</v>
      </c>
      <c r="AE128" s="61">
        <f t="shared" si="69"/>
        <v>0.56629914045333896</v>
      </c>
      <c r="AF128" s="61">
        <f t="shared" si="69"/>
        <v>1.4228216409683201</v>
      </c>
      <c r="AG128" s="61">
        <f t="shared" si="69"/>
        <v>0.98265027999877896</v>
      </c>
      <c r="AH128" s="62">
        <f t="shared" si="69"/>
        <v>1.6963930279016499</v>
      </c>
      <c r="AI128" s="71">
        <f t="shared" si="70"/>
        <v>0.69639302790164992</v>
      </c>
      <c r="AJ128" s="95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9:52" x14ac:dyDescent="0.25">
      <c r="S129" s="67" t="s">
        <v>148</v>
      </c>
      <c r="T129" s="65">
        <f t="shared" si="71"/>
        <v>0</v>
      </c>
      <c r="U129" s="65">
        <f t="shared" si="69"/>
        <v>1</v>
      </c>
      <c r="V129" s="65">
        <f t="shared" si="69"/>
        <v>0</v>
      </c>
      <c r="W129" s="65">
        <f t="shared" si="69"/>
        <v>0</v>
      </c>
      <c r="X129" s="65">
        <f t="shared" si="69"/>
        <v>0</v>
      </c>
      <c r="Y129" s="65">
        <f t="shared" si="69"/>
        <v>0</v>
      </c>
      <c r="Z129" s="65">
        <f t="shared" si="69"/>
        <v>0</v>
      </c>
      <c r="AA129" s="65">
        <f t="shared" si="69"/>
        <v>0</v>
      </c>
      <c r="AB129" s="65">
        <f t="shared" si="69"/>
        <v>0.34283688664436301</v>
      </c>
      <c r="AC129" s="65">
        <f t="shared" si="69"/>
        <v>0.60791960358619701</v>
      </c>
      <c r="AD129" s="65">
        <f t="shared" si="69"/>
        <v>0.26984235644340498</v>
      </c>
      <c r="AE129" s="65">
        <f t="shared" si="69"/>
        <v>0</v>
      </c>
      <c r="AF129" s="65">
        <f t="shared" si="69"/>
        <v>0.45230737328529402</v>
      </c>
      <c r="AG129" s="65">
        <f t="shared" si="69"/>
        <v>1.15784168243408</v>
      </c>
      <c r="AH129" s="68">
        <f t="shared" si="69"/>
        <v>0.79455798864364602</v>
      </c>
      <c r="AI129" s="72">
        <f t="shared" si="70"/>
        <v>0.79455798864364602</v>
      </c>
      <c r="AJ129" s="95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9:52" x14ac:dyDescent="0.25">
      <c r="S130" s="30" t="s">
        <v>149</v>
      </c>
      <c r="T130" s="61">
        <f t="shared" si="71"/>
        <v>0</v>
      </c>
      <c r="U130" s="61">
        <f t="shared" si="69"/>
        <v>0</v>
      </c>
      <c r="V130" s="61">
        <f t="shared" si="69"/>
        <v>0</v>
      </c>
      <c r="W130" s="61">
        <f t="shared" si="69"/>
        <v>0</v>
      </c>
      <c r="X130" s="61">
        <f t="shared" si="69"/>
        <v>0</v>
      </c>
      <c r="Y130" s="61">
        <f t="shared" si="69"/>
        <v>0</v>
      </c>
      <c r="Z130" s="61">
        <f t="shared" si="69"/>
        <v>0</v>
      </c>
      <c r="AA130" s="61">
        <f t="shared" si="69"/>
        <v>0</v>
      </c>
      <c r="AB130" s="61">
        <f t="shared" si="69"/>
        <v>0</v>
      </c>
      <c r="AC130" s="61">
        <f t="shared" si="69"/>
        <v>0.26112529635429399</v>
      </c>
      <c r="AD130" s="61">
        <f t="shared" si="69"/>
        <v>0.47423382103443101</v>
      </c>
      <c r="AE130" s="61">
        <f t="shared" si="69"/>
        <v>0.210210010409355</v>
      </c>
      <c r="AF130" s="61">
        <f t="shared" si="69"/>
        <v>0</v>
      </c>
      <c r="AG130" s="61">
        <f t="shared" si="69"/>
        <v>0.35491317510604897</v>
      </c>
      <c r="AH130" s="62">
        <f t="shared" si="69"/>
        <v>0.92990359663963296</v>
      </c>
      <c r="AI130" s="71">
        <f t="shared" si="70"/>
        <v>0.92990359663963296</v>
      </c>
      <c r="AJ130" s="95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9:52" x14ac:dyDescent="0.25">
      <c r="S131" s="67" t="s">
        <v>150</v>
      </c>
      <c r="T131" s="65">
        <f t="shared" si="71"/>
        <v>1</v>
      </c>
      <c r="U131" s="65">
        <f t="shared" si="69"/>
        <v>0</v>
      </c>
      <c r="V131" s="65">
        <f t="shared" si="69"/>
        <v>0</v>
      </c>
      <c r="W131" s="65">
        <f t="shared" si="69"/>
        <v>0</v>
      </c>
      <c r="X131" s="65">
        <f t="shared" si="69"/>
        <v>0</v>
      </c>
      <c r="Y131" s="65">
        <f t="shared" si="69"/>
        <v>0</v>
      </c>
      <c r="Z131" s="65">
        <f t="shared" si="69"/>
        <v>0</v>
      </c>
      <c r="AA131" s="65">
        <f t="shared" si="69"/>
        <v>0</v>
      </c>
      <c r="AB131" s="65">
        <f t="shared" si="69"/>
        <v>0</v>
      </c>
      <c r="AC131" s="65">
        <f t="shared" si="69"/>
        <v>0</v>
      </c>
      <c r="AD131" s="65">
        <f t="shared" si="69"/>
        <v>0.19434460997581501</v>
      </c>
      <c r="AE131" s="65">
        <f t="shared" si="69"/>
        <v>0.36513702571392098</v>
      </c>
      <c r="AF131" s="65">
        <f t="shared" si="69"/>
        <v>0.16070292890071899</v>
      </c>
      <c r="AG131" s="65">
        <f t="shared" si="69"/>
        <v>0</v>
      </c>
      <c r="AH131" s="68">
        <f t="shared" si="69"/>
        <v>0.27394074201583901</v>
      </c>
      <c r="AI131" s="72">
        <f t="shared" si="70"/>
        <v>-0.72605925798416093</v>
      </c>
      <c r="AJ131" s="95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9:52" x14ac:dyDescent="0.25">
      <c r="S132" s="69" t="s">
        <v>151</v>
      </c>
      <c r="T132" s="63">
        <f t="shared" si="71"/>
        <v>0</v>
      </c>
      <c r="U132" s="63">
        <f t="shared" si="69"/>
        <v>0</v>
      </c>
      <c r="V132" s="63">
        <f t="shared" si="69"/>
        <v>0</v>
      </c>
      <c r="W132" s="63">
        <f t="shared" si="69"/>
        <v>0</v>
      </c>
      <c r="X132" s="63">
        <f t="shared" si="69"/>
        <v>0</v>
      </c>
      <c r="Y132" s="63">
        <f t="shared" si="69"/>
        <v>0</v>
      </c>
      <c r="Z132" s="63">
        <f t="shared" si="69"/>
        <v>0</v>
      </c>
      <c r="AA132" s="63">
        <f t="shared" si="69"/>
        <v>0</v>
      </c>
      <c r="AB132" s="63">
        <f t="shared" si="69"/>
        <v>0</v>
      </c>
      <c r="AC132" s="63">
        <f t="shared" si="69"/>
        <v>0</v>
      </c>
      <c r="AD132" s="63">
        <f t="shared" si="69"/>
        <v>0</v>
      </c>
      <c r="AE132" s="63">
        <f t="shared" si="69"/>
        <v>0.15154111385345501</v>
      </c>
      <c r="AF132" s="63">
        <f t="shared" si="69"/>
        <v>0.28626008331775699</v>
      </c>
      <c r="AG132" s="63">
        <f t="shared" si="69"/>
        <v>0.125447481870651</v>
      </c>
      <c r="AH132" s="64">
        <f t="shared" si="69"/>
        <v>0</v>
      </c>
      <c r="AI132" s="81">
        <f t="shared" si="70"/>
        <v>0</v>
      </c>
      <c r="AJ132" s="95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9:52" x14ac:dyDescent="0.25">
      <c r="S133" s="3" t="s">
        <v>9</v>
      </c>
      <c r="T133" s="9">
        <f>SUM(T123:T132)</f>
        <v>2</v>
      </c>
      <c r="U133" s="9">
        <f t="shared" ref="U133:AI133" si="72">SUM(U123:U132)</f>
        <v>1</v>
      </c>
      <c r="V133" s="9">
        <f t="shared" si="72"/>
        <v>1</v>
      </c>
      <c r="W133" s="9">
        <f t="shared" si="72"/>
        <v>3</v>
      </c>
      <c r="X133" s="9">
        <f t="shared" si="72"/>
        <v>3.4120810031890891</v>
      </c>
      <c r="Y133" s="9">
        <f t="shared" si="72"/>
        <v>2.8583382368087813</v>
      </c>
      <c r="Z133" s="9">
        <f t="shared" si="72"/>
        <v>3.7321750521659838</v>
      </c>
      <c r="AA133" s="9">
        <f t="shared" si="72"/>
        <v>6.3614159226417586</v>
      </c>
      <c r="AB133" s="9">
        <f t="shared" si="72"/>
        <v>7.7211931943893397</v>
      </c>
      <c r="AC133" s="9">
        <f t="shared" si="72"/>
        <v>10.048386335372919</v>
      </c>
      <c r="AD133" s="9">
        <f t="shared" si="72"/>
        <v>11.188092514872558</v>
      </c>
      <c r="AE133" s="9">
        <f t="shared" si="72"/>
        <v>11.618145853281019</v>
      </c>
      <c r="AF133" s="9">
        <f t="shared" si="72"/>
        <v>13.13287070393563</v>
      </c>
      <c r="AG133" s="9">
        <f t="shared" si="72"/>
        <v>12.943109989166249</v>
      </c>
      <c r="AH133" s="9">
        <f t="shared" si="72"/>
        <v>12.023123703896998</v>
      </c>
      <c r="AI133" s="6">
        <f t="shared" si="72"/>
        <v>10.023123703896998</v>
      </c>
      <c r="AJ133" s="10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</sheetData>
  <mergeCells count="1">
    <mergeCell ref="AI21:AI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6961FDA175F47827C2F6D7EB92CBB" ma:contentTypeVersion="8" ma:contentTypeDescription="Create a new document." ma:contentTypeScope="" ma:versionID="a5ce47f04274752d8af6dce81a60bf6f">
  <xsd:schema xmlns:xsd="http://www.w3.org/2001/XMLSchema" xmlns:xs="http://www.w3.org/2001/XMLSchema" xmlns:p="http://schemas.microsoft.com/office/2006/metadata/properties" xmlns:ns3="1c909a49-320c-458e-af4d-e49a90c3cf55" xmlns:ns4="b42cc5a9-8a15-4d26-85f1-bda333aa8854" targetNamespace="http://schemas.microsoft.com/office/2006/metadata/properties" ma:root="true" ma:fieldsID="650d4df7f1de9e12bc16decb2d46e19c" ns3:_="" ns4:_="">
    <xsd:import namespace="1c909a49-320c-458e-af4d-e49a90c3cf55"/>
    <xsd:import namespace="b42cc5a9-8a15-4d26-85f1-bda333aa88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9a49-320c-458e-af4d-e49a90c3c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cc5a9-8a15-4d26-85f1-bda333aa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24F712-3BB3-41E8-BA57-CA437F56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09a49-320c-458e-af4d-e49a90c3cf55"/>
    <ds:schemaRef ds:uri="b42cc5a9-8a15-4d26-85f1-bda333aa8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29F0DF-691F-459E-B4D3-D871270E52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9D1D1F-4575-4A3F-92AE-27C6AC9588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42cc5a9-8a15-4d26-85f1-bda333aa8854"/>
    <ds:schemaRef ds:uri="1c909a49-320c-458e-af4d-e49a90c3cf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BBP</vt:lpstr>
      <vt:lpstr>BP Grimstad</vt:lpstr>
      <vt:lpstr>BP Landvik</vt:lpstr>
      <vt:lpstr>BP Holviga</vt:lpstr>
      <vt:lpstr>BP Jappa</vt:lpstr>
      <vt:lpstr>BP Frivoll</vt:lpstr>
      <vt:lpstr>BP Fjære</vt:lpstr>
      <vt:lpstr>BP Eide</vt:lpstr>
      <vt:lpstr>BP Fevik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Reigstad</dc:creator>
  <cp:lastModifiedBy>Møster, Tore</cp:lastModifiedBy>
  <dcterms:created xsi:type="dcterms:W3CDTF">2019-08-14T10:44:10Z</dcterms:created>
  <dcterms:modified xsi:type="dcterms:W3CDTF">2019-11-13T14:09:40Z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0x0101008F46961FDA175F47827C2F6D7EB92CBB</vt:lpwstr>
  </property>
</Properties>
</file>