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07397\Desktop\Skole\Befolkningsprognoser\"/>
    </mc:Choice>
  </mc:AlternateContent>
  <bookViews>
    <workbookView xWindow="-105" yWindow="-105" windowWidth="19425" windowHeight="10425" tabRatio="688" activeTab="9"/>
  </bookViews>
  <sheets>
    <sheet name="Forside" sheetId="10" r:id="rId1"/>
    <sheet name="BBP" sheetId="1" r:id="rId2"/>
    <sheet name="BP Grimstad" sheetId="9" r:id="rId3"/>
    <sheet name="BP Landvik" sheetId="3" r:id="rId4"/>
    <sheet name="BP Holviga" sheetId="2" r:id="rId5"/>
    <sheet name="BP Jappa" sheetId="4" r:id="rId6"/>
    <sheet name="BP Frivoll" sheetId="5" r:id="rId7"/>
    <sheet name="BP Eide" sheetId="6" r:id="rId8"/>
    <sheet name="BP Fjære" sheetId="7" r:id="rId9"/>
    <sheet name="BP Fevik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24" i="3" l="1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T12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T11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T10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T90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T80" i="3"/>
  <c r="T81" i="3"/>
  <c r="T82" i="3"/>
  <c r="T83" i="3"/>
  <c r="T84" i="3"/>
  <c r="T85" i="3"/>
  <c r="T86" i="3"/>
  <c r="T87" i="3"/>
  <c r="T88" i="3"/>
  <c r="T7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T68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T42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T38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T31" i="3"/>
  <c r="T32" i="3"/>
  <c r="T33" i="3"/>
  <c r="T34" i="3"/>
  <c r="T35" i="3"/>
  <c r="T36" i="3"/>
  <c r="T30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T23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T58" i="3"/>
  <c r="T59" i="3"/>
  <c r="T60" i="3"/>
  <c r="T61" i="3"/>
  <c r="T62" i="3"/>
  <c r="T63" i="3"/>
  <c r="T64" i="3"/>
  <c r="T65" i="3"/>
  <c r="T66" i="3"/>
  <c r="T57" i="3"/>
  <c r="T6" i="1"/>
  <c r="T7" i="1"/>
  <c r="T8" i="1"/>
  <c r="T9" i="1"/>
  <c r="T10" i="1"/>
  <c r="T11" i="1"/>
  <c r="T5" i="1"/>
  <c r="T16" i="1"/>
  <c r="T17" i="1"/>
  <c r="T18" i="1"/>
  <c r="T19" i="1"/>
  <c r="T20" i="1"/>
  <c r="T21" i="1"/>
  <c r="T22" i="1"/>
  <c r="T15" i="1"/>
  <c r="T27" i="1"/>
  <c r="T26" i="1"/>
  <c r="O27" i="1"/>
  <c r="AH132" i="9" l="1"/>
  <c r="AG132" i="9"/>
  <c r="AF132" i="9"/>
  <c r="AE132" i="9"/>
  <c r="AD132" i="9"/>
  <c r="AC132" i="9"/>
  <c r="AB132" i="9"/>
  <c r="AA132" i="9"/>
  <c r="Z132" i="9"/>
  <c r="Y132" i="9"/>
  <c r="X132" i="9"/>
  <c r="W132" i="9"/>
  <c r="V132" i="9"/>
  <c r="U132" i="9"/>
  <c r="T132" i="9"/>
  <c r="AH131" i="9"/>
  <c r="AI131" i="9" s="1"/>
  <c r="AG131" i="9"/>
  <c r="AF131" i="9"/>
  <c r="AE131" i="9"/>
  <c r="AD131" i="9"/>
  <c r="AC131" i="9"/>
  <c r="AB131" i="9"/>
  <c r="AA131" i="9"/>
  <c r="Z131" i="9"/>
  <c r="Y131" i="9"/>
  <c r="X131" i="9"/>
  <c r="W131" i="9"/>
  <c r="V131" i="9"/>
  <c r="U131" i="9"/>
  <c r="T131" i="9"/>
  <c r="AH130" i="9"/>
  <c r="AG130" i="9"/>
  <c r="AF130" i="9"/>
  <c r="AE130" i="9"/>
  <c r="AD130" i="9"/>
  <c r="AC130" i="9"/>
  <c r="AB130" i="9"/>
  <c r="AA130" i="9"/>
  <c r="Z130" i="9"/>
  <c r="Y130" i="9"/>
  <c r="X130" i="9"/>
  <c r="W130" i="9"/>
  <c r="V130" i="9"/>
  <c r="U130" i="9"/>
  <c r="T130" i="9"/>
  <c r="AH129" i="9"/>
  <c r="AG129" i="9"/>
  <c r="AF129" i="9"/>
  <c r="AE129" i="9"/>
  <c r="AD129" i="9"/>
  <c r="AC129" i="9"/>
  <c r="AB129" i="9"/>
  <c r="AA129" i="9"/>
  <c r="Z129" i="9"/>
  <c r="Y129" i="9"/>
  <c r="X129" i="9"/>
  <c r="W129" i="9"/>
  <c r="V129" i="9"/>
  <c r="U129" i="9"/>
  <c r="T129" i="9"/>
  <c r="AH128" i="9"/>
  <c r="AG128" i="9"/>
  <c r="AF128" i="9"/>
  <c r="AE128" i="9"/>
  <c r="AD128" i="9"/>
  <c r="AC128" i="9"/>
  <c r="AB128" i="9"/>
  <c r="AA128" i="9"/>
  <c r="Z128" i="9"/>
  <c r="Y128" i="9"/>
  <c r="X128" i="9"/>
  <c r="W128" i="9"/>
  <c r="V128" i="9"/>
  <c r="U128" i="9"/>
  <c r="T128" i="9"/>
  <c r="AH127" i="9"/>
  <c r="AG127" i="9"/>
  <c r="AF127" i="9"/>
  <c r="AE127" i="9"/>
  <c r="AD127" i="9"/>
  <c r="AC127" i="9"/>
  <c r="AB127" i="9"/>
  <c r="AA127" i="9"/>
  <c r="Z127" i="9"/>
  <c r="Y127" i="9"/>
  <c r="X127" i="9"/>
  <c r="W127" i="9"/>
  <c r="V127" i="9"/>
  <c r="U127" i="9"/>
  <c r="T127" i="9"/>
  <c r="AH126" i="9"/>
  <c r="AG126" i="9"/>
  <c r="AF126" i="9"/>
  <c r="AE126" i="9"/>
  <c r="AD126" i="9"/>
  <c r="AC126" i="9"/>
  <c r="AB126" i="9"/>
  <c r="AA126" i="9"/>
  <c r="Z126" i="9"/>
  <c r="Y126" i="9"/>
  <c r="X126" i="9"/>
  <c r="W126" i="9"/>
  <c r="V126" i="9"/>
  <c r="U126" i="9"/>
  <c r="T126" i="9"/>
  <c r="AH125" i="9"/>
  <c r="AG125" i="9"/>
  <c r="AF125" i="9"/>
  <c r="AE125" i="9"/>
  <c r="AD125" i="9"/>
  <c r="AC125" i="9"/>
  <c r="AB125" i="9"/>
  <c r="AA125" i="9"/>
  <c r="Z125" i="9"/>
  <c r="Y125" i="9"/>
  <c r="X125" i="9"/>
  <c r="W125" i="9"/>
  <c r="V125" i="9"/>
  <c r="U125" i="9"/>
  <c r="T125" i="9"/>
  <c r="AH124" i="9"/>
  <c r="AG124" i="9"/>
  <c r="AF124" i="9"/>
  <c r="AE124" i="9"/>
  <c r="AD124" i="9"/>
  <c r="AC124" i="9"/>
  <c r="AB124" i="9"/>
  <c r="AA124" i="9"/>
  <c r="Z124" i="9"/>
  <c r="Y124" i="9"/>
  <c r="X124" i="9"/>
  <c r="W124" i="9"/>
  <c r="V124" i="9"/>
  <c r="U124" i="9"/>
  <c r="T124" i="9"/>
  <c r="AH123" i="9"/>
  <c r="AI123" i="9" s="1"/>
  <c r="AG123" i="9"/>
  <c r="AF123" i="9"/>
  <c r="AE123" i="9"/>
  <c r="AD123" i="9"/>
  <c r="AC123" i="9"/>
  <c r="AB123" i="9"/>
  <c r="AA123" i="9"/>
  <c r="Z123" i="9"/>
  <c r="Z133" i="9" s="1"/>
  <c r="Y123" i="9"/>
  <c r="X123" i="9"/>
  <c r="W123" i="9"/>
  <c r="V123" i="9"/>
  <c r="U123" i="9"/>
  <c r="T123" i="9"/>
  <c r="AH121" i="9"/>
  <c r="AG121" i="9"/>
  <c r="AF121" i="9"/>
  <c r="AE121" i="9"/>
  <c r="AD121" i="9"/>
  <c r="AC121" i="9"/>
  <c r="AB121" i="9"/>
  <c r="AA121" i="9"/>
  <c r="Z121" i="9"/>
  <c r="Y121" i="9"/>
  <c r="X121" i="9"/>
  <c r="W121" i="9"/>
  <c r="V121" i="9"/>
  <c r="U121" i="9"/>
  <c r="T121" i="9"/>
  <c r="AH120" i="9"/>
  <c r="AG120" i="9"/>
  <c r="AF120" i="9"/>
  <c r="AE120" i="9"/>
  <c r="AD120" i="9"/>
  <c r="AC120" i="9"/>
  <c r="AB120" i="9"/>
  <c r="AA120" i="9"/>
  <c r="Z120" i="9"/>
  <c r="Y120" i="9"/>
  <c r="X120" i="9"/>
  <c r="W120" i="9"/>
  <c r="V120" i="9"/>
  <c r="U120" i="9"/>
  <c r="T120" i="9"/>
  <c r="AH119" i="9"/>
  <c r="AG119" i="9"/>
  <c r="AF119" i="9"/>
  <c r="AE119" i="9"/>
  <c r="AD119" i="9"/>
  <c r="AC119" i="9"/>
  <c r="AB119" i="9"/>
  <c r="AA119" i="9"/>
  <c r="Z119" i="9"/>
  <c r="Y119" i="9"/>
  <c r="X119" i="9"/>
  <c r="W119" i="9"/>
  <c r="V119" i="9"/>
  <c r="U119" i="9"/>
  <c r="T119" i="9"/>
  <c r="AH118" i="9"/>
  <c r="AG118" i="9"/>
  <c r="AF118" i="9"/>
  <c r="AE118" i="9"/>
  <c r="AD118" i="9"/>
  <c r="AC118" i="9"/>
  <c r="AB118" i="9"/>
  <c r="AA118" i="9"/>
  <c r="Z118" i="9"/>
  <c r="Y118" i="9"/>
  <c r="X118" i="9"/>
  <c r="W118" i="9"/>
  <c r="V118" i="9"/>
  <c r="U118" i="9"/>
  <c r="T118" i="9"/>
  <c r="AH117" i="9"/>
  <c r="AG117" i="9"/>
  <c r="AF117" i="9"/>
  <c r="AE117" i="9"/>
  <c r="AD117" i="9"/>
  <c r="AC117" i="9"/>
  <c r="AB117" i="9"/>
  <c r="AA117" i="9"/>
  <c r="Z117" i="9"/>
  <c r="Y117" i="9"/>
  <c r="X117" i="9"/>
  <c r="W117" i="9"/>
  <c r="V117" i="9"/>
  <c r="U117" i="9"/>
  <c r="T117" i="9"/>
  <c r="AH116" i="9"/>
  <c r="AI116" i="9" s="1"/>
  <c r="AG116" i="9"/>
  <c r="AF116" i="9"/>
  <c r="AE116" i="9"/>
  <c r="AD116" i="9"/>
  <c r="AC116" i="9"/>
  <c r="AB116" i="9"/>
  <c r="AA116" i="9"/>
  <c r="Z116" i="9"/>
  <c r="Y116" i="9"/>
  <c r="X116" i="9"/>
  <c r="W116" i="9"/>
  <c r="V116" i="9"/>
  <c r="U116" i="9"/>
  <c r="T116" i="9"/>
  <c r="AH115" i="9"/>
  <c r="AI115" i="9" s="1"/>
  <c r="AG115" i="9"/>
  <c r="AF115" i="9"/>
  <c r="AE115" i="9"/>
  <c r="AD115" i="9"/>
  <c r="AC115" i="9"/>
  <c r="AB115" i="9"/>
  <c r="AA115" i="9"/>
  <c r="Z115" i="9"/>
  <c r="Y115" i="9"/>
  <c r="X115" i="9"/>
  <c r="W115" i="9"/>
  <c r="V115" i="9"/>
  <c r="U115" i="9"/>
  <c r="T115" i="9"/>
  <c r="AH114" i="9"/>
  <c r="AI114" i="9" s="1"/>
  <c r="AG114" i="9"/>
  <c r="AF114" i="9"/>
  <c r="AE114" i="9"/>
  <c r="AD114" i="9"/>
  <c r="AC114" i="9"/>
  <c r="AB114" i="9"/>
  <c r="AA114" i="9"/>
  <c r="Z114" i="9"/>
  <c r="Y114" i="9"/>
  <c r="X114" i="9"/>
  <c r="W114" i="9"/>
  <c r="V114" i="9"/>
  <c r="U114" i="9"/>
  <c r="T114" i="9"/>
  <c r="AH113" i="9"/>
  <c r="AI113" i="9" s="1"/>
  <c r="AG113" i="9"/>
  <c r="AF113" i="9"/>
  <c r="AE113" i="9"/>
  <c r="AD113" i="9"/>
  <c r="AC113" i="9"/>
  <c r="AB113" i="9"/>
  <c r="AA113" i="9"/>
  <c r="Z113" i="9"/>
  <c r="Y113" i="9"/>
  <c r="X113" i="9"/>
  <c r="W113" i="9"/>
  <c r="V113" i="9"/>
  <c r="U113" i="9"/>
  <c r="T113" i="9"/>
  <c r="AH112" i="9"/>
  <c r="AI112" i="9" s="1"/>
  <c r="AG112" i="9"/>
  <c r="AF112" i="9"/>
  <c r="AE112" i="9"/>
  <c r="AD112" i="9"/>
  <c r="AC112" i="9"/>
  <c r="AC122" i="9" s="1"/>
  <c r="AB112" i="9"/>
  <c r="AA112" i="9"/>
  <c r="Z112" i="9"/>
  <c r="Y112" i="9"/>
  <c r="X112" i="9"/>
  <c r="W112" i="9"/>
  <c r="V112" i="9"/>
  <c r="U112" i="9"/>
  <c r="U122" i="9" s="1"/>
  <c r="T112" i="9"/>
  <c r="AH110" i="9"/>
  <c r="AI110" i="9" s="1"/>
  <c r="AG110" i="9"/>
  <c r="AF110" i="9"/>
  <c r="AE110" i="9"/>
  <c r="AD110" i="9"/>
  <c r="AC110" i="9"/>
  <c r="AB110" i="9"/>
  <c r="AA110" i="9"/>
  <c r="Z110" i="9"/>
  <c r="Y110" i="9"/>
  <c r="X110" i="9"/>
  <c r="W110" i="9"/>
  <c r="V110" i="9"/>
  <c r="U110" i="9"/>
  <c r="T110" i="9"/>
  <c r="AH109" i="9"/>
  <c r="AI109" i="9" s="1"/>
  <c r="AG109" i="9"/>
  <c r="AF109" i="9"/>
  <c r="AE109" i="9"/>
  <c r="AD109" i="9"/>
  <c r="AC109" i="9"/>
  <c r="AB109" i="9"/>
  <c r="AA109" i="9"/>
  <c r="Z109" i="9"/>
  <c r="Y109" i="9"/>
  <c r="X109" i="9"/>
  <c r="W109" i="9"/>
  <c r="V109" i="9"/>
  <c r="U109" i="9"/>
  <c r="T109" i="9"/>
  <c r="AH108" i="9"/>
  <c r="AI108" i="9" s="1"/>
  <c r="AG108" i="9"/>
  <c r="AF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AH107" i="9"/>
  <c r="AG107" i="9"/>
  <c r="AF107" i="9"/>
  <c r="AE107" i="9"/>
  <c r="AD107" i="9"/>
  <c r="AC107" i="9"/>
  <c r="AB107" i="9"/>
  <c r="AA107" i="9"/>
  <c r="Z107" i="9"/>
  <c r="Y107" i="9"/>
  <c r="X107" i="9"/>
  <c r="W107" i="9"/>
  <c r="V107" i="9"/>
  <c r="U107" i="9"/>
  <c r="T107" i="9"/>
  <c r="AI107" i="9" s="1"/>
  <c r="AH106" i="9"/>
  <c r="AG106" i="9"/>
  <c r="AF106" i="9"/>
  <c r="AE106" i="9"/>
  <c r="AD106" i="9"/>
  <c r="AC106" i="9"/>
  <c r="AB106" i="9"/>
  <c r="AA106" i="9"/>
  <c r="Z106" i="9"/>
  <c r="Y106" i="9"/>
  <c r="X106" i="9"/>
  <c r="W106" i="9"/>
  <c r="V106" i="9"/>
  <c r="U106" i="9"/>
  <c r="T106" i="9"/>
  <c r="AI106" i="9" s="1"/>
  <c r="AI105" i="9"/>
  <c r="AH105" i="9"/>
  <c r="AG105" i="9"/>
  <c r="AF105" i="9"/>
  <c r="AE105" i="9"/>
  <c r="AD105" i="9"/>
  <c r="AC105" i="9"/>
  <c r="AB105" i="9"/>
  <c r="AA105" i="9"/>
  <c r="Z105" i="9"/>
  <c r="Y105" i="9"/>
  <c r="X105" i="9"/>
  <c r="W105" i="9"/>
  <c r="V105" i="9"/>
  <c r="U105" i="9"/>
  <c r="T105" i="9"/>
  <c r="AI104" i="9"/>
  <c r="AH104" i="9"/>
  <c r="AG104" i="9"/>
  <c r="AF104" i="9"/>
  <c r="AE104" i="9"/>
  <c r="AD104" i="9"/>
  <c r="AC104" i="9"/>
  <c r="AB104" i="9"/>
  <c r="AA104" i="9"/>
  <c r="Z104" i="9"/>
  <c r="Y104" i="9"/>
  <c r="X104" i="9"/>
  <c r="W104" i="9"/>
  <c r="V104" i="9"/>
  <c r="U104" i="9"/>
  <c r="T104" i="9"/>
  <c r="AI103" i="9"/>
  <c r="AH103" i="9"/>
  <c r="AG103" i="9"/>
  <c r="AF103" i="9"/>
  <c r="AE103" i="9"/>
  <c r="AD103" i="9"/>
  <c r="AC103" i="9"/>
  <c r="AB103" i="9"/>
  <c r="AA103" i="9"/>
  <c r="Z103" i="9"/>
  <c r="Y103" i="9"/>
  <c r="X103" i="9"/>
  <c r="W103" i="9"/>
  <c r="V103" i="9"/>
  <c r="U103" i="9"/>
  <c r="T103" i="9"/>
  <c r="AI102" i="9"/>
  <c r="AH102" i="9"/>
  <c r="AG102" i="9"/>
  <c r="AF102" i="9"/>
  <c r="AE102" i="9"/>
  <c r="AD102" i="9"/>
  <c r="AC102" i="9"/>
  <c r="AB102" i="9"/>
  <c r="AA102" i="9"/>
  <c r="Z102" i="9"/>
  <c r="Y102" i="9"/>
  <c r="X102" i="9"/>
  <c r="W102" i="9"/>
  <c r="V102" i="9"/>
  <c r="U102" i="9"/>
  <c r="T102" i="9"/>
  <c r="AI101" i="9"/>
  <c r="AH101" i="9"/>
  <c r="AG101" i="9"/>
  <c r="AF101" i="9"/>
  <c r="AE101" i="9"/>
  <c r="AD101" i="9"/>
  <c r="AC101" i="9"/>
  <c r="AB101" i="9"/>
  <c r="AA101" i="9"/>
  <c r="AA111" i="9" s="1"/>
  <c r="Z101" i="9"/>
  <c r="Y101" i="9"/>
  <c r="X101" i="9"/>
  <c r="W101" i="9"/>
  <c r="V101" i="9"/>
  <c r="U101" i="9"/>
  <c r="T101" i="9"/>
  <c r="AH99" i="9"/>
  <c r="AG99" i="9"/>
  <c r="AF99" i="9"/>
  <c r="AE99" i="9"/>
  <c r="AD99" i="9"/>
  <c r="AC99" i="9"/>
  <c r="AB99" i="9"/>
  <c r="AA99" i="9"/>
  <c r="Z99" i="9"/>
  <c r="Y99" i="9"/>
  <c r="X99" i="9"/>
  <c r="W99" i="9"/>
  <c r="V99" i="9"/>
  <c r="U99" i="9"/>
  <c r="T99" i="9"/>
  <c r="AH98" i="9"/>
  <c r="AG98" i="9"/>
  <c r="AF98" i="9"/>
  <c r="AE98" i="9"/>
  <c r="AD98" i="9"/>
  <c r="AC98" i="9"/>
  <c r="AB98" i="9"/>
  <c r="AA98" i="9"/>
  <c r="Z98" i="9"/>
  <c r="Y98" i="9"/>
  <c r="X98" i="9"/>
  <c r="W98" i="9"/>
  <c r="V98" i="9"/>
  <c r="U98" i="9"/>
  <c r="T98" i="9"/>
  <c r="AH97" i="9"/>
  <c r="AG97" i="9"/>
  <c r="AF97" i="9"/>
  <c r="AE97" i="9"/>
  <c r="AD97" i="9"/>
  <c r="AC97" i="9"/>
  <c r="AB97" i="9"/>
  <c r="AA97" i="9"/>
  <c r="Z97" i="9"/>
  <c r="Y97" i="9"/>
  <c r="X97" i="9"/>
  <c r="W97" i="9"/>
  <c r="V97" i="9"/>
  <c r="U97" i="9"/>
  <c r="T97" i="9"/>
  <c r="AH96" i="9"/>
  <c r="AG96" i="9"/>
  <c r="AF96" i="9"/>
  <c r="AE96" i="9"/>
  <c r="AD96" i="9"/>
  <c r="AC96" i="9"/>
  <c r="AB96" i="9"/>
  <c r="AA96" i="9"/>
  <c r="Z96" i="9"/>
  <c r="Y96" i="9"/>
  <c r="X96" i="9"/>
  <c r="W96" i="9"/>
  <c r="V96" i="9"/>
  <c r="U96" i="9"/>
  <c r="T96" i="9"/>
  <c r="AH95" i="9"/>
  <c r="AG95" i="9"/>
  <c r="AF95" i="9"/>
  <c r="AE95" i="9"/>
  <c r="AD95" i="9"/>
  <c r="AC95" i="9"/>
  <c r="AB95" i="9"/>
  <c r="AA95" i="9"/>
  <c r="Z95" i="9"/>
  <c r="Y95" i="9"/>
  <c r="X95" i="9"/>
  <c r="W95" i="9"/>
  <c r="V95" i="9"/>
  <c r="U95" i="9"/>
  <c r="T95" i="9"/>
  <c r="AH94" i="9"/>
  <c r="AG94" i="9"/>
  <c r="AF94" i="9"/>
  <c r="AE94" i="9"/>
  <c r="AD94" i="9"/>
  <c r="AC94" i="9"/>
  <c r="AB94" i="9"/>
  <c r="AA94" i="9"/>
  <c r="Z94" i="9"/>
  <c r="Y94" i="9"/>
  <c r="X94" i="9"/>
  <c r="W94" i="9"/>
  <c r="V94" i="9"/>
  <c r="U94" i="9"/>
  <c r="T94" i="9"/>
  <c r="AH93" i="9"/>
  <c r="AG93" i="9"/>
  <c r="AF93" i="9"/>
  <c r="AE93" i="9"/>
  <c r="AD93" i="9"/>
  <c r="AC93" i="9"/>
  <c r="AB93" i="9"/>
  <c r="AA93" i="9"/>
  <c r="Z93" i="9"/>
  <c r="Y93" i="9"/>
  <c r="X93" i="9"/>
  <c r="W93" i="9"/>
  <c r="V93" i="9"/>
  <c r="U93" i="9"/>
  <c r="T93" i="9"/>
  <c r="AH92" i="9"/>
  <c r="AG92" i="9"/>
  <c r="AF92" i="9"/>
  <c r="AE92" i="9"/>
  <c r="AD92" i="9"/>
  <c r="AC92" i="9"/>
  <c r="AB92" i="9"/>
  <c r="AA92" i="9"/>
  <c r="Z92" i="9"/>
  <c r="Y92" i="9"/>
  <c r="X92" i="9"/>
  <c r="W92" i="9"/>
  <c r="V92" i="9"/>
  <c r="U92" i="9"/>
  <c r="T92" i="9"/>
  <c r="AH91" i="9"/>
  <c r="AI91" i="9" s="1"/>
  <c r="AG91" i="9"/>
  <c r="AF91" i="9"/>
  <c r="AE91" i="9"/>
  <c r="AD91" i="9"/>
  <c r="AC91" i="9"/>
  <c r="AB91" i="9"/>
  <c r="AA91" i="9"/>
  <c r="Z91" i="9"/>
  <c r="Y91" i="9"/>
  <c r="X91" i="9"/>
  <c r="W91" i="9"/>
  <c r="V91" i="9"/>
  <c r="U91" i="9"/>
  <c r="T91" i="9"/>
  <c r="AH90" i="9"/>
  <c r="AG90" i="9"/>
  <c r="AG100" i="9" s="1"/>
  <c r="AF90" i="9"/>
  <c r="AE90" i="9"/>
  <c r="AD90" i="9"/>
  <c r="AC90" i="9"/>
  <c r="AB90" i="9"/>
  <c r="AA90" i="9"/>
  <c r="Z90" i="9"/>
  <c r="Y90" i="9"/>
  <c r="Y100" i="9" s="1"/>
  <c r="X90" i="9"/>
  <c r="W90" i="9"/>
  <c r="V90" i="9"/>
  <c r="U90" i="9"/>
  <c r="T90" i="9"/>
  <c r="AH88" i="9"/>
  <c r="AG88" i="9"/>
  <c r="AF88" i="9"/>
  <c r="AE88" i="9"/>
  <c r="AD88" i="9"/>
  <c r="AC88" i="9"/>
  <c r="AB88" i="9"/>
  <c r="AA88" i="9"/>
  <c r="Z88" i="9"/>
  <c r="Y88" i="9"/>
  <c r="X88" i="9"/>
  <c r="W88" i="9"/>
  <c r="V88" i="9"/>
  <c r="U88" i="9"/>
  <c r="T88" i="9"/>
  <c r="AH87" i="9"/>
  <c r="AG87" i="9"/>
  <c r="AF87" i="9"/>
  <c r="AE87" i="9"/>
  <c r="AD87" i="9"/>
  <c r="AC87" i="9"/>
  <c r="AB87" i="9"/>
  <c r="AA87" i="9"/>
  <c r="Z87" i="9"/>
  <c r="Y87" i="9"/>
  <c r="X87" i="9"/>
  <c r="W87" i="9"/>
  <c r="V87" i="9"/>
  <c r="U87" i="9"/>
  <c r="T87" i="9"/>
  <c r="AH86" i="9"/>
  <c r="AG86" i="9"/>
  <c r="AF86" i="9"/>
  <c r="AE86" i="9"/>
  <c r="AD86" i="9"/>
  <c r="AC86" i="9"/>
  <c r="AB86" i="9"/>
  <c r="AA86" i="9"/>
  <c r="Z86" i="9"/>
  <c r="Y86" i="9"/>
  <c r="X86" i="9"/>
  <c r="W86" i="9"/>
  <c r="V86" i="9"/>
  <c r="U86" i="9"/>
  <c r="T86" i="9"/>
  <c r="AH85" i="9"/>
  <c r="AG85" i="9"/>
  <c r="AF85" i="9"/>
  <c r="AE85" i="9"/>
  <c r="AD85" i="9"/>
  <c r="AC85" i="9"/>
  <c r="AB85" i="9"/>
  <c r="AA85" i="9"/>
  <c r="Z85" i="9"/>
  <c r="Y85" i="9"/>
  <c r="X85" i="9"/>
  <c r="W85" i="9"/>
  <c r="V85" i="9"/>
  <c r="U85" i="9"/>
  <c r="T85" i="9"/>
  <c r="AH84" i="9"/>
  <c r="AG84" i="9"/>
  <c r="AF84" i="9"/>
  <c r="AE84" i="9"/>
  <c r="AD84" i="9"/>
  <c r="AC84" i="9"/>
  <c r="AB84" i="9"/>
  <c r="AA84" i="9"/>
  <c r="Z84" i="9"/>
  <c r="Y84" i="9"/>
  <c r="X84" i="9"/>
  <c r="W84" i="9"/>
  <c r="V84" i="9"/>
  <c r="U84" i="9"/>
  <c r="T84" i="9"/>
  <c r="AH83" i="9"/>
  <c r="AG83" i="9"/>
  <c r="AF83" i="9"/>
  <c r="AE83" i="9"/>
  <c r="AD83" i="9"/>
  <c r="AC83" i="9"/>
  <c r="AB83" i="9"/>
  <c r="AA83" i="9"/>
  <c r="Z83" i="9"/>
  <c r="Y83" i="9"/>
  <c r="X83" i="9"/>
  <c r="W83" i="9"/>
  <c r="V83" i="9"/>
  <c r="U83" i="9"/>
  <c r="T83" i="9"/>
  <c r="AH82" i="9"/>
  <c r="AI82" i="9" s="1"/>
  <c r="AG82" i="9"/>
  <c r="AF82" i="9"/>
  <c r="AE82" i="9"/>
  <c r="AD82" i="9"/>
  <c r="AC82" i="9"/>
  <c r="AB82" i="9"/>
  <c r="AA82" i="9"/>
  <c r="Z82" i="9"/>
  <c r="Y82" i="9"/>
  <c r="X82" i="9"/>
  <c r="W82" i="9"/>
  <c r="V82" i="9"/>
  <c r="U82" i="9"/>
  <c r="T82" i="9"/>
  <c r="AH81" i="9"/>
  <c r="AG81" i="9"/>
  <c r="AF81" i="9"/>
  <c r="AE81" i="9"/>
  <c r="AD81" i="9"/>
  <c r="AC81" i="9"/>
  <c r="AB81" i="9"/>
  <c r="AA81" i="9"/>
  <c r="Z81" i="9"/>
  <c r="Y81" i="9"/>
  <c r="X81" i="9"/>
  <c r="W81" i="9"/>
  <c r="V81" i="9"/>
  <c r="U81" i="9"/>
  <c r="T81" i="9"/>
  <c r="AH80" i="9"/>
  <c r="AG80" i="9"/>
  <c r="AF80" i="9"/>
  <c r="AE80" i="9"/>
  <c r="AD80" i="9"/>
  <c r="AC80" i="9"/>
  <c r="AB80" i="9"/>
  <c r="AA80" i="9"/>
  <c r="Z80" i="9"/>
  <c r="Y80" i="9"/>
  <c r="X80" i="9"/>
  <c r="W80" i="9"/>
  <c r="V80" i="9"/>
  <c r="U80" i="9"/>
  <c r="T80" i="9"/>
  <c r="AH79" i="9"/>
  <c r="AG79" i="9"/>
  <c r="AF79" i="9"/>
  <c r="AE79" i="9"/>
  <c r="AD79" i="9"/>
  <c r="AC79" i="9"/>
  <c r="AB79" i="9"/>
  <c r="AA79" i="9"/>
  <c r="Z79" i="9"/>
  <c r="Y79" i="9"/>
  <c r="X79" i="9"/>
  <c r="W79" i="9"/>
  <c r="V79" i="9"/>
  <c r="U79" i="9"/>
  <c r="T79" i="9"/>
  <c r="AI79" i="9" s="1"/>
  <c r="AH77" i="9"/>
  <c r="AI77" i="9" s="1"/>
  <c r="AG77" i="9"/>
  <c r="AF77" i="9"/>
  <c r="AE77" i="9"/>
  <c r="AD77" i="9"/>
  <c r="AC77" i="9"/>
  <c r="AB77" i="9"/>
  <c r="AA77" i="9"/>
  <c r="Z77" i="9"/>
  <c r="Y77" i="9"/>
  <c r="X77" i="9"/>
  <c r="W77" i="9"/>
  <c r="V77" i="9"/>
  <c r="U77" i="9"/>
  <c r="T77" i="9"/>
  <c r="AH76" i="9"/>
  <c r="AI76" i="9" s="1"/>
  <c r="AG76" i="9"/>
  <c r="AF76" i="9"/>
  <c r="AE76" i="9"/>
  <c r="AD76" i="9"/>
  <c r="AC76" i="9"/>
  <c r="AB76" i="9"/>
  <c r="AA76" i="9"/>
  <c r="Z76" i="9"/>
  <c r="Y76" i="9"/>
  <c r="X76" i="9"/>
  <c r="W76" i="9"/>
  <c r="V76" i="9"/>
  <c r="U76" i="9"/>
  <c r="T76" i="9"/>
  <c r="AH75" i="9"/>
  <c r="AG75" i="9"/>
  <c r="AF75" i="9"/>
  <c r="AE75" i="9"/>
  <c r="AD75" i="9"/>
  <c r="AC75" i="9"/>
  <c r="AB75" i="9"/>
  <c r="AA75" i="9"/>
  <c r="Z75" i="9"/>
  <c r="Y75" i="9"/>
  <c r="X75" i="9"/>
  <c r="W75" i="9"/>
  <c r="V75" i="9"/>
  <c r="U75" i="9"/>
  <c r="T75" i="9"/>
  <c r="AH74" i="9"/>
  <c r="AG74" i="9"/>
  <c r="AF74" i="9"/>
  <c r="AE74" i="9"/>
  <c r="AD74" i="9"/>
  <c r="AC74" i="9"/>
  <c r="AB74" i="9"/>
  <c r="AA74" i="9"/>
  <c r="Z74" i="9"/>
  <c r="Y74" i="9"/>
  <c r="X74" i="9"/>
  <c r="W74" i="9"/>
  <c r="V74" i="9"/>
  <c r="U74" i="9"/>
  <c r="T74" i="9"/>
  <c r="AH73" i="9"/>
  <c r="AG73" i="9"/>
  <c r="AF73" i="9"/>
  <c r="AE73" i="9"/>
  <c r="AD73" i="9"/>
  <c r="AC73" i="9"/>
  <c r="AB73" i="9"/>
  <c r="AA73" i="9"/>
  <c r="Z73" i="9"/>
  <c r="Y73" i="9"/>
  <c r="X73" i="9"/>
  <c r="W73" i="9"/>
  <c r="V73" i="9"/>
  <c r="U73" i="9"/>
  <c r="T73" i="9"/>
  <c r="AH72" i="9"/>
  <c r="AG72" i="9"/>
  <c r="AF72" i="9"/>
  <c r="AE72" i="9"/>
  <c r="AD72" i="9"/>
  <c r="AC72" i="9"/>
  <c r="AB72" i="9"/>
  <c r="AA72" i="9"/>
  <c r="Z72" i="9"/>
  <c r="Y72" i="9"/>
  <c r="X72" i="9"/>
  <c r="W72" i="9"/>
  <c r="V72" i="9"/>
  <c r="U72" i="9"/>
  <c r="T72" i="9"/>
  <c r="AH71" i="9"/>
  <c r="AG71" i="9"/>
  <c r="AF71" i="9"/>
  <c r="AE71" i="9"/>
  <c r="AD71" i="9"/>
  <c r="AC71" i="9"/>
  <c r="AB71" i="9"/>
  <c r="AA71" i="9"/>
  <c r="Z71" i="9"/>
  <c r="Y71" i="9"/>
  <c r="X71" i="9"/>
  <c r="W71" i="9"/>
  <c r="V71" i="9"/>
  <c r="U71" i="9"/>
  <c r="T71" i="9"/>
  <c r="AH70" i="9"/>
  <c r="AG70" i="9"/>
  <c r="AF70" i="9"/>
  <c r="AE70" i="9"/>
  <c r="AD70" i="9"/>
  <c r="AC70" i="9"/>
  <c r="AB70" i="9"/>
  <c r="AA70" i="9"/>
  <c r="Z70" i="9"/>
  <c r="Y70" i="9"/>
  <c r="X70" i="9"/>
  <c r="W70" i="9"/>
  <c r="V70" i="9"/>
  <c r="U70" i="9"/>
  <c r="T70" i="9"/>
  <c r="AH69" i="9"/>
  <c r="AG69" i="9"/>
  <c r="AF69" i="9"/>
  <c r="AE69" i="9"/>
  <c r="AD69" i="9"/>
  <c r="AC69" i="9"/>
  <c r="AB69" i="9"/>
  <c r="AA69" i="9"/>
  <c r="Z69" i="9"/>
  <c r="Y69" i="9"/>
  <c r="X69" i="9"/>
  <c r="W69" i="9"/>
  <c r="V69" i="9"/>
  <c r="U69" i="9"/>
  <c r="T69" i="9"/>
  <c r="AH68" i="9"/>
  <c r="AG68" i="9"/>
  <c r="AF68" i="9"/>
  <c r="AE68" i="9"/>
  <c r="AD68" i="9"/>
  <c r="AC68" i="9"/>
  <c r="AB68" i="9"/>
  <c r="AA68" i="9"/>
  <c r="Z68" i="9"/>
  <c r="Y68" i="9"/>
  <c r="X68" i="9"/>
  <c r="W68" i="9"/>
  <c r="V68" i="9"/>
  <c r="U68" i="9"/>
  <c r="T68" i="9"/>
  <c r="AH66" i="9"/>
  <c r="AG66" i="9"/>
  <c r="AF66" i="9"/>
  <c r="AE66" i="9"/>
  <c r="AD66" i="9"/>
  <c r="AC66" i="9"/>
  <c r="AB66" i="9"/>
  <c r="AA66" i="9"/>
  <c r="Z66" i="9"/>
  <c r="Y66" i="9"/>
  <c r="X66" i="9"/>
  <c r="W66" i="9"/>
  <c r="V66" i="9"/>
  <c r="U66" i="9"/>
  <c r="T66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U65" i="9"/>
  <c r="T65" i="9"/>
  <c r="AH64" i="9"/>
  <c r="AG64" i="9"/>
  <c r="AF64" i="9"/>
  <c r="AE64" i="9"/>
  <c r="AD64" i="9"/>
  <c r="AC64" i="9"/>
  <c r="AB64" i="9"/>
  <c r="AA64" i="9"/>
  <c r="Z64" i="9"/>
  <c r="Y64" i="9"/>
  <c r="X64" i="9"/>
  <c r="W64" i="9"/>
  <c r="V64" i="9"/>
  <c r="U64" i="9"/>
  <c r="T64" i="9"/>
  <c r="AH63" i="9"/>
  <c r="AI63" i="9" s="1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AH60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AH55" i="9"/>
  <c r="AI55" i="9" s="1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AH50" i="9"/>
  <c r="AI50" i="9" s="1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AH48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AH42" i="9"/>
  <c r="AI42" i="9" s="1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AI40" i="9" s="1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AI39" i="9" s="1"/>
  <c r="AH38" i="9"/>
  <c r="AH41" i="9" s="1"/>
  <c r="AG38" i="9"/>
  <c r="AF38" i="9"/>
  <c r="AE38" i="9"/>
  <c r="AD38" i="9"/>
  <c r="AC38" i="9"/>
  <c r="AB38" i="9"/>
  <c r="AA38" i="9"/>
  <c r="Z38" i="9"/>
  <c r="Z41" i="9" s="1"/>
  <c r="Y38" i="9"/>
  <c r="X38" i="9"/>
  <c r="W38" i="9"/>
  <c r="V38" i="9"/>
  <c r="U38" i="9"/>
  <c r="T38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AH32" i="9"/>
  <c r="AI32" i="9" s="1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T14" i="9" s="1"/>
  <c r="Q13" i="9"/>
  <c r="P13" i="9"/>
  <c r="O13" i="9"/>
  <c r="N13" i="9"/>
  <c r="M13" i="9"/>
  <c r="AD13" i="9" s="1"/>
  <c r="L13" i="9"/>
  <c r="K13" i="9"/>
  <c r="J13" i="9"/>
  <c r="I13" i="9"/>
  <c r="H13" i="9"/>
  <c r="G13" i="9"/>
  <c r="F13" i="9"/>
  <c r="E13" i="9"/>
  <c r="V13" i="9" s="1"/>
  <c r="D13" i="9"/>
  <c r="C13" i="9"/>
  <c r="T13" i="9" s="1"/>
  <c r="Q12" i="9"/>
  <c r="P12" i="9"/>
  <c r="O12" i="9"/>
  <c r="N12" i="9"/>
  <c r="M12" i="9"/>
  <c r="L12" i="9"/>
  <c r="K12" i="9"/>
  <c r="J12" i="9"/>
  <c r="I12" i="9"/>
  <c r="H12" i="9"/>
  <c r="G12" i="9"/>
  <c r="F12" i="9"/>
  <c r="W12" i="9" s="1"/>
  <c r="E12" i="9"/>
  <c r="D12" i="9"/>
  <c r="C12" i="9"/>
  <c r="T12" i="9" s="1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S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T9" i="9" s="1"/>
  <c r="S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T8" i="9" s="1"/>
  <c r="S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T7" i="9" s="1"/>
  <c r="S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T6" i="9" s="1"/>
  <c r="S5" i="9"/>
  <c r="Q5" i="9"/>
  <c r="P5" i="9"/>
  <c r="O5" i="9"/>
  <c r="N5" i="9"/>
  <c r="N10" i="9" s="1"/>
  <c r="M5" i="9"/>
  <c r="M10" i="9" s="1"/>
  <c r="L5" i="9"/>
  <c r="K5" i="9"/>
  <c r="K10" i="9" s="1"/>
  <c r="J5" i="9"/>
  <c r="J10" i="9" s="1"/>
  <c r="I5" i="9"/>
  <c r="H5" i="9"/>
  <c r="G5" i="9"/>
  <c r="F5" i="9"/>
  <c r="E5" i="9"/>
  <c r="D5" i="9"/>
  <c r="D10" i="9" s="1"/>
  <c r="C5" i="9"/>
  <c r="C10" i="9" s="1"/>
  <c r="T10" i="9" s="1"/>
  <c r="X6" i="9" l="1"/>
  <c r="X7" i="9"/>
  <c r="X8" i="9"/>
  <c r="X11" i="9"/>
  <c r="AI111" i="9"/>
  <c r="U6" i="9"/>
  <c r="U7" i="9"/>
  <c r="U8" i="9"/>
  <c r="U9" i="9"/>
  <c r="U11" i="9"/>
  <c r="X14" i="9"/>
  <c r="AF14" i="9"/>
  <c r="I16" i="9"/>
  <c r="Q16" i="9"/>
  <c r="V6" i="9"/>
  <c r="V7" i="9"/>
  <c r="V8" i="9"/>
  <c r="V9" i="9"/>
  <c r="Z11" i="9"/>
  <c r="X13" i="9"/>
  <c r="U14" i="9"/>
  <c r="Z15" i="9"/>
  <c r="AI26" i="9"/>
  <c r="AI62" i="9"/>
  <c r="AI71" i="9"/>
  <c r="AI97" i="9"/>
  <c r="Y111" i="9"/>
  <c r="AG111" i="9"/>
  <c r="W8" i="9"/>
  <c r="W9" i="9"/>
  <c r="W11" i="9"/>
  <c r="U13" i="9"/>
  <c r="AG13" i="9"/>
  <c r="V14" i="9"/>
  <c r="Z14" i="9"/>
  <c r="W15" i="9"/>
  <c r="AI83" i="9"/>
  <c r="AI96" i="9"/>
  <c r="AI117" i="9"/>
  <c r="AI119" i="9"/>
  <c r="AI128" i="9"/>
  <c r="W5" i="9"/>
  <c r="W6" i="9"/>
  <c r="W7" i="9"/>
  <c r="W14" i="9"/>
  <c r="V15" i="9"/>
  <c r="AA41" i="9"/>
  <c r="AI81" i="9"/>
  <c r="AF13" i="9"/>
  <c r="T41" i="9"/>
  <c r="AB41" i="9"/>
  <c r="AI45" i="9"/>
  <c r="U67" i="9"/>
  <c r="W78" i="9"/>
  <c r="AE78" i="9"/>
  <c r="Y89" i="9"/>
  <c r="AG89" i="9"/>
  <c r="AI80" i="9"/>
  <c r="AI120" i="9"/>
  <c r="AI129" i="9"/>
  <c r="Y6" i="9"/>
  <c r="Y7" i="9"/>
  <c r="Y8" i="9"/>
  <c r="AF11" i="9"/>
  <c r="X12" i="9"/>
  <c r="AF12" i="9"/>
  <c r="Y13" i="9"/>
  <c r="Y14" i="9"/>
  <c r="X15" i="9"/>
  <c r="X29" i="9"/>
  <c r="AF29" i="9"/>
  <c r="AI25" i="9"/>
  <c r="V37" i="9"/>
  <c r="AD37" i="9"/>
  <c r="AI34" i="9"/>
  <c r="U41" i="9"/>
  <c r="AC41" i="9"/>
  <c r="X56" i="9"/>
  <c r="AF56" i="9"/>
  <c r="AG56" i="9"/>
  <c r="AI44" i="9"/>
  <c r="AI52" i="9"/>
  <c r="AI54" i="9"/>
  <c r="AI87" i="9"/>
  <c r="AH6" i="9"/>
  <c r="AH7" i="9"/>
  <c r="Z8" i="9"/>
  <c r="AH8" i="9"/>
  <c r="Z9" i="9"/>
  <c r="AH9" i="9"/>
  <c r="Y11" i="9"/>
  <c r="AG11" i="9"/>
  <c r="Z13" i="9"/>
  <c r="AH14" i="9"/>
  <c r="Y15" i="9"/>
  <c r="AG15" i="9"/>
  <c r="AI53" i="9"/>
  <c r="AI60" i="9"/>
  <c r="E10" i="9"/>
  <c r="V10" i="9" s="1"/>
  <c r="X5" i="9"/>
  <c r="Z6" i="9"/>
  <c r="Z7" i="9"/>
  <c r="AA10" i="9"/>
  <c r="AA7" i="9"/>
  <c r="AA8" i="9"/>
  <c r="AA9" i="9"/>
  <c r="AH11" i="9"/>
  <c r="Z12" i="9"/>
  <c r="AH12" i="9"/>
  <c r="AA14" i="9"/>
  <c r="AH15" i="9"/>
  <c r="AI23" i="9"/>
  <c r="AA11" i="9"/>
  <c r="AA15" i="9"/>
  <c r="AI49" i="9"/>
  <c r="AI58" i="9"/>
  <c r="AI66" i="9"/>
  <c r="AI75" i="9"/>
  <c r="AC6" i="9"/>
  <c r="AC7" i="9"/>
  <c r="AC8" i="9"/>
  <c r="AC9" i="9"/>
  <c r="AC11" i="9"/>
  <c r="AB12" i="9"/>
  <c r="AC13" i="9"/>
  <c r="AC14" i="9"/>
  <c r="AC15" i="9"/>
  <c r="AI48" i="9"/>
  <c r="AI74" i="9"/>
  <c r="AI92" i="9"/>
  <c r="AC67" i="9"/>
  <c r="AB6" i="9"/>
  <c r="AB7" i="9"/>
  <c r="AB8" i="9"/>
  <c r="AB9" i="9"/>
  <c r="F10" i="9"/>
  <c r="Y12" i="9"/>
  <c r="AG12" i="9"/>
  <c r="W13" i="9"/>
  <c r="AE13" i="9"/>
  <c r="AB14" i="9"/>
  <c r="Y29" i="9"/>
  <c r="AG29" i="9"/>
  <c r="AI24" i="9"/>
  <c r="W37" i="9"/>
  <c r="AE37" i="9"/>
  <c r="AI33" i="9"/>
  <c r="V41" i="9"/>
  <c r="AD41" i="9"/>
  <c r="Y56" i="9"/>
  <c r="AI43" i="9"/>
  <c r="AI51" i="9"/>
  <c r="V67" i="9"/>
  <c r="AD67" i="9"/>
  <c r="AI61" i="9"/>
  <c r="X78" i="9"/>
  <c r="AF78" i="9"/>
  <c r="AI70" i="9"/>
  <c r="Z89" i="9"/>
  <c r="AH89" i="9"/>
  <c r="Z100" i="9"/>
  <c r="AI90" i="9"/>
  <c r="AI98" i="9"/>
  <c r="T111" i="9"/>
  <c r="AB111" i="9"/>
  <c r="V122" i="9"/>
  <c r="AD122" i="9"/>
  <c r="AI121" i="9"/>
  <c r="AA133" i="9"/>
  <c r="AI130" i="9"/>
  <c r="Z56" i="9"/>
  <c r="W67" i="9"/>
  <c r="Y78" i="9"/>
  <c r="AA89" i="9"/>
  <c r="AI99" i="9"/>
  <c r="AE122" i="9"/>
  <c r="T133" i="9"/>
  <c r="AD6" i="9"/>
  <c r="AD7" i="9"/>
  <c r="AD8" i="9"/>
  <c r="AD9" i="9"/>
  <c r="AB11" i="9"/>
  <c r="AA12" i="9"/>
  <c r="AD14" i="9"/>
  <c r="AB15" i="9"/>
  <c r="AA29" i="9"/>
  <c r="Y37" i="9"/>
  <c r="AG37" i="9"/>
  <c r="AI31" i="9"/>
  <c r="X41" i="9"/>
  <c r="AF41" i="9"/>
  <c r="AA56" i="9"/>
  <c r="X67" i="9"/>
  <c r="AF67" i="9"/>
  <c r="AI59" i="9"/>
  <c r="Z78" i="9"/>
  <c r="AI68" i="9"/>
  <c r="AB89" i="9"/>
  <c r="T100" i="9"/>
  <c r="AB100" i="9"/>
  <c r="V111" i="9"/>
  <c r="AD111" i="9"/>
  <c r="X122" i="9"/>
  <c r="AF122" i="9"/>
  <c r="U133" i="9"/>
  <c r="AC133" i="9"/>
  <c r="AF37" i="9"/>
  <c r="AC111" i="9"/>
  <c r="AE5" i="9"/>
  <c r="AE6" i="9"/>
  <c r="AE7" i="9"/>
  <c r="AE8" i="9"/>
  <c r="AE9" i="9"/>
  <c r="AE12" i="9"/>
  <c r="AH13" i="9"/>
  <c r="AE14" i="9"/>
  <c r="T29" i="9"/>
  <c r="AB29" i="9"/>
  <c r="Z37" i="9"/>
  <c r="AI30" i="9"/>
  <c r="Y41" i="9"/>
  <c r="AG41" i="9"/>
  <c r="T56" i="9"/>
  <c r="AB56" i="9"/>
  <c r="Y67" i="9"/>
  <c r="AA78" i="9"/>
  <c r="AI69" i="9"/>
  <c r="AG78" i="9"/>
  <c r="U89" i="9"/>
  <c r="AC89" i="9"/>
  <c r="AI86" i="9"/>
  <c r="AI88" i="9"/>
  <c r="U100" i="9"/>
  <c r="AC100" i="9"/>
  <c r="AI95" i="9"/>
  <c r="W111" i="9"/>
  <c r="AE111" i="9"/>
  <c r="Y122" i="9"/>
  <c r="AG122" i="9"/>
  <c r="AI118" i="9"/>
  <c r="AI122" i="9" s="1"/>
  <c r="V133" i="9"/>
  <c r="AD133" i="9"/>
  <c r="AI127" i="9"/>
  <c r="J16" i="9"/>
  <c r="J18" i="9" s="1"/>
  <c r="J19" i="9" s="1"/>
  <c r="L10" i="9"/>
  <c r="Z29" i="9"/>
  <c r="AE41" i="9"/>
  <c r="AA100" i="9"/>
  <c r="AF5" i="9"/>
  <c r="AF6" i="9"/>
  <c r="AF7" i="9"/>
  <c r="AF8" i="9"/>
  <c r="X9" i="9"/>
  <c r="AF9" i="9"/>
  <c r="V11" i="9"/>
  <c r="AD11" i="9"/>
  <c r="U12" i="9"/>
  <c r="AC12" i="9"/>
  <c r="AA13" i="9"/>
  <c r="AD15" i="9"/>
  <c r="U29" i="9"/>
  <c r="AC29" i="9"/>
  <c r="AI28" i="9"/>
  <c r="AA37" i="9"/>
  <c r="U56" i="9"/>
  <c r="AC56" i="9"/>
  <c r="AI47" i="9"/>
  <c r="Z67" i="9"/>
  <c r="AI57" i="9"/>
  <c r="AI65" i="9"/>
  <c r="T78" i="9"/>
  <c r="AB78" i="9"/>
  <c r="V89" i="9"/>
  <c r="AD89" i="9"/>
  <c r="AI85" i="9"/>
  <c r="V100" i="9"/>
  <c r="AD100" i="9"/>
  <c r="AI94" i="9"/>
  <c r="X111" i="9"/>
  <c r="AF111" i="9"/>
  <c r="Z122" i="9"/>
  <c r="AH122" i="9"/>
  <c r="W133" i="9"/>
  <c r="AE133" i="9"/>
  <c r="AI126" i="9"/>
  <c r="X37" i="9"/>
  <c r="U111" i="9"/>
  <c r="W122" i="9"/>
  <c r="AB133" i="9"/>
  <c r="Y5" i="9"/>
  <c r="AG5" i="9"/>
  <c r="AG6" i="9"/>
  <c r="AG7" i="9"/>
  <c r="AG8" i="9"/>
  <c r="Y9" i="9"/>
  <c r="AG9" i="9"/>
  <c r="AE11" i="9"/>
  <c r="V12" i="9"/>
  <c r="AD12" i="9"/>
  <c r="AB13" i="9"/>
  <c r="AG14" i="9"/>
  <c r="AE15" i="9"/>
  <c r="V29" i="9"/>
  <c r="AD29" i="9"/>
  <c r="AI27" i="9"/>
  <c r="T37" i="9"/>
  <c r="AB37" i="9"/>
  <c r="AI36" i="9"/>
  <c r="V56" i="9"/>
  <c r="AD56" i="9"/>
  <c r="AI46" i="9"/>
  <c r="AA67" i="9"/>
  <c r="AG67" i="9"/>
  <c r="AI64" i="9"/>
  <c r="U78" i="9"/>
  <c r="AC78" i="9"/>
  <c r="AI73" i="9"/>
  <c r="W89" i="9"/>
  <c r="AE89" i="9"/>
  <c r="AI84" i="9"/>
  <c r="W100" i="9"/>
  <c r="AE100" i="9"/>
  <c r="AI93" i="9"/>
  <c r="AA122" i="9"/>
  <c r="X133" i="9"/>
  <c r="AF133" i="9"/>
  <c r="AI125" i="9"/>
  <c r="W41" i="9"/>
  <c r="AE67" i="9"/>
  <c r="AF15" i="9"/>
  <c r="W29" i="9"/>
  <c r="AE29" i="9"/>
  <c r="U37" i="9"/>
  <c r="AC37" i="9"/>
  <c r="AI35" i="9"/>
  <c r="W56" i="9"/>
  <c r="AE56" i="9"/>
  <c r="T67" i="9"/>
  <c r="AB67" i="9"/>
  <c r="V78" i="9"/>
  <c r="AD78" i="9"/>
  <c r="AI72" i="9"/>
  <c r="X89" i="9"/>
  <c r="AF89" i="9"/>
  <c r="X100" i="9"/>
  <c r="AF100" i="9"/>
  <c r="Z111" i="9"/>
  <c r="AH111" i="9"/>
  <c r="T122" i="9"/>
  <c r="AB122" i="9"/>
  <c r="Y133" i="9"/>
  <c r="AG133" i="9"/>
  <c r="AI124" i="9"/>
  <c r="AI132" i="9"/>
  <c r="AB10" i="9"/>
  <c r="AC10" i="9"/>
  <c r="AE10" i="9"/>
  <c r="AD10" i="9"/>
  <c r="W10" i="9"/>
  <c r="U10" i="9"/>
  <c r="Z5" i="9"/>
  <c r="AA6" i="9"/>
  <c r="AA5" i="9"/>
  <c r="G10" i="9"/>
  <c r="X10" i="9" s="1"/>
  <c r="O10" i="9"/>
  <c r="AF10" i="9" s="1"/>
  <c r="C16" i="9"/>
  <c r="T16" i="9" s="1"/>
  <c r="K16" i="9"/>
  <c r="T5" i="9"/>
  <c r="AB5" i="9"/>
  <c r="H10" i="9"/>
  <c r="Y10" i="9" s="1"/>
  <c r="P10" i="9"/>
  <c r="AG10" i="9" s="1"/>
  <c r="T11" i="9"/>
  <c r="T15" i="9"/>
  <c r="D16" i="9"/>
  <c r="L16" i="9"/>
  <c r="AH29" i="9"/>
  <c r="AH37" i="9"/>
  <c r="U5" i="9"/>
  <c r="AC5" i="9"/>
  <c r="I10" i="9"/>
  <c r="Z10" i="9" s="1"/>
  <c r="Q10" i="9"/>
  <c r="AH10" i="9" s="1"/>
  <c r="U15" i="9"/>
  <c r="E16" i="9"/>
  <c r="M16" i="9"/>
  <c r="AI38" i="9"/>
  <c r="AI41" i="9" s="1"/>
  <c r="V5" i="9"/>
  <c r="AD5" i="9"/>
  <c r="F16" i="9"/>
  <c r="N16" i="9"/>
  <c r="G16" i="9"/>
  <c r="O16" i="9"/>
  <c r="AH5" i="9"/>
  <c r="H16" i="9"/>
  <c r="I18" i="9" s="1"/>
  <c r="I19" i="9" s="1"/>
  <c r="P16" i="9"/>
  <c r="T89" i="9"/>
  <c r="AH56" i="9"/>
  <c r="AH67" i="9"/>
  <c r="AH78" i="9"/>
  <c r="AH100" i="9"/>
  <c r="AH133" i="9"/>
  <c r="AH132" i="8"/>
  <c r="AI132" i="8" s="1"/>
  <c r="AG132" i="8"/>
  <c r="AF132" i="8"/>
  <c r="AE132" i="8"/>
  <c r="AD132" i="8"/>
  <c r="AC132" i="8"/>
  <c r="AB132" i="8"/>
  <c r="AA132" i="8"/>
  <c r="Z132" i="8"/>
  <c r="Y132" i="8"/>
  <c r="X132" i="8"/>
  <c r="W132" i="8"/>
  <c r="V132" i="8"/>
  <c r="U132" i="8"/>
  <c r="T132" i="8"/>
  <c r="AH131" i="8"/>
  <c r="AG131" i="8"/>
  <c r="AF131" i="8"/>
  <c r="AE131" i="8"/>
  <c r="AD131" i="8"/>
  <c r="AC131" i="8"/>
  <c r="AB131" i="8"/>
  <c r="AA131" i="8"/>
  <c r="Z131" i="8"/>
  <c r="Y131" i="8"/>
  <c r="X131" i="8"/>
  <c r="W131" i="8"/>
  <c r="V131" i="8"/>
  <c r="U131" i="8"/>
  <c r="T131" i="8"/>
  <c r="AH130" i="8"/>
  <c r="AG130" i="8"/>
  <c r="AF130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AH129" i="8"/>
  <c r="AG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AH128" i="8"/>
  <c r="AI128" i="8" s="1"/>
  <c r="AG128" i="8"/>
  <c r="AF128" i="8"/>
  <c r="AE128" i="8"/>
  <c r="AD128" i="8"/>
  <c r="AC128" i="8"/>
  <c r="AB128" i="8"/>
  <c r="AA128" i="8"/>
  <c r="Z128" i="8"/>
  <c r="Y128" i="8"/>
  <c r="X128" i="8"/>
  <c r="W128" i="8"/>
  <c r="V128" i="8"/>
  <c r="U128" i="8"/>
  <c r="T128" i="8"/>
  <c r="AH127" i="8"/>
  <c r="AG127" i="8"/>
  <c r="AF127" i="8"/>
  <c r="AE127" i="8"/>
  <c r="AD127" i="8"/>
  <c r="AC127" i="8"/>
  <c r="AB127" i="8"/>
  <c r="AA127" i="8"/>
  <c r="Z127" i="8"/>
  <c r="Y127" i="8"/>
  <c r="X127" i="8"/>
  <c r="W127" i="8"/>
  <c r="V127" i="8"/>
  <c r="U127" i="8"/>
  <c r="T127" i="8"/>
  <c r="AH126" i="8"/>
  <c r="AG126" i="8"/>
  <c r="AF126" i="8"/>
  <c r="AE126" i="8"/>
  <c r="AD126" i="8"/>
  <c r="AC126" i="8"/>
  <c r="AB126" i="8"/>
  <c r="AA126" i="8"/>
  <c r="Z126" i="8"/>
  <c r="Y126" i="8"/>
  <c r="X126" i="8"/>
  <c r="W126" i="8"/>
  <c r="V126" i="8"/>
  <c r="U126" i="8"/>
  <c r="T126" i="8"/>
  <c r="AH125" i="8"/>
  <c r="AG125" i="8"/>
  <c r="AF125" i="8"/>
  <c r="AE125" i="8"/>
  <c r="AD125" i="8"/>
  <c r="AC125" i="8"/>
  <c r="AB125" i="8"/>
  <c r="AA125" i="8"/>
  <c r="Z125" i="8"/>
  <c r="Y125" i="8"/>
  <c r="X125" i="8"/>
  <c r="W125" i="8"/>
  <c r="V125" i="8"/>
  <c r="U125" i="8"/>
  <c r="T125" i="8"/>
  <c r="AH124" i="8"/>
  <c r="AI124" i="8" s="1"/>
  <c r="AG124" i="8"/>
  <c r="AF124" i="8"/>
  <c r="AE124" i="8"/>
  <c r="AD124" i="8"/>
  <c r="AC124" i="8"/>
  <c r="AB124" i="8"/>
  <c r="AA124" i="8"/>
  <c r="Z124" i="8"/>
  <c r="Y124" i="8"/>
  <c r="X124" i="8"/>
  <c r="W124" i="8"/>
  <c r="V124" i="8"/>
  <c r="U124" i="8"/>
  <c r="T124" i="8"/>
  <c r="AH123" i="8"/>
  <c r="AG123" i="8"/>
  <c r="AF123" i="8"/>
  <c r="AE123" i="8"/>
  <c r="AD123" i="8"/>
  <c r="AC123" i="8"/>
  <c r="AB123" i="8"/>
  <c r="AA123" i="8"/>
  <c r="Z123" i="8"/>
  <c r="Y123" i="8"/>
  <c r="X123" i="8"/>
  <c r="W123" i="8"/>
  <c r="V123" i="8"/>
  <c r="U123" i="8"/>
  <c r="T123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AH119" i="8"/>
  <c r="AI119" i="8" s="1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AH118" i="8"/>
  <c r="AI118" i="8" s="1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AI108" i="8" s="1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AI107" i="8" s="1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AI99" i="8" s="1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AI98" i="8" s="1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AI91" i="8" s="1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AI86" i="8" s="1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AI82" i="8" s="1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AI81" i="8" s="1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AI77" i="8" s="1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AI73" i="8" s="1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AI72" i="8" s="1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AI69" i="8" s="1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AH62" i="8"/>
  <c r="AI62" i="8" s="1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AI55" i="8" s="1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AI54" i="8" s="1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AI51" i="8" s="1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AI47" i="8" s="1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AI46" i="8" s="1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AI43" i="8" s="1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AH40" i="8"/>
  <c r="AI40" i="8" s="1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AH38" i="8"/>
  <c r="AG38" i="8"/>
  <c r="AF38" i="8"/>
  <c r="AE38" i="8"/>
  <c r="AD38" i="8"/>
  <c r="AC38" i="8"/>
  <c r="AB38" i="8"/>
  <c r="AB41" i="8" s="1"/>
  <c r="AA38" i="8"/>
  <c r="Z38" i="8"/>
  <c r="Y38" i="8"/>
  <c r="X38" i="8"/>
  <c r="W38" i="8"/>
  <c r="V38" i="8"/>
  <c r="U38" i="8"/>
  <c r="T38" i="8"/>
  <c r="T41" i="8" s="1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AH31" i="8"/>
  <c r="AI31" i="8" s="1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Q15" i="8"/>
  <c r="P15" i="8"/>
  <c r="O15" i="8"/>
  <c r="N15" i="8"/>
  <c r="M15" i="8"/>
  <c r="L15" i="8"/>
  <c r="K15" i="8"/>
  <c r="J15" i="8"/>
  <c r="I15" i="8"/>
  <c r="Z15" i="8" s="1"/>
  <c r="H15" i="8"/>
  <c r="G15" i="8"/>
  <c r="F15" i="8"/>
  <c r="E15" i="8"/>
  <c r="D15" i="8"/>
  <c r="C15" i="8"/>
  <c r="T15" i="8" s="1"/>
  <c r="Q14" i="8"/>
  <c r="P14" i="8"/>
  <c r="O14" i="8"/>
  <c r="N14" i="8"/>
  <c r="M14" i="8"/>
  <c r="L14" i="8"/>
  <c r="K14" i="8"/>
  <c r="J14" i="8"/>
  <c r="I14" i="8"/>
  <c r="H14" i="8"/>
  <c r="Y14" i="8" s="1"/>
  <c r="G14" i="8"/>
  <c r="F14" i="8"/>
  <c r="E14" i="8"/>
  <c r="D14" i="8"/>
  <c r="C14" i="8"/>
  <c r="T14" i="8" s="1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T13" i="8" s="1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T12" i="8" s="1"/>
  <c r="Q11" i="8"/>
  <c r="P11" i="8"/>
  <c r="O11" i="8"/>
  <c r="N11" i="8"/>
  <c r="M11" i="8"/>
  <c r="AD11" i="8" s="1"/>
  <c r="L11" i="8"/>
  <c r="K11" i="8"/>
  <c r="J11" i="8"/>
  <c r="AA11" i="8" s="1"/>
  <c r="I11" i="8"/>
  <c r="H11" i="8"/>
  <c r="G11" i="8"/>
  <c r="F11" i="8"/>
  <c r="W11" i="8" s="1"/>
  <c r="E11" i="8"/>
  <c r="V11" i="8" s="1"/>
  <c r="D11" i="8"/>
  <c r="C11" i="8"/>
  <c r="T11" i="8" s="1"/>
  <c r="S9" i="8"/>
  <c r="Q9" i="8"/>
  <c r="P9" i="8"/>
  <c r="O9" i="8"/>
  <c r="N9" i="8"/>
  <c r="M9" i="8"/>
  <c r="L9" i="8"/>
  <c r="K9" i="8"/>
  <c r="J9" i="8"/>
  <c r="I9" i="8"/>
  <c r="H9" i="8"/>
  <c r="G9" i="8"/>
  <c r="F9" i="8"/>
  <c r="E9" i="8"/>
  <c r="V9" i="8" s="1"/>
  <c r="D9" i="8"/>
  <c r="C9" i="8"/>
  <c r="T9" i="8" s="1"/>
  <c r="S8" i="8"/>
  <c r="Q8" i="8"/>
  <c r="P8" i="8"/>
  <c r="O8" i="8"/>
  <c r="N8" i="8"/>
  <c r="M8" i="8"/>
  <c r="AD8" i="8" s="1"/>
  <c r="L8" i="8"/>
  <c r="K8" i="8"/>
  <c r="J8" i="8"/>
  <c r="I8" i="8"/>
  <c r="H8" i="8"/>
  <c r="G8" i="8"/>
  <c r="F8" i="8"/>
  <c r="E8" i="8"/>
  <c r="V8" i="8" s="1"/>
  <c r="D8" i="8"/>
  <c r="C8" i="8"/>
  <c r="T8" i="8" s="1"/>
  <c r="S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T7" i="8" s="1"/>
  <c r="S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T6" i="8" s="1"/>
  <c r="S5" i="8"/>
  <c r="Q5" i="8"/>
  <c r="P5" i="8"/>
  <c r="O5" i="8"/>
  <c r="N5" i="8"/>
  <c r="M5" i="8"/>
  <c r="M10" i="8" s="1"/>
  <c r="L5" i="8"/>
  <c r="K5" i="8"/>
  <c r="J5" i="8"/>
  <c r="J16" i="8" s="1"/>
  <c r="I5" i="8"/>
  <c r="H5" i="8"/>
  <c r="G5" i="8"/>
  <c r="F5" i="8"/>
  <c r="F10" i="8" s="1"/>
  <c r="E5" i="8"/>
  <c r="E10" i="8" s="1"/>
  <c r="D5" i="8"/>
  <c r="C5" i="8"/>
  <c r="AH132" i="7"/>
  <c r="AG132" i="7"/>
  <c r="AF132" i="7"/>
  <c r="AE132" i="7"/>
  <c r="AD132" i="7"/>
  <c r="AC132" i="7"/>
  <c r="AB132" i="7"/>
  <c r="AA132" i="7"/>
  <c r="Z132" i="7"/>
  <c r="Y132" i="7"/>
  <c r="X132" i="7"/>
  <c r="W132" i="7"/>
  <c r="V132" i="7"/>
  <c r="U132" i="7"/>
  <c r="T132" i="7"/>
  <c r="AH131" i="7"/>
  <c r="AG131" i="7"/>
  <c r="AF131" i="7"/>
  <c r="AE131" i="7"/>
  <c r="AD131" i="7"/>
  <c r="AC131" i="7"/>
  <c r="AB131" i="7"/>
  <c r="AA131" i="7"/>
  <c r="Z131" i="7"/>
  <c r="Y131" i="7"/>
  <c r="X131" i="7"/>
  <c r="W131" i="7"/>
  <c r="V131" i="7"/>
  <c r="U131" i="7"/>
  <c r="T131" i="7"/>
  <c r="AH130" i="7"/>
  <c r="AG130" i="7"/>
  <c r="AF130" i="7"/>
  <c r="AE130" i="7"/>
  <c r="AD130" i="7"/>
  <c r="AC130" i="7"/>
  <c r="AB130" i="7"/>
  <c r="AA130" i="7"/>
  <c r="Z130" i="7"/>
  <c r="Y130" i="7"/>
  <c r="X130" i="7"/>
  <c r="W130" i="7"/>
  <c r="V130" i="7"/>
  <c r="U130" i="7"/>
  <c r="T130" i="7"/>
  <c r="AH129" i="7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AH128" i="7"/>
  <c r="AG128" i="7"/>
  <c r="AF128" i="7"/>
  <c r="AE128" i="7"/>
  <c r="AD128" i="7"/>
  <c r="AC128" i="7"/>
  <c r="AB128" i="7"/>
  <c r="AA128" i="7"/>
  <c r="Z128" i="7"/>
  <c r="Y128" i="7"/>
  <c r="X128" i="7"/>
  <c r="W128" i="7"/>
  <c r="V128" i="7"/>
  <c r="U128" i="7"/>
  <c r="T128" i="7"/>
  <c r="AH127" i="7"/>
  <c r="AG127" i="7"/>
  <c r="AF127" i="7"/>
  <c r="AE127" i="7"/>
  <c r="AD127" i="7"/>
  <c r="AC127" i="7"/>
  <c r="AB127" i="7"/>
  <c r="AA127" i="7"/>
  <c r="Z127" i="7"/>
  <c r="Y127" i="7"/>
  <c r="X127" i="7"/>
  <c r="W127" i="7"/>
  <c r="V127" i="7"/>
  <c r="U127" i="7"/>
  <c r="T127" i="7"/>
  <c r="AI127" i="7" s="1"/>
  <c r="AH126" i="7"/>
  <c r="AG126" i="7"/>
  <c r="AF126" i="7"/>
  <c r="AE126" i="7"/>
  <c r="AD126" i="7"/>
  <c r="AC126" i="7"/>
  <c r="AB126" i="7"/>
  <c r="AA126" i="7"/>
  <c r="Z126" i="7"/>
  <c r="Y126" i="7"/>
  <c r="X126" i="7"/>
  <c r="W126" i="7"/>
  <c r="V126" i="7"/>
  <c r="U126" i="7"/>
  <c r="T126" i="7"/>
  <c r="AI126" i="7" s="1"/>
  <c r="AH125" i="7"/>
  <c r="AG125" i="7"/>
  <c r="AF125" i="7"/>
  <c r="AE125" i="7"/>
  <c r="AD125" i="7"/>
  <c r="AC125" i="7"/>
  <c r="AB125" i="7"/>
  <c r="AA125" i="7"/>
  <c r="Z125" i="7"/>
  <c r="Y125" i="7"/>
  <c r="X125" i="7"/>
  <c r="W125" i="7"/>
  <c r="V125" i="7"/>
  <c r="U125" i="7"/>
  <c r="T125" i="7"/>
  <c r="AH124" i="7"/>
  <c r="AG124" i="7"/>
  <c r="AF124" i="7"/>
  <c r="AE124" i="7"/>
  <c r="AD124" i="7"/>
  <c r="AC124" i="7"/>
  <c r="AB124" i="7"/>
  <c r="AA124" i="7"/>
  <c r="Z124" i="7"/>
  <c r="Y124" i="7"/>
  <c r="X124" i="7"/>
  <c r="W124" i="7"/>
  <c r="V124" i="7"/>
  <c r="U124" i="7"/>
  <c r="T124" i="7"/>
  <c r="AH123" i="7"/>
  <c r="AG123" i="7"/>
  <c r="AF123" i="7"/>
  <c r="AE123" i="7"/>
  <c r="AD123" i="7"/>
  <c r="AC123" i="7"/>
  <c r="AB123" i="7"/>
  <c r="AA123" i="7"/>
  <c r="Z123" i="7"/>
  <c r="Y123" i="7"/>
  <c r="X123" i="7"/>
  <c r="W123" i="7"/>
  <c r="V123" i="7"/>
  <c r="U123" i="7"/>
  <c r="T123" i="7"/>
  <c r="AH121" i="7"/>
  <c r="AG121" i="7"/>
  <c r="AF121" i="7"/>
  <c r="AE121" i="7"/>
  <c r="AD121" i="7"/>
  <c r="AC121" i="7"/>
  <c r="AB121" i="7"/>
  <c r="AA121" i="7"/>
  <c r="Z121" i="7"/>
  <c r="Y121" i="7"/>
  <c r="X121" i="7"/>
  <c r="W121" i="7"/>
  <c r="V121" i="7"/>
  <c r="U121" i="7"/>
  <c r="T121" i="7"/>
  <c r="AH120" i="7"/>
  <c r="AG120" i="7"/>
  <c r="AF120" i="7"/>
  <c r="AE120" i="7"/>
  <c r="AD120" i="7"/>
  <c r="AC120" i="7"/>
  <c r="AB120" i="7"/>
  <c r="AA120" i="7"/>
  <c r="Z120" i="7"/>
  <c r="Y120" i="7"/>
  <c r="X120" i="7"/>
  <c r="W120" i="7"/>
  <c r="V120" i="7"/>
  <c r="U120" i="7"/>
  <c r="T120" i="7"/>
  <c r="AH119" i="7"/>
  <c r="AG119" i="7"/>
  <c r="AF119" i="7"/>
  <c r="AE119" i="7"/>
  <c r="AD119" i="7"/>
  <c r="AC119" i="7"/>
  <c r="AB119" i="7"/>
  <c r="AA119" i="7"/>
  <c r="Z119" i="7"/>
  <c r="Y119" i="7"/>
  <c r="X119" i="7"/>
  <c r="W119" i="7"/>
  <c r="V119" i="7"/>
  <c r="U119" i="7"/>
  <c r="T119" i="7"/>
  <c r="AH118" i="7"/>
  <c r="AG118" i="7"/>
  <c r="AF118" i="7"/>
  <c r="AE118" i="7"/>
  <c r="AD118" i="7"/>
  <c r="AC118" i="7"/>
  <c r="AB118" i="7"/>
  <c r="AA118" i="7"/>
  <c r="Z118" i="7"/>
  <c r="Y118" i="7"/>
  <c r="X118" i="7"/>
  <c r="W118" i="7"/>
  <c r="V118" i="7"/>
  <c r="U118" i="7"/>
  <c r="T118" i="7"/>
  <c r="AI118" i="7" s="1"/>
  <c r="AH117" i="7"/>
  <c r="AG117" i="7"/>
  <c r="AF117" i="7"/>
  <c r="AE117" i="7"/>
  <c r="AD117" i="7"/>
  <c r="AC117" i="7"/>
  <c r="AB117" i="7"/>
  <c r="AA117" i="7"/>
  <c r="Z117" i="7"/>
  <c r="Y117" i="7"/>
  <c r="X117" i="7"/>
  <c r="W117" i="7"/>
  <c r="V117" i="7"/>
  <c r="U117" i="7"/>
  <c r="T117" i="7"/>
  <c r="AI117" i="7" s="1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AH115" i="7"/>
  <c r="AG115" i="7"/>
  <c r="AF115" i="7"/>
  <c r="AE115" i="7"/>
  <c r="AD115" i="7"/>
  <c r="AC115" i="7"/>
  <c r="AB115" i="7"/>
  <c r="AA115" i="7"/>
  <c r="Z115" i="7"/>
  <c r="Y115" i="7"/>
  <c r="X115" i="7"/>
  <c r="W115" i="7"/>
  <c r="V115" i="7"/>
  <c r="U115" i="7"/>
  <c r="T115" i="7"/>
  <c r="AH114" i="7"/>
  <c r="AG114" i="7"/>
  <c r="AF114" i="7"/>
  <c r="AE114" i="7"/>
  <c r="AD114" i="7"/>
  <c r="AC114" i="7"/>
  <c r="AB114" i="7"/>
  <c r="AA114" i="7"/>
  <c r="Z114" i="7"/>
  <c r="Y114" i="7"/>
  <c r="X114" i="7"/>
  <c r="W114" i="7"/>
  <c r="V114" i="7"/>
  <c r="U114" i="7"/>
  <c r="T114" i="7"/>
  <c r="AH113" i="7"/>
  <c r="AG113" i="7"/>
  <c r="AF113" i="7"/>
  <c r="AE113" i="7"/>
  <c r="AD113" i="7"/>
  <c r="AC113" i="7"/>
  <c r="AB113" i="7"/>
  <c r="AA113" i="7"/>
  <c r="Z113" i="7"/>
  <c r="Y113" i="7"/>
  <c r="X113" i="7"/>
  <c r="W113" i="7"/>
  <c r="V113" i="7"/>
  <c r="U113" i="7"/>
  <c r="T113" i="7"/>
  <c r="AH112" i="7"/>
  <c r="AG112" i="7"/>
  <c r="AF112" i="7"/>
  <c r="AE112" i="7"/>
  <c r="AD112" i="7"/>
  <c r="AC112" i="7"/>
  <c r="AB112" i="7"/>
  <c r="AA112" i="7"/>
  <c r="Z112" i="7"/>
  <c r="Y112" i="7"/>
  <c r="X112" i="7"/>
  <c r="W112" i="7"/>
  <c r="V112" i="7"/>
  <c r="U112" i="7"/>
  <c r="T112" i="7"/>
  <c r="AH110" i="7"/>
  <c r="AG110" i="7"/>
  <c r="AF110" i="7"/>
  <c r="AE110" i="7"/>
  <c r="AD110" i="7"/>
  <c r="AC110" i="7"/>
  <c r="AB110" i="7"/>
  <c r="AA110" i="7"/>
  <c r="Z110" i="7"/>
  <c r="Y110" i="7"/>
  <c r="X110" i="7"/>
  <c r="W110" i="7"/>
  <c r="V110" i="7"/>
  <c r="U110" i="7"/>
  <c r="T110" i="7"/>
  <c r="AH109" i="7"/>
  <c r="AG109" i="7"/>
  <c r="AF109" i="7"/>
  <c r="AE109" i="7"/>
  <c r="AD109" i="7"/>
  <c r="AC109" i="7"/>
  <c r="AB109" i="7"/>
  <c r="AA109" i="7"/>
  <c r="Z109" i="7"/>
  <c r="Y109" i="7"/>
  <c r="X109" i="7"/>
  <c r="W109" i="7"/>
  <c r="V109" i="7"/>
  <c r="U109" i="7"/>
  <c r="T109" i="7"/>
  <c r="AI109" i="7" s="1"/>
  <c r="AH108" i="7"/>
  <c r="AG108" i="7"/>
  <c r="AF108" i="7"/>
  <c r="AE108" i="7"/>
  <c r="AD108" i="7"/>
  <c r="AC108" i="7"/>
  <c r="AB108" i="7"/>
  <c r="AA108" i="7"/>
  <c r="Z108" i="7"/>
  <c r="Y108" i="7"/>
  <c r="X108" i="7"/>
  <c r="W108" i="7"/>
  <c r="V108" i="7"/>
  <c r="U108" i="7"/>
  <c r="T108" i="7"/>
  <c r="AI108" i="7" s="1"/>
  <c r="AH107" i="7"/>
  <c r="AG107" i="7"/>
  <c r="AF107" i="7"/>
  <c r="AE107" i="7"/>
  <c r="AD107" i="7"/>
  <c r="AC107" i="7"/>
  <c r="AB107" i="7"/>
  <c r="AA107" i="7"/>
  <c r="Z107" i="7"/>
  <c r="Y107" i="7"/>
  <c r="X107" i="7"/>
  <c r="W107" i="7"/>
  <c r="V107" i="7"/>
  <c r="U107" i="7"/>
  <c r="T107" i="7"/>
  <c r="AH106" i="7"/>
  <c r="AG106" i="7"/>
  <c r="AF106" i="7"/>
  <c r="AE106" i="7"/>
  <c r="AD106" i="7"/>
  <c r="AC106" i="7"/>
  <c r="AB106" i="7"/>
  <c r="AA106" i="7"/>
  <c r="Z106" i="7"/>
  <c r="Y106" i="7"/>
  <c r="X106" i="7"/>
  <c r="W106" i="7"/>
  <c r="V106" i="7"/>
  <c r="U106" i="7"/>
  <c r="T106" i="7"/>
  <c r="AH105" i="7"/>
  <c r="AG105" i="7"/>
  <c r="AF105" i="7"/>
  <c r="AE105" i="7"/>
  <c r="AD105" i="7"/>
  <c r="AC105" i="7"/>
  <c r="AB105" i="7"/>
  <c r="AA105" i="7"/>
  <c r="Z105" i="7"/>
  <c r="Y105" i="7"/>
  <c r="X105" i="7"/>
  <c r="W105" i="7"/>
  <c r="V105" i="7"/>
  <c r="U105" i="7"/>
  <c r="T105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AH103" i="7"/>
  <c r="AG103" i="7"/>
  <c r="AF103" i="7"/>
  <c r="AE103" i="7"/>
  <c r="AD103" i="7"/>
  <c r="AC103" i="7"/>
  <c r="AB103" i="7"/>
  <c r="AA103" i="7"/>
  <c r="Z103" i="7"/>
  <c r="Y103" i="7"/>
  <c r="X103" i="7"/>
  <c r="W103" i="7"/>
  <c r="V103" i="7"/>
  <c r="U103" i="7"/>
  <c r="T103" i="7"/>
  <c r="AH102" i="7"/>
  <c r="AG102" i="7"/>
  <c r="AF102" i="7"/>
  <c r="AE102" i="7"/>
  <c r="AD102" i="7"/>
  <c r="AC102" i="7"/>
  <c r="AB102" i="7"/>
  <c r="AA102" i="7"/>
  <c r="Z102" i="7"/>
  <c r="Y102" i="7"/>
  <c r="X102" i="7"/>
  <c r="W102" i="7"/>
  <c r="V102" i="7"/>
  <c r="U102" i="7"/>
  <c r="T102" i="7"/>
  <c r="AH101" i="7"/>
  <c r="AG101" i="7"/>
  <c r="AF101" i="7"/>
  <c r="AE101" i="7"/>
  <c r="AD101" i="7"/>
  <c r="AC101" i="7"/>
  <c r="AB101" i="7"/>
  <c r="AA101" i="7"/>
  <c r="Z101" i="7"/>
  <c r="Y101" i="7"/>
  <c r="X101" i="7"/>
  <c r="W101" i="7"/>
  <c r="V101" i="7"/>
  <c r="U101" i="7"/>
  <c r="T101" i="7"/>
  <c r="AH99" i="7"/>
  <c r="AG99" i="7"/>
  <c r="AF99" i="7"/>
  <c r="AE99" i="7"/>
  <c r="AD99" i="7"/>
  <c r="AC99" i="7"/>
  <c r="AB99" i="7"/>
  <c r="AA99" i="7"/>
  <c r="Z99" i="7"/>
  <c r="Y99" i="7"/>
  <c r="X99" i="7"/>
  <c r="W99" i="7"/>
  <c r="V99" i="7"/>
  <c r="U99" i="7"/>
  <c r="T99" i="7"/>
  <c r="AI99" i="7" s="1"/>
  <c r="AH98" i="7"/>
  <c r="AG98" i="7"/>
  <c r="AF98" i="7"/>
  <c r="AE98" i="7"/>
  <c r="AD98" i="7"/>
  <c r="AC98" i="7"/>
  <c r="AB98" i="7"/>
  <c r="AA98" i="7"/>
  <c r="Z98" i="7"/>
  <c r="Y98" i="7"/>
  <c r="X98" i="7"/>
  <c r="W98" i="7"/>
  <c r="V98" i="7"/>
  <c r="U98" i="7"/>
  <c r="T98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AH96" i="7"/>
  <c r="AG96" i="7"/>
  <c r="AF96" i="7"/>
  <c r="AE96" i="7"/>
  <c r="AD96" i="7"/>
  <c r="AC96" i="7"/>
  <c r="AB96" i="7"/>
  <c r="AA96" i="7"/>
  <c r="Z96" i="7"/>
  <c r="Y96" i="7"/>
  <c r="X96" i="7"/>
  <c r="W96" i="7"/>
  <c r="V96" i="7"/>
  <c r="U96" i="7"/>
  <c r="T96" i="7"/>
  <c r="AH95" i="7"/>
  <c r="AG95" i="7"/>
  <c r="AF95" i="7"/>
  <c r="AE95" i="7"/>
  <c r="AD95" i="7"/>
  <c r="AC95" i="7"/>
  <c r="AB95" i="7"/>
  <c r="AA95" i="7"/>
  <c r="Z95" i="7"/>
  <c r="Y95" i="7"/>
  <c r="X95" i="7"/>
  <c r="W95" i="7"/>
  <c r="V95" i="7"/>
  <c r="U95" i="7"/>
  <c r="T95" i="7"/>
  <c r="AH94" i="7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T94" i="7"/>
  <c r="AH93" i="7"/>
  <c r="AG93" i="7"/>
  <c r="AF93" i="7"/>
  <c r="AE93" i="7"/>
  <c r="AD93" i="7"/>
  <c r="AC93" i="7"/>
  <c r="AB93" i="7"/>
  <c r="AA93" i="7"/>
  <c r="Z93" i="7"/>
  <c r="Y93" i="7"/>
  <c r="X93" i="7"/>
  <c r="W93" i="7"/>
  <c r="V93" i="7"/>
  <c r="U93" i="7"/>
  <c r="T93" i="7"/>
  <c r="AH92" i="7"/>
  <c r="AG92" i="7"/>
  <c r="AF92" i="7"/>
  <c r="AE92" i="7"/>
  <c r="AD92" i="7"/>
  <c r="AC92" i="7"/>
  <c r="AB92" i="7"/>
  <c r="AA92" i="7"/>
  <c r="Z92" i="7"/>
  <c r="Y92" i="7"/>
  <c r="X92" i="7"/>
  <c r="W92" i="7"/>
  <c r="V92" i="7"/>
  <c r="U92" i="7"/>
  <c r="T92" i="7"/>
  <c r="AI92" i="7" s="1"/>
  <c r="AH91" i="7"/>
  <c r="AG91" i="7"/>
  <c r="AF91" i="7"/>
  <c r="AE91" i="7"/>
  <c r="AD91" i="7"/>
  <c r="AC91" i="7"/>
  <c r="AB91" i="7"/>
  <c r="AA91" i="7"/>
  <c r="Z91" i="7"/>
  <c r="Y91" i="7"/>
  <c r="X91" i="7"/>
  <c r="W91" i="7"/>
  <c r="V91" i="7"/>
  <c r="U91" i="7"/>
  <c r="T91" i="7"/>
  <c r="AI91" i="7" s="1"/>
  <c r="AH90" i="7"/>
  <c r="AG90" i="7"/>
  <c r="AF90" i="7"/>
  <c r="AE90" i="7"/>
  <c r="AD90" i="7"/>
  <c r="AC90" i="7"/>
  <c r="AB90" i="7"/>
  <c r="AA90" i="7"/>
  <c r="Z90" i="7"/>
  <c r="Y90" i="7"/>
  <c r="X90" i="7"/>
  <c r="W90" i="7"/>
  <c r="V90" i="7"/>
  <c r="U90" i="7"/>
  <c r="T90" i="7"/>
  <c r="AH88" i="7"/>
  <c r="AG88" i="7"/>
  <c r="AF88" i="7"/>
  <c r="AE88" i="7"/>
  <c r="AD88" i="7"/>
  <c r="AC88" i="7"/>
  <c r="AB88" i="7"/>
  <c r="AA88" i="7"/>
  <c r="Z88" i="7"/>
  <c r="Y88" i="7"/>
  <c r="X88" i="7"/>
  <c r="W88" i="7"/>
  <c r="V88" i="7"/>
  <c r="U88" i="7"/>
  <c r="T88" i="7"/>
  <c r="AH87" i="7"/>
  <c r="AG87" i="7"/>
  <c r="AF87" i="7"/>
  <c r="AE87" i="7"/>
  <c r="AD87" i="7"/>
  <c r="AC87" i="7"/>
  <c r="AB87" i="7"/>
  <c r="AA87" i="7"/>
  <c r="Z87" i="7"/>
  <c r="Y87" i="7"/>
  <c r="X87" i="7"/>
  <c r="W87" i="7"/>
  <c r="V87" i="7"/>
  <c r="U87" i="7"/>
  <c r="T87" i="7"/>
  <c r="AH86" i="7"/>
  <c r="AG86" i="7"/>
  <c r="AF86" i="7"/>
  <c r="AE86" i="7"/>
  <c r="AD86" i="7"/>
  <c r="AC86" i="7"/>
  <c r="AB86" i="7"/>
  <c r="AA86" i="7"/>
  <c r="Z86" i="7"/>
  <c r="Y86" i="7"/>
  <c r="X86" i="7"/>
  <c r="W86" i="7"/>
  <c r="V86" i="7"/>
  <c r="U86" i="7"/>
  <c r="T86" i="7"/>
  <c r="AH85" i="7"/>
  <c r="AG85" i="7"/>
  <c r="AF85" i="7"/>
  <c r="AE85" i="7"/>
  <c r="AD85" i="7"/>
  <c r="AC85" i="7"/>
  <c r="AB85" i="7"/>
  <c r="AA85" i="7"/>
  <c r="Z85" i="7"/>
  <c r="Y85" i="7"/>
  <c r="X85" i="7"/>
  <c r="W85" i="7"/>
  <c r="V85" i="7"/>
  <c r="U85" i="7"/>
  <c r="T85" i="7"/>
  <c r="AH84" i="7"/>
  <c r="AG84" i="7"/>
  <c r="AF84" i="7"/>
  <c r="AE84" i="7"/>
  <c r="AD84" i="7"/>
  <c r="AC84" i="7"/>
  <c r="AB84" i="7"/>
  <c r="AA84" i="7"/>
  <c r="Z84" i="7"/>
  <c r="Y84" i="7"/>
  <c r="X84" i="7"/>
  <c r="W84" i="7"/>
  <c r="V84" i="7"/>
  <c r="U84" i="7"/>
  <c r="T84" i="7"/>
  <c r="AH83" i="7"/>
  <c r="AG83" i="7"/>
  <c r="AF83" i="7"/>
  <c r="AE83" i="7"/>
  <c r="AD83" i="7"/>
  <c r="AC83" i="7"/>
  <c r="AB83" i="7"/>
  <c r="AA83" i="7"/>
  <c r="Z83" i="7"/>
  <c r="Y83" i="7"/>
  <c r="X83" i="7"/>
  <c r="W83" i="7"/>
  <c r="V83" i="7"/>
  <c r="U83" i="7"/>
  <c r="T83" i="7"/>
  <c r="AI83" i="7" s="1"/>
  <c r="AH82" i="7"/>
  <c r="AG82" i="7"/>
  <c r="AF82" i="7"/>
  <c r="AE82" i="7"/>
  <c r="AD82" i="7"/>
  <c r="AC82" i="7"/>
  <c r="AB82" i="7"/>
  <c r="AA82" i="7"/>
  <c r="Z82" i="7"/>
  <c r="Y82" i="7"/>
  <c r="X82" i="7"/>
  <c r="W82" i="7"/>
  <c r="V82" i="7"/>
  <c r="U82" i="7"/>
  <c r="T82" i="7"/>
  <c r="AI82" i="7" s="1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AH80" i="7"/>
  <c r="AG80" i="7"/>
  <c r="AF80" i="7"/>
  <c r="AE80" i="7"/>
  <c r="AD80" i="7"/>
  <c r="AC80" i="7"/>
  <c r="AB80" i="7"/>
  <c r="AA80" i="7"/>
  <c r="Z80" i="7"/>
  <c r="Y80" i="7"/>
  <c r="X80" i="7"/>
  <c r="W80" i="7"/>
  <c r="V80" i="7"/>
  <c r="U80" i="7"/>
  <c r="T80" i="7"/>
  <c r="AH79" i="7"/>
  <c r="AG79" i="7"/>
  <c r="AF79" i="7"/>
  <c r="AE79" i="7"/>
  <c r="AD79" i="7"/>
  <c r="AC79" i="7"/>
  <c r="AB79" i="7"/>
  <c r="AA79" i="7"/>
  <c r="Z79" i="7"/>
  <c r="Y79" i="7"/>
  <c r="X79" i="7"/>
  <c r="W79" i="7"/>
  <c r="V79" i="7"/>
  <c r="U79" i="7"/>
  <c r="T79" i="7"/>
  <c r="AH77" i="7"/>
  <c r="AG77" i="7"/>
  <c r="AF77" i="7"/>
  <c r="AE77" i="7"/>
  <c r="AD77" i="7"/>
  <c r="AC77" i="7"/>
  <c r="AB77" i="7"/>
  <c r="AA77" i="7"/>
  <c r="Z77" i="7"/>
  <c r="Y77" i="7"/>
  <c r="X77" i="7"/>
  <c r="W77" i="7"/>
  <c r="V77" i="7"/>
  <c r="U77" i="7"/>
  <c r="T77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U76" i="7"/>
  <c r="T76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U75" i="7"/>
  <c r="T75" i="7"/>
  <c r="AH74" i="7"/>
  <c r="AG74" i="7"/>
  <c r="AF74" i="7"/>
  <c r="AE74" i="7"/>
  <c r="AD74" i="7"/>
  <c r="AC74" i="7"/>
  <c r="AB74" i="7"/>
  <c r="AA74" i="7"/>
  <c r="Z74" i="7"/>
  <c r="Y74" i="7"/>
  <c r="X74" i="7"/>
  <c r="W74" i="7"/>
  <c r="V74" i="7"/>
  <c r="U74" i="7"/>
  <c r="T74" i="7"/>
  <c r="AI74" i="7" s="1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U73" i="7"/>
  <c r="T73" i="7"/>
  <c r="AI73" i="7" s="1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T72" i="7"/>
  <c r="AH71" i="7"/>
  <c r="AG71" i="7"/>
  <c r="AF71" i="7"/>
  <c r="AE71" i="7"/>
  <c r="AD71" i="7"/>
  <c r="AC71" i="7"/>
  <c r="AB71" i="7"/>
  <c r="AA71" i="7"/>
  <c r="Z71" i="7"/>
  <c r="Y71" i="7"/>
  <c r="X71" i="7"/>
  <c r="W71" i="7"/>
  <c r="V71" i="7"/>
  <c r="U71" i="7"/>
  <c r="T71" i="7"/>
  <c r="AH70" i="7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T70" i="7"/>
  <c r="AH69" i="7"/>
  <c r="AG69" i="7"/>
  <c r="AF69" i="7"/>
  <c r="AE69" i="7"/>
  <c r="AD69" i="7"/>
  <c r="AC69" i="7"/>
  <c r="AB69" i="7"/>
  <c r="AA69" i="7"/>
  <c r="Z69" i="7"/>
  <c r="Y69" i="7"/>
  <c r="X69" i="7"/>
  <c r="W69" i="7"/>
  <c r="V69" i="7"/>
  <c r="U69" i="7"/>
  <c r="T69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AH65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AI65" i="7" s="1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64" i="7"/>
  <c r="T64" i="7"/>
  <c r="AI64" i="7" s="1"/>
  <c r="AH63" i="7"/>
  <c r="AG63" i="7"/>
  <c r="AF63" i="7"/>
  <c r="AE63" i="7"/>
  <c r="AD63" i="7"/>
  <c r="AC63" i="7"/>
  <c r="AB63" i="7"/>
  <c r="AA63" i="7"/>
  <c r="Z63" i="7"/>
  <c r="Y63" i="7"/>
  <c r="X63" i="7"/>
  <c r="W63" i="7"/>
  <c r="V63" i="7"/>
  <c r="U63" i="7"/>
  <c r="T63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AI61" i="7" s="1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AH59" i="7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AI55" i="7" s="1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AI52" i="7" s="1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AH50" i="7"/>
  <c r="AI50" i="7" s="1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AH47" i="7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AH43" i="7"/>
  <c r="AG43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AH38" i="7"/>
  <c r="AG38" i="7"/>
  <c r="AF38" i="7"/>
  <c r="AE38" i="7"/>
  <c r="AD38" i="7"/>
  <c r="AC38" i="7"/>
  <c r="AB38" i="7"/>
  <c r="AA38" i="7"/>
  <c r="AA41" i="7" s="1"/>
  <c r="Z38" i="7"/>
  <c r="Y38" i="7"/>
  <c r="X38" i="7"/>
  <c r="W38" i="7"/>
  <c r="W41" i="7" s="1"/>
  <c r="V38" i="7"/>
  <c r="U38" i="7"/>
  <c r="T38" i="7"/>
  <c r="AH36" i="7"/>
  <c r="AI36" i="7" s="1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AH35" i="7"/>
  <c r="AI35" i="7" s="1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AH32" i="7"/>
  <c r="AI32" i="7" s="1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AH31" i="7"/>
  <c r="AI31" i="7" s="1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AH30" i="7"/>
  <c r="AG30" i="7"/>
  <c r="AF30" i="7"/>
  <c r="AF37" i="7" s="1"/>
  <c r="AE30" i="7"/>
  <c r="AD30" i="7"/>
  <c r="AC30" i="7"/>
  <c r="AB30" i="7"/>
  <c r="AB37" i="7" s="1"/>
  <c r="AA30" i="7"/>
  <c r="Z30" i="7"/>
  <c r="Y30" i="7"/>
  <c r="X30" i="7"/>
  <c r="X37" i="7" s="1"/>
  <c r="W30" i="7"/>
  <c r="V30" i="7"/>
  <c r="U30" i="7"/>
  <c r="T30" i="7"/>
  <c r="T37" i="7" s="1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AH27" i="7"/>
  <c r="AI27" i="7" s="1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AH26" i="7"/>
  <c r="AI26" i="7" s="1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AH23" i="7"/>
  <c r="AH29" i="7" s="1"/>
  <c r="AG23" i="7"/>
  <c r="AF23" i="7"/>
  <c r="AE23" i="7"/>
  <c r="AD23" i="7"/>
  <c r="AD29" i="7" s="1"/>
  <c r="AC23" i="7"/>
  <c r="AB23" i="7"/>
  <c r="AA23" i="7"/>
  <c r="Z23" i="7"/>
  <c r="Z29" i="7" s="1"/>
  <c r="Y23" i="7"/>
  <c r="X23" i="7"/>
  <c r="W23" i="7"/>
  <c r="V23" i="7"/>
  <c r="V29" i="7" s="1"/>
  <c r="U23" i="7"/>
  <c r="T23" i="7"/>
  <c r="Q15" i="7"/>
  <c r="P15" i="7"/>
  <c r="O15" i="7"/>
  <c r="N15" i="7"/>
  <c r="AE15" i="7" s="1"/>
  <c r="M15" i="7"/>
  <c r="L15" i="7"/>
  <c r="K15" i="7"/>
  <c r="J15" i="7"/>
  <c r="I15" i="7"/>
  <c r="H15" i="7"/>
  <c r="G15" i="7"/>
  <c r="F15" i="7"/>
  <c r="W15" i="7" s="1"/>
  <c r="E15" i="7"/>
  <c r="D15" i="7"/>
  <c r="C15" i="7"/>
  <c r="T15" i="7" s="1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T14" i="7" s="1"/>
  <c r="Q13" i="7"/>
  <c r="P13" i="7"/>
  <c r="O13" i="7"/>
  <c r="N13" i="7"/>
  <c r="M13" i="7"/>
  <c r="L13" i="7"/>
  <c r="K13" i="7"/>
  <c r="J13" i="7"/>
  <c r="I13" i="7"/>
  <c r="H13" i="7"/>
  <c r="G13" i="7"/>
  <c r="F13" i="7"/>
  <c r="W13" i="7" s="1"/>
  <c r="E13" i="7"/>
  <c r="D13" i="7"/>
  <c r="C13" i="7"/>
  <c r="T13" i="7" s="1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T12" i="7" s="1"/>
  <c r="Q11" i="7"/>
  <c r="P11" i="7"/>
  <c r="AG11" i="7" s="1"/>
  <c r="O11" i="7"/>
  <c r="N11" i="7"/>
  <c r="M11" i="7"/>
  <c r="L11" i="7"/>
  <c r="K11" i="7"/>
  <c r="J11" i="7"/>
  <c r="I11" i="7"/>
  <c r="H11" i="7"/>
  <c r="Y11" i="7" s="1"/>
  <c r="G11" i="7"/>
  <c r="F11" i="7"/>
  <c r="W11" i="7" s="1"/>
  <c r="E11" i="7"/>
  <c r="D11" i="7"/>
  <c r="C11" i="7"/>
  <c r="T11" i="7" s="1"/>
  <c r="S9" i="7"/>
  <c r="Q9" i="7"/>
  <c r="P9" i="7"/>
  <c r="O9" i="7"/>
  <c r="N9" i="7"/>
  <c r="M9" i="7"/>
  <c r="L9" i="7"/>
  <c r="K9" i="7"/>
  <c r="J9" i="7"/>
  <c r="AA9" i="7" s="1"/>
  <c r="I9" i="7"/>
  <c r="H9" i="7"/>
  <c r="Y9" i="7" s="1"/>
  <c r="G9" i="7"/>
  <c r="F9" i="7"/>
  <c r="W9" i="7" s="1"/>
  <c r="E9" i="7"/>
  <c r="V9" i="7" s="1"/>
  <c r="D9" i="7"/>
  <c r="C9" i="7"/>
  <c r="T9" i="7" s="1"/>
  <c r="S8" i="7"/>
  <c r="Q8" i="7"/>
  <c r="P8" i="7"/>
  <c r="AG8" i="7" s="1"/>
  <c r="O8" i="7"/>
  <c r="N8" i="7"/>
  <c r="AE8" i="7" s="1"/>
  <c r="M8" i="7"/>
  <c r="L8" i="7"/>
  <c r="K8" i="7"/>
  <c r="J8" i="7"/>
  <c r="AA8" i="7" s="1"/>
  <c r="I8" i="7"/>
  <c r="H8" i="7"/>
  <c r="Y8" i="7" s="1"/>
  <c r="G8" i="7"/>
  <c r="F8" i="7"/>
  <c r="W8" i="7" s="1"/>
  <c r="E8" i="7"/>
  <c r="V8" i="7" s="1"/>
  <c r="D8" i="7"/>
  <c r="C8" i="7"/>
  <c r="T8" i="7" s="1"/>
  <c r="S7" i="7"/>
  <c r="Q7" i="7"/>
  <c r="P7" i="7"/>
  <c r="AG7" i="7" s="1"/>
  <c r="O7" i="7"/>
  <c r="N7" i="7"/>
  <c r="AE7" i="7" s="1"/>
  <c r="M7" i="7"/>
  <c r="L7" i="7"/>
  <c r="K7" i="7"/>
  <c r="J7" i="7"/>
  <c r="AA7" i="7" s="1"/>
  <c r="I7" i="7"/>
  <c r="H7" i="7"/>
  <c r="Y7" i="7" s="1"/>
  <c r="G7" i="7"/>
  <c r="F7" i="7"/>
  <c r="W7" i="7" s="1"/>
  <c r="E7" i="7"/>
  <c r="V7" i="7" s="1"/>
  <c r="D7" i="7"/>
  <c r="C7" i="7"/>
  <c r="T7" i="7" s="1"/>
  <c r="S6" i="7"/>
  <c r="Q6" i="7"/>
  <c r="P6" i="7"/>
  <c r="AG6" i="7" s="1"/>
  <c r="O6" i="7"/>
  <c r="N6" i="7"/>
  <c r="AE6" i="7" s="1"/>
  <c r="M6" i="7"/>
  <c r="L6" i="7"/>
  <c r="K6" i="7"/>
  <c r="J6" i="7"/>
  <c r="AA6" i="7" s="1"/>
  <c r="I6" i="7"/>
  <c r="H6" i="7"/>
  <c r="Y6" i="7" s="1"/>
  <c r="G6" i="7"/>
  <c r="F6" i="7"/>
  <c r="W6" i="7" s="1"/>
  <c r="E6" i="7"/>
  <c r="D6" i="7"/>
  <c r="C6" i="7"/>
  <c r="T6" i="7" s="1"/>
  <c r="S5" i="7"/>
  <c r="Q5" i="7"/>
  <c r="P5" i="7"/>
  <c r="P10" i="7" s="1"/>
  <c r="O5" i="7"/>
  <c r="O10" i="7" s="1"/>
  <c r="N5" i="7"/>
  <c r="N10" i="7" s="1"/>
  <c r="M5" i="7"/>
  <c r="M10" i="7" s="1"/>
  <c r="L5" i="7"/>
  <c r="K5" i="7"/>
  <c r="J5" i="7"/>
  <c r="AA5" i="7" s="1"/>
  <c r="I5" i="7"/>
  <c r="H5" i="7"/>
  <c r="H10" i="7" s="1"/>
  <c r="G5" i="7"/>
  <c r="G10" i="7" s="1"/>
  <c r="F5" i="7"/>
  <c r="F10" i="7" s="1"/>
  <c r="E5" i="7"/>
  <c r="E10" i="7" s="1"/>
  <c r="D5" i="7"/>
  <c r="C5" i="7"/>
  <c r="T5" i="7" s="1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AI128" i="6" s="1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AI127" i="6" s="1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AI110" i="6" s="1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AI109" i="6" s="1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AI102" i="6" s="1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U93" i="6"/>
  <c r="T93" i="6"/>
  <c r="AI93" i="6" s="1"/>
  <c r="AH92" i="6"/>
  <c r="AG92" i="6"/>
  <c r="AF92" i="6"/>
  <c r="AE92" i="6"/>
  <c r="AD92" i="6"/>
  <c r="AC92" i="6"/>
  <c r="AB92" i="6"/>
  <c r="AA92" i="6"/>
  <c r="Z92" i="6"/>
  <c r="Y92" i="6"/>
  <c r="X92" i="6"/>
  <c r="W92" i="6"/>
  <c r="V92" i="6"/>
  <c r="U92" i="6"/>
  <c r="T92" i="6"/>
  <c r="AH91" i="6"/>
  <c r="AG91" i="6"/>
  <c r="AF91" i="6"/>
  <c r="AE91" i="6"/>
  <c r="AD91" i="6"/>
  <c r="AC91" i="6"/>
  <c r="AB91" i="6"/>
  <c r="AA91" i="6"/>
  <c r="Z91" i="6"/>
  <c r="Y91" i="6"/>
  <c r="X91" i="6"/>
  <c r="W91" i="6"/>
  <c r="V91" i="6"/>
  <c r="U91" i="6"/>
  <c r="T91" i="6"/>
  <c r="AH90" i="6"/>
  <c r="AG90" i="6"/>
  <c r="AF90" i="6"/>
  <c r="AE90" i="6"/>
  <c r="AD90" i="6"/>
  <c r="AC90" i="6"/>
  <c r="AB90" i="6"/>
  <c r="AA90" i="6"/>
  <c r="Z90" i="6"/>
  <c r="Y90" i="6"/>
  <c r="X90" i="6"/>
  <c r="W90" i="6"/>
  <c r="V90" i="6"/>
  <c r="U90" i="6"/>
  <c r="T90" i="6"/>
  <c r="AH88" i="6"/>
  <c r="AG88" i="6"/>
  <c r="AF88" i="6"/>
  <c r="AE88" i="6"/>
  <c r="AD88" i="6"/>
  <c r="AC88" i="6"/>
  <c r="AB88" i="6"/>
  <c r="AA88" i="6"/>
  <c r="Z88" i="6"/>
  <c r="Y88" i="6"/>
  <c r="X88" i="6"/>
  <c r="W88" i="6"/>
  <c r="V88" i="6"/>
  <c r="U88" i="6"/>
  <c r="T88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AH86" i="6"/>
  <c r="AG86" i="6"/>
  <c r="AF86" i="6"/>
  <c r="AE86" i="6"/>
  <c r="AD86" i="6"/>
  <c r="AC86" i="6"/>
  <c r="AB86" i="6"/>
  <c r="AA86" i="6"/>
  <c r="Z86" i="6"/>
  <c r="Y86" i="6"/>
  <c r="X86" i="6"/>
  <c r="W86" i="6"/>
  <c r="V86" i="6"/>
  <c r="U86" i="6"/>
  <c r="T86" i="6"/>
  <c r="AH85" i="6"/>
  <c r="AG85" i="6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AH84" i="6"/>
  <c r="AG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AI84" i="6" s="1"/>
  <c r="AH83" i="6"/>
  <c r="AG83" i="6"/>
  <c r="AF83" i="6"/>
  <c r="AE83" i="6"/>
  <c r="AD83" i="6"/>
  <c r="AC83" i="6"/>
  <c r="AB83" i="6"/>
  <c r="AA83" i="6"/>
  <c r="Z83" i="6"/>
  <c r="Y83" i="6"/>
  <c r="X83" i="6"/>
  <c r="W83" i="6"/>
  <c r="V83" i="6"/>
  <c r="U83" i="6"/>
  <c r="T83" i="6"/>
  <c r="AI83" i="6" s="1"/>
  <c r="AH82" i="6"/>
  <c r="AG82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AH81" i="6"/>
  <c r="AG81" i="6"/>
  <c r="AF81" i="6"/>
  <c r="AE81" i="6"/>
  <c r="AD81" i="6"/>
  <c r="AC81" i="6"/>
  <c r="AB81" i="6"/>
  <c r="AA81" i="6"/>
  <c r="Z81" i="6"/>
  <c r="Y81" i="6"/>
  <c r="X81" i="6"/>
  <c r="W81" i="6"/>
  <c r="V81" i="6"/>
  <c r="U81" i="6"/>
  <c r="T81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AH79" i="6"/>
  <c r="AG79" i="6"/>
  <c r="AF79" i="6"/>
  <c r="AE79" i="6"/>
  <c r="AD79" i="6"/>
  <c r="AC79" i="6"/>
  <c r="AB79" i="6"/>
  <c r="AA79" i="6"/>
  <c r="Z79" i="6"/>
  <c r="Y79" i="6"/>
  <c r="X79" i="6"/>
  <c r="W79" i="6"/>
  <c r="V79" i="6"/>
  <c r="U79" i="6"/>
  <c r="T79" i="6"/>
  <c r="AH77" i="6"/>
  <c r="AG77" i="6"/>
  <c r="AF77" i="6"/>
  <c r="AE77" i="6"/>
  <c r="AD77" i="6"/>
  <c r="AC77" i="6"/>
  <c r="AB77" i="6"/>
  <c r="AA77" i="6"/>
  <c r="Z77" i="6"/>
  <c r="Y77" i="6"/>
  <c r="X77" i="6"/>
  <c r="W77" i="6"/>
  <c r="V77" i="6"/>
  <c r="U77" i="6"/>
  <c r="T77" i="6"/>
  <c r="AH76" i="6"/>
  <c r="AG76" i="6"/>
  <c r="AF76" i="6"/>
  <c r="AE76" i="6"/>
  <c r="AD76" i="6"/>
  <c r="AC76" i="6"/>
  <c r="AB76" i="6"/>
  <c r="AA76" i="6"/>
  <c r="Z76" i="6"/>
  <c r="Y76" i="6"/>
  <c r="X76" i="6"/>
  <c r="W76" i="6"/>
  <c r="V76" i="6"/>
  <c r="U76" i="6"/>
  <c r="T76" i="6"/>
  <c r="AH75" i="6"/>
  <c r="AG75" i="6"/>
  <c r="AF75" i="6"/>
  <c r="AE75" i="6"/>
  <c r="AD75" i="6"/>
  <c r="AC75" i="6"/>
  <c r="AB75" i="6"/>
  <c r="AA75" i="6"/>
  <c r="Z75" i="6"/>
  <c r="Y75" i="6"/>
  <c r="X75" i="6"/>
  <c r="W75" i="6"/>
  <c r="V75" i="6"/>
  <c r="U75" i="6"/>
  <c r="T75" i="6"/>
  <c r="AI75" i="6" s="1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T74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AH72" i="6"/>
  <c r="AG72" i="6"/>
  <c r="AF72" i="6"/>
  <c r="AE72" i="6"/>
  <c r="AD72" i="6"/>
  <c r="AC72" i="6"/>
  <c r="AB72" i="6"/>
  <c r="AA72" i="6"/>
  <c r="Z72" i="6"/>
  <c r="Y72" i="6"/>
  <c r="X72" i="6"/>
  <c r="W72" i="6"/>
  <c r="V72" i="6"/>
  <c r="U72" i="6"/>
  <c r="T72" i="6"/>
  <c r="AH71" i="6"/>
  <c r="AG71" i="6"/>
  <c r="AF71" i="6"/>
  <c r="AE71" i="6"/>
  <c r="AD71" i="6"/>
  <c r="AC71" i="6"/>
  <c r="AB71" i="6"/>
  <c r="AA71" i="6"/>
  <c r="Z71" i="6"/>
  <c r="Y71" i="6"/>
  <c r="X71" i="6"/>
  <c r="W71" i="6"/>
  <c r="V71" i="6"/>
  <c r="U71" i="6"/>
  <c r="T71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U70" i="6"/>
  <c r="T70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AI66" i="6" s="1"/>
  <c r="AH65" i="6"/>
  <c r="AG65" i="6"/>
  <c r="AF65" i="6"/>
  <c r="AE65" i="6"/>
  <c r="AD65" i="6"/>
  <c r="AC65" i="6"/>
  <c r="AB65" i="6"/>
  <c r="AA65" i="6"/>
  <c r="Z65" i="6"/>
  <c r="Y65" i="6"/>
  <c r="X65" i="6"/>
  <c r="W65" i="6"/>
  <c r="V65" i="6"/>
  <c r="U65" i="6"/>
  <c r="T65" i="6"/>
  <c r="AI65" i="6" s="1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U64" i="6"/>
  <c r="T64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AI58" i="6" s="1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AI40" i="6" s="1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AH38" i="6"/>
  <c r="AH41" i="6" s="1"/>
  <c r="AG38" i="6"/>
  <c r="AF38" i="6"/>
  <c r="AE38" i="6"/>
  <c r="AD38" i="6"/>
  <c r="AD41" i="6" s="1"/>
  <c r="AC38" i="6"/>
  <c r="AB38" i="6"/>
  <c r="AA38" i="6"/>
  <c r="Z38" i="6"/>
  <c r="Z41" i="6" s="1"/>
  <c r="Y38" i="6"/>
  <c r="X38" i="6"/>
  <c r="W38" i="6"/>
  <c r="V38" i="6"/>
  <c r="U38" i="6"/>
  <c r="T38" i="6"/>
  <c r="AH36" i="6"/>
  <c r="AI36" i="6" s="1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AH33" i="6"/>
  <c r="AI33" i="6" s="1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AH32" i="6"/>
  <c r="AI32" i="6" s="1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AH30" i="6"/>
  <c r="AG30" i="6"/>
  <c r="AF30" i="6"/>
  <c r="AE30" i="6"/>
  <c r="AE37" i="6" s="1"/>
  <c r="AD30" i="6"/>
  <c r="AC30" i="6"/>
  <c r="AB30" i="6"/>
  <c r="AA30" i="6"/>
  <c r="AA37" i="6" s="1"/>
  <c r="Z30" i="6"/>
  <c r="Y30" i="6"/>
  <c r="X30" i="6"/>
  <c r="W30" i="6"/>
  <c r="W37" i="6" s="1"/>
  <c r="V30" i="6"/>
  <c r="U30" i="6"/>
  <c r="T30" i="6"/>
  <c r="AH28" i="6"/>
  <c r="AI28" i="6" s="1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AH27" i="6"/>
  <c r="AI27" i="6" s="1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AH24" i="6"/>
  <c r="AI24" i="6" s="1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AH23" i="6"/>
  <c r="AG23" i="6"/>
  <c r="AG29" i="6" s="1"/>
  <c r="AF23" i="6"/>
  <c r="AE23" i="6"/>
  <c r="AD23" i="6"/>
  <c r="AC23" i="6"/>
  <c r="AC29" i="6" s="1"/>
  <c r="AB23" i="6"/>
  <c r="AA23" i="6"/>
  <c r="Z23" i="6"/>
  <c r="Y23" i="6"/>
  <c r="Y29" i="6" s="1"/>
  <c r="X23" i="6"/>
  <c r="W23" i="6"/>
  <c r="V23" i="6"/>
  <c r="U23" i="6"/>
  <c r="U29" i="6" s="1"/>
  <c r="T23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T15" i="6" s="1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T14" i="6" s="1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T13" i="6" s="1"/>
  <c r="Q12" i="6"/>
  <c r="P12" i="6"/>
  <c r="O12" i="6"/>
  <c r="N12" i="6"/>
  <c r="AE12" i="6" s="1"/>
  <c r="M12" i="6"/>
  <c r="L12" i="6"/>
  <c r="K12" i="6"/>
  <c r="J12" i="6"/>
  <c r="I12" i="6"/>
  <c r="H12" i="6"/>
  <c r="G12" i="6"/>
  <c r="F12" i="6"/>
  <c r="E12" i="6"/>
  <c r="D12" i="6"/>
  <c r="C12" i="6"/>
  <c r="T12" i="6" s="1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T11" i="6" s="1"/>
  <c r="S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T9" i="6" s="1"/>
  <c r="S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T8" i="6" s="1"/>
  <c r="S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T7" i="6" s="1"/>
  <c r="S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T6" i="6" s="1"/>
  <c r="S5" i="6"/>
  <c r="Q5" i="6"/>
  <c r="Q10" i="6" s="1"/>
  <c r="P5" i="6"/>
  <c r="O5" i="6"/>
  <c r="O10" i="6" s="1"/>
  <c r="N5" i="6"/>
  <c r="N10" i="6" s="1"/>
  <c r="M5" i="6"/>
  <c r="M10" i="6" s="1"/>
  <c r="L5" i="6"/>
  <c r="K5" i="6"/>
  <c r="J5" i="6"/>
  <c r="I5" i="6"/>
  <c r="H5" i="6"/>
  <c r="H10" i="6" s="1"/>
  <c r="G5" i="6"/>
  <c r="G10" i="6" s="1"/>
  <c r="F5" i="6"/>
  <c r="F10" i="6" s="1"/>
  <c r="E5" i="6"/>
  <c r="E10" i="6" s="1"/>
  <c r="D5" i="6"/>
  <c r="C5" i="6"/>
  <c r="T5" i="6" s="1"/>
  <c r="AH132" i="5"/>
  <c r="AG132" i="5"/>
  <c r="AF132" i="5"/>
  <c r="AE132" i="5"/>
  <c r="AD132" i="5"/>
  <c r="AC132" i="5"/>
  <c r="AB132" i="5"/>
  <c r="AA132" i="5"/>
  <c r="Z132" i="5"/>
  <c r="Y132" i="5"/>
  <c r="X132" i="5"/>
  <c r="W132" i="5"/>
  <c r="V132" i="5"/>
  <c r="U132" i="5"/>
  <c r="T132" i="5"/>
  <c r="AH131" i="5"/>
  <c r="AG131" i="5"/>
  <c r="AF131" i="5"/>
  <c r="AE131" i="5"/>
  <c r="AD131" i="5"/>
  <c r="AC131" i="5"/>
  <c r="AB131" i="5"/>
  <c r="AA131" i="5"/>
  <c r="Z131" i="5"/>
  <c r="Y131" i="5"/>
  <c r="X131" i="5"/>
  <c r="W131" i="5"/>
  <c r="V131" i="5"/>
  <c r="U131" i="5"/>
  <c r="T131" i="5"/>
  <c r="AH130" i="5"/>
  <c r="AG130" i="5"/>
  <c r="AF130" i="5"/>
  <c r="AE130" i="5"/>
  <c r="AD130" i="5"/>
  <c r="AC130" i="5"/>
  <c r="AB130" i="5"/>
  <c r="AA130" i="5"/>
  <c r="Z130" i="5"/>
  <c r="Y130" i="5"/>
  <c r="X130" i="5"/>
  <c r="W130" i="5"/>
  <c r="V130" i="5"/>
  <c r="U130" i="5"/>
  <c r="T130" i="5"/>
  <c r="AH129" i="5"/>
  <c r="AG129" i="5"/>
  <c r="AF129" i="5"/>
  <c r="AE129" i="5"/>
  <c r="AD129" i="5"/>
  <c r="AC129" i="5"/>
  <c r="AB129" i="5"/>
  <c r="AA129" i="5"/>
  <c r="Z129" i="5"/>
  <c r="Y129" i="5"/>
  <c r="X129" i="5"/>
  <c r="W129" i="5"/>
  <c r="V129" i="5"/>
  <c r="U129" i="5"/>
  <c r="T129" i="5"/>
  <c r="AH128" i="5"/>
  <c r="AG128" i="5"/>
  <c r="AF128" i="5"/>
  <c r="AE128" i="5"/>
  <c r="AD128" i="5"/>
  <c r="AC128" i="5"/>
  <c r="AB128" i="5"/>
  <c r="AA128" i="5"/>
  <c r="Z128" i="5"/>
  <c r="Y128" i="5"/>
  <c r="X128" i="5"/>
  <c r="W128" i="5"/>
  <c r="V128" i="5"/>
  <c r="U128" i="5"/>
  <c r="T128" i="5"/>
  <c r="AH127" i="5"/>
  <c r="AG127" i="5"/>
  <c r="AF127" i="5"/>
  <c r="AE127" i="5"/>
  <c r="AD127" i="5"/>
  <c r="AC127" i="5"/>
  <c r="AB127" i="5"/>
  <c r="AA127" i="5"/>
  <c r="Z127" i="5"/>
  <c r="Y127" i="5"/>
  <c r="X127" i="5"/>
  <c r="W127" i="5"/>
  <c r="V127" i="5"/>
  <c r="U127" i="5"/>
  <c r="T127" i="5"/>
  <c r="AH126" i="5"/>
  <c r="AI126" i="5" s="1"/>
  <c r="AG126" i="5"/>
  <c r="AF126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AH125" i="5"/>
  <c r="AG125" i="5"/>
  <c r="AF125" i="5"/>
  <c r="AE125" i="5"/>
  <c r="AD125" i="5"/>
  <c r="AC125" i="5"/>
  <c r="AB125" i="5"/>
  <c r="AA125" i="5"/>
  <c r="Z125" i="5"/>
  <c r="Y125" i="5"/>
  <c r="X125" i="5"/>
  <c r="W125" i="5"/>
  <c r="V125" i="5"/>
  <c r="U125" i="5"/>
  <c r="T125" i="5"/>
  <c r="AH124" i="5"/>
  <c r="AG124" i="5"/>
  <c r="AF124" i="5"/>
  <c r="AE124" i="5"/>
  <c r="AD124" i="5"/>
  <c r="AC124" i="5"/>
  <c r="AB124" i="5"/>
  <c r="AA124" i="5"/>
  <c r="Z124" i="5"/>
  <c r="Y124" i="5"/>
  <c r="X124" i="5"/>
  <c r="W124" i="5"/>
  <c r="V124" i="5"/>
  <c r="U124" i="5"/>
  <c r="T124" i="5"/>
  <c r="AH123" i="5"/>
  <c r="AG123" i="5"/>
  <c r="AF123" i="5"/>
  <c r="AE123" i="5"/>
  <c r="AD123" i="5"/>
  <c r="AC123" i="5"/>
  <c r="AB123" i="5"/>
  <c r="AA123" i="5"/>
  <c r="Z123" i="5"/>
  <c r="Y123" i="5"/>
  <c r="X123" i="5"/>
  <c r="W123" i="5"/>
  <c r="V123" i="5"/>
  <c r="U123" i="5"/>
  <c r="T123" i="5"/>
  <c r="AH121" i="5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AH120" i="5"/>
  <c r="AI120" i="5" s="1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AH118" i="5"/>
  <c r="AG118" i="5"/>
  <c r="AF118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AH117" i="5"/>
  <c r="AG117" i="5"/>
  <c r="AF117" i="5"/>
  <c r="AE117" i="5"/>
  <c r="AD117" i="5"/>
  <c r="AC117" i="5"/>
  <c r="AB117" i="5"/>
  <c r="AA117" i="5"/>
  <c r="Z117" i="5"/>
  <c r="Y117" i="5"/>
  <c r="X117" i="5"/>
  <c r="W117" i="5"/>
  <c r="V117" i="5"/>
  <c r="U117" i="5"/>
  <c r="T117" i="5"/>
  <c r="AH116" i="5"/>
  <c r="AG116" i="5"/>
  <c r="AF116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AH115" i="5"/>
  <c r="AG115" i="5"/>
  <c r="AF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AH114" i="5"/>
  <c r="AG1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AH113" i="5"/>
  <c r="AG113" i="5"/>
  <c r="AF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AH112" i="5"/>
  <c r="AG112" i="5"/>
  <c r="AF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AH110" i="5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AI110" i="5" s="1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AI109" i="5" s="1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AI106" i="5" s="1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AI105" i="5" s="1"/>
  <c r="AH104" i="5"/>
  <c r="AG104" i="5"/>
  <c r="AF104" i="5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AH102" i="5"/>
  <c r="AG102" i="5"/>
  <c r="AF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AI102" i="5" s="1"/>
  <c r="AH101" i="5"/>
  <c r="AG101" i="5"/>
  <c r="AF101" i="5"/>
  <c r="AE101" i="5"/>
  <c r="AE111" i="5" s="1"/>
  <c r="AD101" i="5"/>
  <c r="AC101" i="5"/>
  <c r="AB101" i="5"/>
  <c r="AA101" i="5"/>
  <c r="AA111" i="5" s="1"/>
  <c r="Z101" i="5"/>
  <c r="Y101" i="5"/>
  <c r="X101" i="5"/>
  <c r="W101" i="5"/>
  <c r="W111" i="5" s="1"/>
  <c r="V101" i="5"/>
  <c r="U101" i="5"/>
  <c r="T101" i="5"/>
  <c r="AH99" i="5"/>
  <c r="AG99" i="5"/>
  <c r="AF99" i="5"/>
  <c r="AE99" i="5"/>
  <c r="AD99" i="5"/>
  <c r="AC99" i="5"/>
  <c r="AB99" i="5"/>
  <c r="AA99" i="5"/>
  <c r="Z99" i="5"/>
  <c r="Y99" i="5"/>
  <c r="X99" i="5"/>
  <c r="W99" i="5"/>
  <c r="V99" i="5"/>
  <c r="U99" i="5"/>
  <c r="T99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AI96" i="5" s="1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AI92" i="5" s="1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AH90" i="5"/>
  <c r="AG90" i="5"/>
  <c r="AF90" i="5"/>
  <c r="AE90" i="5"/>
  <c r="AD90" i="5"/>
  <c r="AC90" i="5"/>
  <c r="AB90" i="5"/>
  <c r="AA90" i="5"/>
  <c r="Z90" i="5"/>
  <c r="Y90" i="5"/>
  <c r="Y100" i="5" s="1"/>
  <c r="X90" i="5"/>
  <c r="W90" i="5"/>
  <c r="V90" i="5"/>
  <c r="U90" i="5"/>
  <c r="T90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AI83" i="5" s="1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AH79" i="5"/>
  <c r="AG79" i="5"/>
  <c r="AF79" i="5"/>
  <c r="AE79" i="5"/>
  <c r="AD79" i="5"/>
  <c r="AC79" i="5"/>
  <c r="AB79" i="5"/>
  <c r="AA79" i="5"/>
  <c r="Z79" i="5"/>
  <c r="Y79" i="5"/>
  <c r="X79" i="5"/>
  <c r="W79" i="5"/>
  <c r="V79" i="5"/>
  <c r="U79" i="5"/>
  <c r="T79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AH76" i="5"/>
  <c r="AI76" i="5" s="1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AH72" i="5"/>
  <c r="AI72" i="5" s="1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AH66" i="5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AI65" i="5" s="1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AI61" i="5" s="1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AH38" i="5"/>
  <c r="AG38" i="5"/>
  <c r="AF38" i="5"/>
  <c r="AE38" i="5"/>
  <c r="AD38" i="5"/>
  <c r="AC38" i="5"/>
  <c r="AB38" i="5"/>
  <c r="AA38" i="5"/>
  <c r="Z38" i="5"/>
  <c r="Y38" i="5"/>
  <c r="X38" i="5"/>
  <c r="X41" i="5" s="1"/>
  <c r="W38" i="5"/>
  <c r="V38" i="5"/>
  <c r="U38" i="5"/>
  <c r="T38" i="5"/>
  <c r="T41" i="5" s="1"/>
  <c r="AH36" i="5"/>
  <c r="AI36" i="5" s="1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AH27" i="5"/>
  <c r="AI27" i="5" s="1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Q15" i="5"/>
  <c r="P15" i="5"/>
  <c r="O15" i="5"/>
  <c r="N15" i="5"/>
  <c r="M15" i="5"/>
  <c r="AD15" i="5" s="1"/>
  <c r="L15" i="5"/>
  <c r="K15" i="5"/>
  <c r="J15" i="5"/>
  <c r="I15" i="5"/>
  <c r="Z15" i="5" s="1"/>
  <c r="H15" i="5"/>
  <c r="G15" i="5"/>
  <c r="F15" i="5"/>
  <c r="E15" i="5"/>
  <c r="V15" i="5" s="1"/>
  <c r="D15" i="5"/>
  <c r="C15" i="5"/>
  <c r="Q14" i="5"/>
  <c r="P14" i="5"/>
  <c r="AG14" i="5" s="1"/>
  <c r="O14" i="5"/>
  <c r="N14" i="5"/>
  <c r="M14" i="5"/>
  <c r="L14" i="5"/>
  <c r="K14" i="5"/>
  <c r="J14" i="5"/>
  <c r="I14" i="5"/>
  <c r="H14" i="5"/>
  <c r="Y14" i="5" s="1"/>
  <c r="G14" i="5"/>
  <c r="F14" i="5"/>
  <c r="E14" i="5"/>
  <c r="D14" i="5"/>
  <c r="C14" i="5"/>
  <c r="T14" i="5" s="1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T13" i="5" s="1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T12" i="5" s="1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T11" i="5" s="1"/>
  <c r="S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T9" i="5" s="1"/>
  <c r="S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T8" i="5" s="1"/>
  <c r="S7" i="5"/>
  <c r="Q7" i="5"/>
  <c r="P7" i="5"/>
  <c r="O7" i="5"/>
  <c r="N7" i="5"/>
  <c r="M7" i="5"/>
  <c r="AD7" i="5" s="1"/>
  <c r="L7" i="5"/>
  <c r="K7" i="5"/>
  <c r="J7" i="5"/>
  <c r="I7" i="5"/>
  <c r="H7" i="5"/>
  <c r="G7" i="5"/>
  <c r="F7" i="5"/>
  <c r="E7" i="5"/>
  <c r="V7" i="5" s="1"/>
  <c r="D7" i="5"/>
  <c r="C7" i="5"/>
  <c r="T7" i="5" s="1"/>
  <c r="S6" i="5"/>
  <c r="Q6" i="5"/>
  <c r="P6" i="5"/>
  <c r="O6" i="5"/>
  <c r="N6" i="5"/>
  <c r="M6" i="5"/>
  <c r="AD6" i="5" s="1"/>
  <c r="L6" i="5"/>
  <c r="K6" i="5"/>
  <c r="J6" i="5"/>
  <c r="I6" i="5"/>
  <c r="H6" i="5"/>
  <c r="G6" i="5"/>
  <c r="F6" i="5"/>
  <c r="E6" i="5"/>
  <c r="V6" i="5" s="1"/>
  <c r="D6" i="5"/>
  <c r="C6" i="5"/>
  <c r="T6" i="5" s="1"/>
  <c r="S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C10" i="5" s="1"/>
  <c r="T10" i="5" s="1"/>
  <c r="AH132" i="4"/>
  <c r="AG132" i="4"/>
  <c r="AF132" i="4"/>
  <c r="AE132" i="4"/>
  <c r="AD132" i="4"/>
  <c r="AC132" i="4"/>
  <c r="AB132" i="4"/>
  <c r="AA132" i="4"/>
  <c r="Z132" i="4"/>
  <c r="Y132" i="4"/>
  <c r="X132" i="4"/>
  <c r="W132" i="4"/>
  <c r="V132" i="4"/>
  <c r="U132" i="4"/>
  <c r="T132" i="4"/>
  <c r="AH131" i="4"/>
  <c r="AG131" i="4"/>
  <c r="AF131" i="4"/>
  <c r="AE131" i="4"/>
  <c r="AD131" i="4"/>
  <c r="AC131" i="4"/>
  <c r="AB131" i="4"/>
  <c r="AA131" i="4"/>
  <c r="Z131" i="4"/>
  <c r="Y131" i="4"/>
  <c r="X131" i="4"/>
  <c r="W131" i="4"/>
  <c r="V131" i="4"/>
  <c r="U131" i="4"/>
  <c r="T131" i="4"/>
  <c r="AH130" i="4"/>
  <c r="AG130" i="4"/>
  <c r="AF130" i="4"/>
  <c r="AE130" i="4"/>
  <c r="AD130" i="4"/>
  <c r="AC130" i="4"/>
  <c r="AB130" i="4"/>
  <c r="AA130" i="4"/>
  <c r="Z130" i="4"/>
  <c r="Y130" i="4"/>
  <c r="X130" i="4"/>
  <c r="W130" i="4"/>
  <c r="V130" i="4"/>
  <c r="U130" i="4"/>
  <c r="T130" i="4"/>
  <c r="AH129" i="4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AH128" i="4"/>
  <c r="AG128" i="4"/>
  <c r="AF128" i="4"/>
  <c r="AE128" i="4"/>
  <c r="AD128" i="4"/>
  <c r="AC128" i="4"/>
  <c r="AB128" i="4"/>
  <c r="AA128" i="4"/>
  <c r="Z128" i="4"/>
  <c r="Y128" i="4"/>
  <c r="X128" i="4"/>
  <c r="W128" i="4"/>
  <c r="V128" i="4"/>
  <c r="U128" i="4"/>
  <c r="T128" i="4"/>
  <c r="AH127" i="4"/>
  <c r="AG127" i="4"/>
  <c r="AF127" i="4"/>
  <c r="AE127" i="4"/>
  <c r="AD127" i="4"/>
  <c r="AC127" i="4"/>
  <c r="AB127" i="4"/>
  <c r="AA127" i="4"/>
  <c r="Z127" i="4"/>
  <c r="Y127" i="4"/>
  <c r="X127" i="4"/>
  <c r="W127" i="4"/>
  <c r="V127" i="4"/>
  <c r="U127" i="4"/>
  <c r="T127" i="4"/>
  <c r="AH126" i="4"/>
  <c r="AG126" i="4"/>
  <c r="AF126" i="4"/>
  <c r="AE126" i="4"/>
  <c r="AD126" i="4"/>
  <c r="AC126" i="4"/>
  <c r="AB126" i="4"/>
  <c r="AA126" i="4"/>
  <c r="Z126" i="4"/>
  <c r="Y126" i="4"/>
  <c r="X126" i="4"/>
  <c r="W126" i="4"/>
  <c r="V126" i="4"/>
  <c r="U126" i="4"/>
  <c r="T126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U123" i="4"/>
  <c r="T123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AH120" i="4"/>
  <c r="AI120" i="4" s="1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U120" i="4"/>
  <c r="T120" i="4"/>
  <c r="AH119" i="4"/>
  <c r="AG119" i="4"/>
  <c r="AF119" i="4"/>
  <c r="AE119" i="4"/>
  <c r="AD119" i="4"/>
  <c r="AC119" i="4"/>
  <c r="AB119" i="4"/>
  <c r="AA119" i="4"/>
  <c r="Z119" i="4"/>
  <c r="Y119" i="4"/>
  <c r="X119" i="4"/>
  <c r="W119" i="4"/>
  <c r="V119" i="4"/>
  <c r="U119" i="4"/>
  <c r="T119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U118" i="4"/>
  <c r="T118" i="4"/>
  <c r="AH117" i="4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AH114" i="4"/>
  <c r="AG114" i="4"/>
  <c r="AF114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AH113" i="4"/>
  <c r="AG113" i="4"/>
  <c r="AF113" i="4"/>
  <c r="AE113" i="4"/>
  <c r="AD113" i="4"/>
  <c r="AC113" i="4"/>
  <c r="AB113" i="4"/>
  <c r="AA113" i="4"/>
  <c r="Z113" i="4"/>
  <c r="Y113" i="4"/>
  <c r="X113" i="4"/>
  <c r="W113" i="4"/>
  <c r="V113" i="4"/>
  <c r="U113" i="4"/>
  <c r="T113" i="4"/>
  <c r="AH112" i="4"/>
  <c r="AG112" i="4"/>
  <c r="AF112" i="4"/>
  <c r="AE112" i="4"/>
  <c r="AD112" i="4"/>
  <c r="AC112" i="4"/>
  <c r="AB112" i="4"/>
  <c r="AA112" i="4"/>
  <c r="Z112" i="4"/>
  <c r="Y112" i="4"/>
  <c r="X112" i="4"/>
  <c r="W112" i="4"/>
  <c r="V112" i="4"/>
  <c r="U112" i="4"/>
  <c r="T112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AH99" i="4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AH98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AI74" i="4" s="1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AI66" i="4" s="1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AI65" i="4" s="1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AH42" i="4"/>
  <c r="AI42" i="4" s="1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AH38" i="4"/>
  <c r="AG38" i="4"/>
  <c r="AF38" i="4"/>
  <c r="AE38" i="4"/>
  <c r="AD38" i="4"/>
  <c r="AC38" i="4"/>
  <c r="AB38" i="4"/>
  <c r="AA38" i="4"/>
  <c r="AA41" i="4" s="1"/>
  <c r="Z38" i="4"/>
  <c r="Y38" i="4"/>
  <c r="X38" i="4"/>
  <c r="W38" i="4"/>
  <c r="V38" i="4"/>
  <c r="U38" i="4"/>
  <c r="T38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AH32" i="4"/>
  <c r="AI32" i="4" s="1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Q15" i="4"/>
  <c r="P15" i="4"/>
  <c r="O15" i="4"/>
  <c r="N15" i="4"/>
  <c r="M15" i="4"/>
  <c r="L15" i="4"/>
  <c r="K15" i="4"/>
  <c r="J15" i="4"/>
  <c r="I15" i="4"/>
  <c r="H15" i="4"/>
  <c r="Y15" i="4" s="1"/>
  <c r="G15" i="4"/>
  <c r="F15" i="4"/>
  <c r="E15" i="4"/>
  <c r="D15" i="4"/>
  <c r="C15" i="4"/>
  <c r="T15" i="4" s="1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Q13" i="4"/>
  <c r="P13" i="4"/>
  <c r="AG13" i="4" s="1"/>
  <c r="O13" i="4"/>
  <c r="N13" i="4"/>
  <c r="M13" i="4"/>
  <c r="L13" i="4"/>
  <c r="K13" i="4"/>
  <c r="J13" i="4"/>
  <c r="I13" i="4"/>
  <c r="H13" i="4"/>
  <c r="Y13" i="4" s="1"/>
  <c r="G13" i="4"/>
  <c r="F13" i="4"/>
  <c r="W13" i="4" s="1"/>
  <c r="E13" i="4"/>
  <c r="D13" i="4"/>
  <c r="C13" i="4"/>
  <c r="AF13" i="4" s="1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V12" i="4" s="1"/>
  <c r="D12" i="4"/>
  <c r="C12" i="4"/>
  <c r="T12" i="4" s="1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T11" i="4" s="1"/>
  <c r="S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T9" i="4" s="1"/>
  <c r="S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T8" i="4" s="1"/>
  <c r="S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T7" i="4" s="1"/>
  <c r="S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T6" i="4" s="1"/>
  <c r="S5" i="4"/>
  <c r="Q5" i="4"/>
  <c r="P5" i="4"/>
  <c r="P10" i="4" s="1"/>
  <c r="O5" i="4"/>
  <c r="O10" i="4" s="1"/>
  <c r="N5" i="4"/>
  <c r="N10" i="4" s="1"/>
  <c r="M5" i="4"/>
  <c r="M10" i="4" s="1"/>
  <c r="L5" i="4"/>
  <c r="K5" i="4"/>
  <c r="J5" i="4"/>
  <c r="I5" i="4"/>
  <c r="H5" i="4"/>
  <c r="H10" i="4" s="1"/>
  <c r="G5" i="4"/>
  <c r="G10" i="4" s="1"/>
  <c r="F5" i="4"/>
  <c r="F10" i="4" s="1"/>
  <c r="E5" i="4"/>
  <c r="E10" i="4" s="1"/>
  <c r="D5" i="4"/>
  <c r="C5" i="4"/>
  <c r="T5" i="4" s="1"/>
  <c r="U123" i="2"/>
  <c r="V123" i="2"/>
  <c r="W123" i="2"/>
  <c r="X123" i="2"/>
  <c r="Y123" i="2"/>
  <c r="Y133" i="2" s="1"/>
  <c r="Z123" i="2"/>
  <c r="AA123" i="2"/>
  <c r="AB123" i="2"/>
  <c r="AC123" i="2"/>
  <c r="AD123" i="2"/>
  <c r="AE123" i="2"/>
  <c r="AF123" i="2"/>
  <c r="AG123" i="2"/>
  <c r="AH123" i="2"/>
  <c r="U124" i="2"/>
  <c r="U133" i="2" s="1"/>
  <c r="V124" i="2"/>
  <c r="W124" i="2"/>
  <c r="X124" i="2"/>
  <c r="Y124" i="2"/>
  <c r="Z124" i="2"/>
  <c r="AA124" i="2"/>
  <c r="AB124" i="2"/>
  <c r="AC124" i="2"/>
  <c r="AC133" i="2" s="1"/>
  <c r="AD124" i="2"/>
  <c r="AE124" i="2"/>
  <c r="AF124" i="2"/>
  <c r="AG124" i="2"/>
  <c r="AG133" i="2" s="1"/>
  <c r="AH124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T125" i="2"/>
  <c r="T126" i="2"/>
  <c r="T127" i="2"/>
  <c r="T128" i="2"/>
  <c r="T129" i="2"/>
  <c r="T130" i="2"/>
  <c r="T131" i="2"/>
  <c r="T132" i="2"/>
  <c r="T124" i="2"/>
  <c r="T123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T114" i="2"/>
  <c r="AI114" i="2" s="1"/>
  <c r="T115" i="2"/>
  <c r="T116" i="2"/>
  <c r="AI116" i="2" s="1"/>
  <c r="T117" i="2"/>
  <c r="T118" i="2"/>
  <c r="AI118" i="2" s="1"/>
  <c r="T119" i="2"/>
  <c r="T120" i="2"/>
  <c r="T121" i="2"/>
  <c r="T113" i="2"/>
  <c r="T112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T103" i="2"/>
  <c r="T104" i="2"/>
  <c r="T105" i="2"/>
  <c r="T106" i="2"/>
  <c r="T107" i="2"/>
  <c r="T108" i="2"/>
  <c r="T109" i="2"/>
  <c r="T110" i="2"/>
  <c r="AI110" i="2" s="1"/>
  <c r="T102" i="2"/>
  <c r="T101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T92" i="2"/>
  <c r="T93" i="2"/>
  <c r="T94" i="2"/>
  <c r="T95" i="2"/>
  <c r="T96" i="2"/>
  <c r="AI96" i="2" s="1"/>
  <c r="T97" i="2"/>
  <c r="T98" i="2"/>
  <c r="AI98" i="2" s="1"/>
  <c r="T99" i="2"/>
  <c r="AI99" i="2" s="1"/>
  <c r="T91" i="2"/>
  <c r="T90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T81" i="2"/>
  <c r="T82" i="2"/>
  <c r="T83" i="2"/>
  <c r="T84" i="2"/>
  <c r="T85" i="2"/>
  <c r="T86" i="2"/>
  <c r="T87" i="2"/>
  <c r="T88" i="2"/>
  <c r="T80" i="2"/>
  <c r="T79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T70" i="2"/>
  <c r="AI70" i="2" s="1"/>
  <c r="T71" i="2"/>
  <c r="T72" i="2"/>
  <c r="T73" i="2"/>
  <c r="T74" i="2"/>
  <c r="T75" i="2"/>
  <c r="T76" i="2"/>
  <c r="T77" i="2"/>
  <c r="AI77" i="2" s="1"/>
  <c r="T69" i="2"/>
  <c r="T68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T59" i="2"/>
  <c r="T60" i="2"/>
  <c r="T61" i="2"/>
  <c r="T62" i="2"/>
  <c r="T63" i="2"/>
  <c r="T64" i="2"/>
  <c r="T65" i="2"/>
  <c r="T66" i="2"/>
  <c r="AI66" i="2" s="1"/>
  <c r="T58" i="2"/>
  <c r="AI58" i="2" s="1"/>
  <c r="T57" i="2"/>
  <c r="U42" i="2"/>
  <c r="U56" i="2" s="1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T44" i="2"/>
  <c r="AI44" i="2" s="1"/>
  <c r="T45" i="2"/>
  <c r="T46" i="2"/>
  <c r="T47" i="2"/>
  <c r="T48" i="2"/>
  <c r="T49" i="2"/>
  <c r="T50" i="2"/>
  <c r="T51" i="2"/>
  <c r="AI51" i="2" s="1"/>
  <c r="T52" i="2"/>
  <c r="AI52" i="2" s="1"/>
  <c r="T53" i="2"/>
  <c r="T54" i="2"/>
  <c r="AI54" i="2" s="1"/>
  <c r="T55" i="2"/>
  <c r="T43" i="2"/>
  <c r="T42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U40" i="2"/>
  <c r="V40" i="2"/>
  <c r="W40" i="2"/>
  <c r="X40" i="2"/>
  <c r="Y40" i="2"/>
  <c r="Z40" i="2"/>
  <c r="AA40" i="2"/>
  <c r="AA41" i="2" s="1"/>
  <c r="AB40" i="2"/>
  <c r="AC40" i="2"/>
  <c r="AD40" i="2"/>
  <c r="AE40" i="2"/>
  <c r="AF40" i="2"/>
  <c r="AG40" i="2"/>
  <c r="AH40" i="2"/>
  <c r="T40" i="2"/>
  <c r="T39" i="2"/>
  <c r="T38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 s="1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T32" i="2"/>
  <c r="T33" i="2"/>
  <c r="AI33" i="2" s="1"/>
  <c r="T34" i="2"/>
  <c r="T35" i="2"/>
  <c r="T36" i="2"/>
  <c r="T31" i="2"/>
  <c r="T30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T25" i="2"/>
  <c r="T26" i="2"/>
  <c r="T27" i="2"/>
  <c r="AI27" i="2" s="1"/>
  <c r="T28" i="2"/>
  <c r="T24" i="2"/>
  <c r="T23" i="2"/>
  <c r="AI23" i="2" s="1"/>
  <c r="AA133" i="2"/>
  <c r="AI132" i="2"/>
  <c r="AI128" i="2"/>
  <c r="AI112" i="2"/>
  <c r="AI102" i="2"/>
  <c r="AI88" i="2"/>
  <c r="AI84" i="2"/>
  <c r="AI82" i="2"/>
  <c r="AI76" i="2"/>
  <c r="AA67" i="2"/>
  <c r="AI46" i="2"/>
  <c r="AI42" i="2"/>
  <c r="AI39" i="2"/>
  <c r="AI36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T15" i="2" s="1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T14" i="2" s="1"/>
  <c r="Q13" i="2"/>
  <c r="P13" i="2"/>
  <c r="O13" i="2"/>
  <c r="N13" i="2"/>
  <c r="AE13" i="2" s="1"/>
  <c r="M13" i="2"/>
  <c r="L13" i="2"/>
  <c r="K13" i="2"/>
  <c r="J13" i="2"/>
  <c r="I13" i="2"/>
  <c r="H13" i="2"/>
  <c r="G13" i="2"/>
  <c r="F13" i="2"/>
  <c r="W13" i="2" s="1"/>
  <c r="E13" i="2"/>
  <c r="D13" i="2"/>
  <c r="C13" i="2"/>
  <c r="T13" i="2" s="1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T12" i="2" s="1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T11" i="2" s="1"/>
  <c r="S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T9" i="2" s="1"/>
  <c r="S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T8" i="2" s="1"/>
  <c r="S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T7" i="2" s="1"/>
  <c r="S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T6" i="2" s="1"/>
  <c r="S5" i="2"/>
  <c r="Q5" i="2"/>
  <c r="P5" i="2"/>
  <c r="P16" i="2" s="1"/>
  <c r="O5" i="2"/>
  <c r="N5" i="2"/>
  <c r="M5" i="2"/>
  <c r="L5" i="2"/>
  <c r="L10" i="2" s="1"/>
  <c r="K5" i="2"/>
  <c r="J5" i="2"/>
  <c r="J10" i="2" s="1"/>
  <c r="I5" i="2"/>
  <c r="H5" i="2"/>
  <c r="H16" i="2" s="1"/>
  <c r="G5" i="2"/>
  <c r="F5" i="2"/>
  <c r="E5" i="2"/>
  <c r="E10" i="2" s="1"/>
  <c r="D5" i="2"/>
  <c r="D10" i="2" s="1"/>
  <c r="C5" i="2"/>
  <c r="C10" i="2" s="1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T133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T122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T111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T100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T89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T78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T67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T56" i="3"/>
  <c r="AI121" i="3"/>
  <c r="AI120" i="3"/>
  <c r="AI119" i="3"/>
  <c r="AI118" i="3"/>
  <c r="AI117" i="3"/>
  <c r="AI116" i="3"/>
  <c r="AI115" i="3"/>
  <c r="AI114" i="3"/>
  <c r="AI113" i="3"/>
  <c r="AI112" i="3"/>
  <c r="AI132" i="3"/>
  <c r="AI131" i="3"/>
  <c r="AI130" i="3"/>
  <c r="AI129" i="3"/>
  <c r="AI128" i="3"/>
  <c r="AI127" i="3"/>
  <c r="AI126" i="3"/>
  <c r="AI125" i="3"/>
  <c r="AI124" i="3"/>
  <c r="AI123" i="3"/>
  <c r="AI110" i="3"/>
  <c r="AI109" i="3"/>
  <c r="AI108" i="3"/>
  <c r="AI107" i="3"/>
  <c r="AI106" i="3"/>
  <c r="AI105" i="3"/>
  <c r="AI104" i="3"/>
  <c r="AI103" i="3"/>
  <c r="AI102" i="3"/>
  <c r="AI101" i="3"/>
  <c r="AI99" i="3"/>
  <c r="AI98" i="3"/>
  <c r="AI97" i="3"/>
  <c r="AI96" i="3"/>
  <c r="AI95" i="3"/>
  <c r="AI94" i="3"/>
  <c r="AI93" i="3"/>
  <c r="AI92" i="3"/>
  <c r="AI91" i="3"/>
  <c r="AI90" i="3"/>
  <c r="AI88" i="3"/>
  <c r="AI87" i="3"/>
  <c r="AI86" i="3"/>
  <c r="AI85" i="3"/>
  <c r="AI84" i="3"/>
  <c r="AI83" i="3"/>
  <c r="AI82" i="3"/>
  <c r="AI81" i="3"/>
  <c r="AI80" i="3"/>
  <c r="AI79" i="3"/>
  <c r="AI77" i="3"/>
  <c r="AI76" i="3"/>
  <c r="AI75" i="3"/>
  <c r="AI74" i="3"/>
  <c r="AI73" i="3"/>
  <c r="AI72" i="3"/>
  <c r="AI71" i="3"/>
  <c r="AI70" i="3"/>
  <c r="AI69" i="3"/>
  <c r="AI68" i="3"/>
  <c r="AI66" i="3"/>
  <c r="AI65" i="3"/>
  <c r="AI64" i="3"/>
  <c r="AI63" i="3"/>
  <c r="AI62" i="3"/>
  <c r="AI61" i="3"/>
  <c r="AI60" i="3"/>
  <c r="AI59" i="3"/>
  <c r="AI58" i="3"/>
  <c r="AI57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T41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T37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T29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3" i="3"/>
  <c r="AI42" i="3"/>
  <c r="AI40" i="3"/>
  <c r="AI39" i="3"/>
  <c r="AI38" i="3"/>
  <c r="AI36" i="3"/>
  <c r="AI35" i="3"/>
  <c r="AI34" i="3"/>
  <c r="AI33" i="3"/>
  <c r="AI32" i="3"/>
  <c r="AI31" i="3"/>
  <c r="AI30" i="3"/>
  <c r="AI28" i="3"/>
  <c r="AI27" i="3"/>
  <c r="AI26" i="3"/>
  <c r="AI25" i="3"/>
  <c r="AI24" i="3"/>
  <c r="AI23" i="3"/>
  <c r="S6" i="3"/>
  <c r="S7" i="3"/>
  <c r="S8" i="3"/>
  <c r="S9" i="3"/>
  <c r="S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C15" i="3"/>
  <c r="C14" i="3"/>
  <c r="C13" i="3"/>
  <c r="T13" i="3" s="1"/>
  <c r="C12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C11" i="3"/>
  <c r="D9" i="3"/>
  <c r="E9" i="3"/>
  <c r="F9" i="3"/>
  <c r="G9" i="3"/>
  <c r="H9" i="3"/>
  <c r="I9" i="3"/>
  <c r="J9" i="3"/>
  <c r="K9" i="3"/>
  <c r="L9" i="3"/>
  <c r="M9" i="3"/>
  <c r="N9" i="3"/>
  <c r="AE9" i="3" s="1"/>
  <c r="O9" i="3"/>
  <c r="P9" i="3"/>
  <c r="Q9" i="3"/>
  <c r="C9" i="3"/>
  <c r="T9" i="3" s="1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C8" i="3"/>
  <c r="T8" i="3" s="1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C7" i="3"/>
  <c r="T7" i="3" s="1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C6" i="3"/>
  <c r="T6" i="3" s="1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C5" i="3"/>
  <c r="T5" i="3" s="1"/>
  <c r="AE133" i="2" l="1"/>
  <c r="X14" i="2"/>
  <c r="X13" i="8"/>
  <c r="AF13" i="8"/>
  <c r="AI34" i="4"/>
  <c r="AI72" i="4"/>
  <c r="AI81" i="4"/>
  <c r="AI92" i="4"/>
  <c r="AI109" i="4"/>
  <c r="AI114" i="4"/>
  <c r="AI118" i="4"/>
  <c r="K10" i="5"/>
  <c r="X15" i="5"/>
  <c r="AF15" i="5"/>
  <c r="Y29" i="5"/>
  <c r="V29" i="6"/>
  <c r="Z29" i="6"/>
  <c r="AD29" i="6"/>
  <c r="AH29" i="6"/>
  <c r="T37" i="6"/>
  <c r="X37" i="6"/>
  <c r="AB37" i="6"/>
  <c r="AF37" i="6"/>
  <c r="W41" i="6"/>
  <c r="AA41" i="6"/>
  <c r="AE41" i="6"/>
  <c r="W29" i="7"/>
  <c r="AA29" i="7"/>
  <c r="AE29" i="7"/>
  <c r="U37" i="7"/>
  <c r="Y37" i="7"/>
  <c r="AC37" i="7"/>
  <c r="AG37" i="7"/>
  <c r="T41" i="7"/>
  <c r="X41" i="7"/>
  <c r="AB41" i="7"/>
  <c r="AF41" i="7"/>
  <c r="U13" i="8"/>
  <c r="U41" i="8"/>
  <c r="AC41" i="8"/>
  <c r="W133" i="2"/>
  <c r="T41" i="2"/>
  <c r="X12" i="4"/>
  <c r="AF12" i="4"/>
  <c r="AI25" i="4"/>
  <c r="AD37" i="4"/>
  <c r="AB5" i="3"/>
  <c r="AC14" i="3"/>
  <c r="AI48" i="2"/>
  <c r="AI62" i="2"/>
  <c r="AI80" i="2"/>
  <c r="AI90" i="2"/>
  <c r="AI106" i="2"/>
  <c r="AI120" i="2"/>
  <c r="U12" i="4"/>
  <c r="AB15" i="4"/>
  <c r="Z41" i="4"/>
  <c r="Y15" i="5"/>
  <c r="Z29" i="5"/>
  <c r="W41" i="5"/>
  <c r="AA41" i="5"/>
  <c r="T111" i="5"/>
  <c r="X111" i="5"/>
  <c r="AB111" i="5"/>
  <c r="AF41" i="5"/>
  <c r="AA56" i="5"/>
  <c r="AI64" i="5"/>
  <c r="AI66" i="5"/>
  <c r="AI75" i="5"/>
  <c r="AC89" i="5"/>
  <c r="AI82" i="5"/>
  <c r="AE100" i="5"/>
  <c r="AG111" i="5"/>
  <c r="AI115" i="5"/>
  <c r="AI119" i="5"/>
  <c r="V15" i="6"/>
  <c r="AD15" i="6"/>
  <c r="W29" i="6"/>
  <c r="AA29" i="6"/>
  <c r="U37" i="6"/>
  <c r="Y37" i="6"/>
  <c r="AG37" i="6"/>
  <c r="AI31" i="6"/>
  <c r="AI35" i="6"/>
  <c r="T41" i="6"/>
  <c r="X41" i="6"/>
  <c r="AB41" i="6"/>
  <c r="AF41" i="6"/>
  <c r="AI43" i="6"/>
  <c r="AI47" i="6"/>
  <c r="AI51" i="6"/>
  <c r="AI55" i="6"/>
  <c r="U67" i="6"/>
  <c r="AC67" i="6"/>
  <c r="AI60" i="6"/>
  <c r="AI64" i="6"/>
  <c r="AI69" i="6"/>
  <c r="AI73" i="6"/>
  <c r="AI77" i="6"/>
  <c r="Y89" i="6"/>
  <c r="AG89" i="6"/>
  <c r="AI82" i="6"/>
  <c r="AI86" i="6"/>
  <c r="AA100" i="6"/>
  <c r="AI91" i="6"/>
  <c r="AI95" i="6"/>
  <c r="AI99" i="6"/>
  <c r="U111" i="6"/>
  <c r="AC111" i="6"/>
  <c r="AI104" i="6"/>
  <c r="AI108" i="6"/>
  <c r="AI113" i="6"/>
  <c r="AI117" i="6"/>
  <c r="AI121" i="6"/>
  <c r="Y133" i="6"/>
  <c r="AG133" i="6"/>
  <c r="AI126" i="6"/>
  <c r="U13" i="7"/>
  <c r="AC13" i="7"/>
  <c r="V14" i="7"/>
  <c r="AD14" i="7"/>
  <c r="T29" i="7"/>
  <c r="X29" i="7"/>
  <c r="AB29" i="7"/>
  <c r="AF29" i="7"/>
  <c r="AI25" i="7"/>
  <c r="V37" i="7"/>
  <c r="Z37" i="7"/>
  <c r="AD37" i="7"/>
  <c r="AH37" i="7"/>
  <c r="AI34" i="7"/>
  <c r="U41" i="7"/>
  <c r="Y41" i="7"/>
  <c r="AC41" i="7"/>
  <c r="AG41" i="7"/>
  <c r="AI39" i="7"/>
  <c r="AI76" i="7"/>
  <c r="AI85" i="7"/>
  <c r="AI94" i="7"/>
  <c r="AI103" i="7"/>
  <c r="AI120" i="7"/>
  <c r="X11" i="8"/>
  <c r="Z13" i="8"/>
  <c r="V41" i="8"/>
  <c r="AI75" i="8"/>
  <c r="AI84" i="8"/>
  <c r="AI93" i="8"/>
  <c r="AI102" i="8"/>
  <c r="AB41" i="5"/>
  <c r="AI45" i="5"/>
  <c r="AI53" i="5"/>
  <c r="AI55" i="5"/>
  <c r="AG67" i="5"/>
  <c r="AI60" i="5"/>
  <c r="AA78" i="5"/>
  <c r="AI71" i="5"/>
  <c r="U89" i="5"/>
  <c r="AI86" i="5"/>
  <c r="AI88" i="5"/>
  <c r="W100" i="5"/>
  <c r="AI91" i="5"/>
  <c r="AI95" i="5"/>
  <c r="AI99" i="5"/>
  <c r="U111" i="5"/>
  <c r="Y111" i="5"/>
  <c r="AC111" i="5"/>
  <c r="AI104" i="5"/>
  <c r="AI108" i="5"/>
  <c r="AI128" i="5"/>
  <c r="AI132" i="5"/>
  <c r="Z15" i="6"/>
  <c r="AE29" i="6"/>
  <c r="AI26" i="6"/>
  <c r="AC37" i="6"/>
  <c r="AG9" i="3"/>
  <c r="AI89" i="3"/>
  <c r="W37" i="2"/>
  <c r="AI81" i="2"/>
  <c r="AI105" i="2"/>
  <c r="AI101" i="2"/>
  <c r="AI119" i="2"/>
  <c r="AI113" i="2"/>
  <c r="AI129" i="2"/>
  <c r="W12" i="4"/>
  <c r="AI26" i="4"/>
  <c r="T41" i="4"/>
  <c r="AB41" i="4"/>
  <c r="AI64" i="4"/>
  <c r="AI69" i="4"/>
  <c r="AI73" i="4"/>
  <c r="AI77" i="4"/>
  <c r="AI82" i="4"/>
  <c r="AI88" i="4"/>
  <c r="AA100" i="4"/>
  <c r="AI93" i="4"/>
  <c r="AI97" i="4"/>
  <c r="U111" i="4"/>
  <c r="AC111" i="4"/>
  <c r="AI106" i="4"/>
  <c r="W122" i="4"/>
  <c r="AE122" i="4"/>
  <c r="AI115" i="4"/>
  <c r="AI119" i="4"/>
  <c r="AI132" i="4"/>
  <c r="W15" i="5"/>
  <c r="AA15" i="5"/>
  <c r="AI59" i="5"/>
  <c r="AI70" i="5"/>
  <c r="V111" i="5"/>
  <c r="Z111" i="5"/>
  <c r="AD111" i="5"/>
  <c r="AH111" i="5"/>
  <c r="AI103" i="5"/>
  <c r="AI107" i="5"/>
  <c r="X122" i="5"/>
  <c r="AF122" i="5"/>
  <c r="AI114" i="5"/>
  <c r="Z133" i="5"/>
  <c r="AH133" i="5"/>
  <c r="AI131" i="5"/>
  <c r="AA11" i="6"/>
  <c r="Y13" i="6"/>
  <c r="AA15" i="6"/>
  <c r="T29" i="6"/>
  <c r="X29" i="6"/>
  <c r="AB29" i="6"/>
  <c r="AF29" i="6"/>
  <c r="AI25" i="6"/>
  <c r="V37" i="6"/>
  <c r="Z37" i="6"/>
  <c r="AD37" i="6"/>
  <c r="AH37" i="6"/>
  <c r="AI34" i="6"/>
  <c r="U41" i="6"/>
  <c r="Y41" i="6"/>
  <c r="AC41" i="6"/>
  <c r="AG41" i="6"/>
  <c r="AI39" i="6"/>
  <c r="AI46" i="6"/>
  <c r="AI50" i="6"/>
  <c r="AI54" i="6"/>
  <c r="AI59" i="6"/>
  <c r="AI63" i="6"/>
  <c r="AI72" i="6"/>
  <c r="AI76" i="6"/>
  <c r="AI81" i="6"/>
  <c r="AI85" i="6"/>
  <c r="AI94" i="6"/>
  <c r="AI98" i="6"/>
  <c r="AI103" i="6"/>
  <c r="AI107" i="6"/>
  <c r="AI116" i="6"/>
  <c r="AI120" i="6"/>
  <c r="AI125" i="6"/>
  <c r="AI129" i="6"/>
  <c r="X11" i="7"/>
  <c r="AF11" i="7"/>
  <c r="U29" i="7"/>
  <c r="Y29" i="7"/>
  <c r="AC29" i="7"/>
  <c r="AG29" i="7"/>
  <c r="AI24" i="7"/>
  <c r="AI28" i="7"/>
  <c r="W37" i="7"/>
  <c r="AA37" i="7"/>
  <c r="AE37" i="7"/>
  <c r="AI33" i="7"/>
  <c r="V41" i="7"/>
  <c r="Z41" i="7"/>
  <c r="AD41" i="7"/>
  <c r="AH41" i="7"/>
  <c r="Y56" i="7"/>
  <c r="AG56" i="7"/>
  <c r="AI43" i="7"/>
  <c r="AI53" i="7"/>
  <c r="W67" i="7"/>
  <c r="AE67" i="7"/>
  <c r="AI58" i="7"/>
  <c r="AI62" i="7"/>
  <c r="AI66" i="7"/>
  <c r="Y78" i="7"/>
  <c r="AG78" i="7"/>
  <c r="AI71" i="7"/>
  <c r="AI75" i="7"/>
  <c r="AA89" i="7"/>
  <c r="AI80" i="7"/>
  <c r="AI88" i="7"/>
  <c r="U100" i="7"/>
  <c r="AC100" i="7"/>
  <c r="AI97" i="7"/>
  <c r="W111" i="7"/>
  <c r="AE111" i="7"/>
  <c r="AI106" i="7"/>
  <c r="Y122" i="7"/>
  <c r="AG122" i="7"/>
  <c r="AI115" i="7"/>
  <c r="AA133" i="7"/>
  <c r="AI124" i="7"/>
  <c r="AI132" i="7"/>
  <c r="Y6" i="8"/>
  <c r="AG6" i="8"/>
  <c r="Y7" i="8"/>
  <c r="AG7" i="8"/>
  <c r="Y8" i="8"/>
  <c r="AG8" i="8"/>
  <c r="Y9" i="8"/>
  <c r="Y11" i="8"/>
  <c r="W13" i="8"/>
  <c r="Z29" i="8"/>
  <c r="X37" i="8"/>
  <c r="AF37" i="8"/>
  <c r="W41" i="8"/>
  <c r="AA41" i="8"/>
  <c r="AE41" i="8"/>
  <c r="AI44" i="8"/>
  <c r="AI48" i="8"/>
  <c r="AI52" i="8"/>
  <c r="AI57" i="8"/>
  <c r="X67" i="8"/>
  <c r="AF67" i="8"/>
  <c r="Z78" i="8"/>
  <c r="AH78" i="8"/>
  <c r="AI70" i="8"/>
  <c r="AI74" i="8"/>
  <c r="T89" i="8"/>
  <c r="AB89" i="8"/>
  <c r="AI83" i="8"/>
  <c r="AI87" i="8"/>
  <c r="V100" i="8"/>
  <c r="AD100" i="8"/>
  <c r="AI96" i="8"/>
  <c r="X111" i="8"/>
  <c r="AF111" i="8"/>
  <c r="AI105" i="8"/>
  <c r="AI114" i="8"/>
  <c r="AI120" i="8"/>
  <c r="AI129" i="8"/>
  <c r="Q18" i="9"/>
  <c r="Q19" i="9" s="1"/>
  <c r="AI133" i="9"/>
  <c r="AI56" i="9"/>
  <c r="AI133" i="3"/>
  <c r="AI122" i="3"/>
  <c r="AI111" i="3"/>
  <c r="AI100" i="3"/>
  <c r="AI78" i="3"/>
  <c r="AI56" i="3"/>
  <c r="AI41" i="3"/>
  <c r="AI37" i="3"/>
  <c r="AI67" i="3"/>
  <c r="AI89" i="9"/>
  <c r="AI29" i="9"/>
  <c r="AI78" i="9"/>
  <c r="AI37" i="9"/>
  <c r="AI67" i="9"/>
  <c r="AI100" i="9"/>
  <c r="AD9" i="8"/>
  <c r="AG14" i="8"/>
  <c r="AH15" i="8"/>
  <c r="AA29" i="8"/>
  <c r="Y37" i="8"/>
  <c r="AG37" i="8"/>
  <c r="X41" i="8"/>
  <c r="AF41" i="8"/>
  <c r="AA56" i="8"/>
  <c r="Y67" i="8"/>
  <c r="AG67" i="8"/>
  <c r="AI66" i="8"/>
  <c r="AA78" i="8"/>
  <c r="U89" i="8"/>
  <c r="AC89" i="8"/>
  <c r="W100" i="8"/>
  <c r="AE100" i="8"/>
  <c r="AI95" i="8"/>
  <c r="Y111" i="8"/>
  <c r="AG111" i="8"/>
  <c r="AI104" i="8"/>
  <c r="AA122" i="8"/>
  <c r="AI113" i="8"/>
  <c r="AI121" i="8"/>
  <c r="AI130" i="8"/>
  <c r="N16" i="8"/>
  <c r="AI42" i="8"/>
  <c r="AI50" i="8"/>
  <c r="AI59" i="8"/>
  <c r="AI65" i="8"/>
  <c r="T78" i="8"/>
  <c r="AI76" i="8"/>
  <c r="V89" i="8"/>
  <c r="AD89" i="8"/>
  <c r="AI85" i="8"/>
  <c r="X100" i="8"/>
  <c r="AF100" i="8"/>
  <c r="AI94" i="8"/>
  <c r="Z111" i="8"/>
  <c r="AH111" i="8"/>
  <c r="AI103" i="8"/>
  <c r="T122" i="8"/>
  <c r="AB122" i="8"/>
  <c r="AF11" i="8"/>
  <c r="AI28" i="8"/>
  <c r="AI64" i="8"/>
  <c r="U78" i="8"/>
  <c r="AC78" i="8"/>
  <c r="W89" i="8"/>
  <c r="AE89" i="8"/>
  <c r="Y100" i="8"/>
  <c r="AG100" i="8"/>
  <c r="AA111" i="8"/>
  <c r="AI110" i="8"/>
  <c r="AG9" i="8"/>
  <c r="AI63" i="8"/>
  <c r="V78" i="8"/>
  <c r="AD78" i="8"/>
  <c r="X89" i="8"/>
  <c r="AF89" i="8"/>
  <c r="Z100" i="8"/>
  <c r="AH100" i="8"/>
  <c r="AI92" i="8"/>
  <c r="T111" i="8"/>
  <c r="AB111" i="8"/>
  <c r="AI109" i="8"/>
  <c r="U67" i="8"/>
  <c r="AC67" i="8"/>
  <c r="W78" i="8"/>
  <c r="AE78" i="8"/>
  <c r="Y89" i="8"/>
  <c r="AG89" i="8"/>
  <c r="AA100" i="8"/>
  <c r="U111" i="8"/>
  <c r="AC111" i="8"/>
  <c r="AC13" i="8"/>
  <c r="V14" i="8"/>
  <c r="W15" i="8"/>
  <c r="AI25" i="8"/>
  <c r="V67" i="8"/>
  <c r="AD67" i="8"/>
  <c r="AI61" i="8"/>
  <c r="X78" i="8"/>
  <c r="AF78" i="8"/>
  <c r="Z89" i="8"/>
  <c r="AH89" i="8"/>
  <c r="T100" i="8"/>
  <c r="V111" i="8"/>
  <c r="AD111" i="8"/>
  <c r="Z133" i="8"/>
  <c r="AI123" i="8"/>
  <c r="AI131" i="8"/>
  <c r="V13" i="8"/>
  <c r="X15" i="8"/>
  <c r="Y29" i="8"/>
  <c r="AG29" i="8"/>
  <c r="AD41" i="8"/>
  <c r="AI45" i="8"/>
  <c r="AI53" i="8"/>
  <c r="W67" i="8"/>
  <c r="AE67" i="8"/>
  <c r="AI60" i="8"/>
  <c r="Y78" i="8"/>
  <c r="AG78" i="8"/>
  <c r="AI71" i="8"/>
  <c r="AA89" i="8"/>
  <c r="AI80" i="8"/>
  <c r="AI88" i="8"/>
  <c r="U100" i="8"/>
  <c r="AC100" i="8"/>
  <c r="AI97" i="8"/>
  <c r="W111" i="8"/>
  <c r="AE111" i="8"/>
  <c r="AI106" i="8"/>
  <c r="AI115" i="8"/>
  <c r="U12" i="7"/>
  <c r="W14" i="7"/>
  <c r="AE14" i="7"/>
  <c r="X15" i="7"/>
  <c r="AF15" i="7"/>
  <c r="Z56" i="7"/>
  <c r="AH56" i="7"/>
  <c r="X67" i="7"/>
  <c r="AF67" i="7"/>
  <c r="Z78" i="7"/>
  <c r="AH78" i="7"/>
  <c r="AI70" i="7"/>
  <c r="AI87" i="7"/>
  <c r="AI96" i="7"/>
  <c r="X111" i="7"/>
  <c r="AF111" i="7"/>
  <c r="AI105" i="7"/>
  <c r="Z122" i="7"/>
  <c r="AH122" i="7"/>
  <c r="AI114" i="7"/>
  <c r="AI131" i="7"/>
  <c r="D16" i="7"/>
  <c r="L16" i="7"/>
  <c r="V12" i="7"/>
  <c r="AD12" i="7"/>
  <c r="AE13" i="7"/>
  <c r="X14" i="7"/>
  <c r="AF14" i="7"/>
  <c r="AA56" i="7"/>
  <c r="AI49" i="7"/>
  <c r="AI51" i="7"/>
  <c r="Y67" i="7"/>
  <c r="AG67" i="7"/>
  <c r="AI60" i="7"/>
  <c r="AA78" i="7"/>
  <c r="AI69" i="7"/>
  <c r="AI77" i="7"/>
  <c r="U89" i="7"/>
  <c r="AC89" i="7"/>
  <c r="AI86" i="7"/>
  <c r="W100" i="7"/>
  <c r="AE100" i="7"/>
  <c r="AI95" i="7"/>
  <c r="Y111" i="7"/>
  <c r="AG111" i="7"/>
  <c r="AI104" i="7"/>
  <c r="AA122" i="7"/>
  <c r="AI113" i="7"/>
  <c r="AI121" i="7"/>
  <c r="U133" i="7"/>
  <c r="AC133" i="7"/>
  <c r="AI130" i="7"/>
  <c r="AD7" i="7"/>
  <c r="AD8" i="7"/>
  <c r="AD9" i="7"/>
  <c r="W12" i="7"/>
  <c r="AE12" i="7"/>
  <c r="X13" i="7"/>
  <c r="AF13" i="7"/>
  <c r="Z15" i="7"/>
  <c r="AI23" i="7"/>
  <c r="AI29" i="7" s="1"/>
  <c r="AI30" i="7"/>
  <c r="AI37" i="7" s="1"/>
  <c r="AI38" i="7"/>
  <c r="AI48" i="7"/>
  <c r="Z67" i="7"/>
  <c r="AH67" i="7"/>
  <c r="AI59" i="7"/>
  <c r="X100" i="7"/>
  <c r="AF100" i="7"/>
  <c r="Z111" i="7"/>
  <c r="AH111" i="7"/>
  <c r="AI129" i="7"/>
  <c r="AE9" i="7"/>
  <c r="AE11" i="7"/>
  <c r="X12" i="7"/>
  <c r="AF12" i="7"/>
  <c r="Y13" i="7"/>
  <c r="AG13" i="7"/>
  <c r="U56" i="7"/>
  <c r="AC56" i="7"/>
  <c r="AA67" i="7"/>
  <c r="U78" i="7"/>
  <c r="AC78" i="7"/>
  <c r="W89" i="7"/>
  <c r="AE89" i="7"/>
  <c r="AI84" i="7"/>
  <c r="Y100" i="7"/>
  <c r="AG100" i="7"/>
  <c r="AI93" i="7"/>
  <c r="AA111" i="7"/>
  <c r="AI102" i="7"/>
  <c r="AI110" i="7"/>
  <c r="U122" i="7"/>
  <c r="AC122" i="7"/>
  <c r="AI119" i="7"/>
  <c r="W133" i="7"/>
  <c r="AE133" i="7"/>
  <c r="AI128" i="7"/>
  <c r="Y12" i="7"/>
  <c r="AG12" i="7"/>
  <c r="AA14" i="7"/>
  <c r="X89" i="7"/>
  <c r="AF89" i="7"/>
  <c r="Z100" i="7"/>
  <c r="AH100" i="7"/>
  <c r="X133" i="7"/>
  <c r="AF133" i="7"/>
  <c r="AG9" i="7"/>
  <c r="Z12" i="7"/>
  <c r="AH12" i="7"/>
  <c r="W56" i="7"/>
  <c r="AE56" i="7"/>
  <c r="U67" i="7"/>
  <c r="AC67" i="7"/>
  <c r="W78" i="7"/>
  <c r="AE78" i="7"/>
  <c r="Y89" i="7"/>
  <c r="AG89" i="7"/>
  <c r="AA100" i="7"/>
  <c r="U111" i="7"/>
  <c r="AC111" i="7"/>
  <c r="W122" i="7"/>
  <c r="AE122" i="7"/>
  <c r="Y133" i="7"/>
  <c r="AG133" i="7"/>
  <c r="Z5" i="7"/>
  <c r="AH5" i="7"/>
  <c r="Z6" i="7"/>
  <c r="AH6" i="7"/>
  <c r="Z7" i="7"/>
  <c r="AH7" i="7"/>
  <c r="Z8" i="7"/>
  <c r="AH8" i="7"/>
  <c r="Z9" i="7"/>
  <c r="AH9" i="7"/>
  <c r="V15" i="7"/>
  <c r="AD15" i="7"/>
  <c r="X56" i="7"/>
  <c r="AF56" i="7"/>
  <c r="AI44" i="7"/>
  <c r="AI54" i="7"/>
  <c r="V67" i="7"/>
  <c r="AD67" i="7"/>
  <c r="AI63" i="7"/>
  <c r="X78" i="7"/>
  <c r="AF78" i="7"/>
  <c r="AI72" i="7"/>
  <c r="Z89" i="7"/>
  <c r="AH89" i="7"/>
  <c r="AI81" i="7"/>
  <c r="AB100" i="7"/>
  <c r="AI98" i="7"/>
  <c r="V111" i="7"/>
  <c r="AD111" i="7"/>
  <c r="AI107" i="7"/>
  <c r="X122" i="7"/>
  <c r="AF122" i="7"/>
  <c r="AI116" i="7"/>
  <c r="Z133" i="7"/>
  <c r="AH133" i="7"/>
  <c r="AI125" i="7"/>
  <c r="U9" i="6"/>
  <c r="X56" i="6"/>
  <c r="X78" i="6"/>
  <c r="AB100" i="6"/>
  <c r="V111" i="6"/>
  <c r="V7" i="6"/>
  <c r="AD7" i="6"/>
  <c r="V8" i="6"/>
  <c r="AD8" i="6"/>
  <c r="V9" i="6"/>
  <c r="AD9" i="6"/>
  <c r="V14" i="6"/>
  <c r="AD14" i="6"/>
  <c r="Y56" i="6"/>
  <c r="AG56" i="6"/>
  <c r="AI45" i="6"/>
  <c r="AI53" i="6"/>
  <c r="AI62" i="6"/>
  <c r="Y78" i="6"/>
  <c r="AG78" i="6"/>
  <c r="AI71" i="6"/>
  <c r="AA89" i="6"/>
  <c r="AI80" i="6"/>
  <c r="AI88" i="6"/>
  <c r="U100" i="6"/>
  <c r="AC100" i="6"/>
  <c r="AI97" i="6"/>
  <c r="AI106" i="6"/>
  <c r="Y122" i="6"/>
  <c r="AG122" i="6"/>
  <c r="AI115" i="6"/>
  <c r="AA133" i="6"/>
  <c r="AI124" i="6"/>
  <c r="AI132" i="6"/>
  <c r="V41" i="6"/>
  <c r="U6" i="6"/>
  <c r="U7" i="6"/>
  <c r="U8" i="6"/>
  <c r="AC8" i="6"/>
  <c r="W6" i="6"/>
  <c r="AE6" i="6"/>
  <c r="W7" i="6"/>
  <c r="AE7" i="6"/>
  <c r="W8" i="6"/>
  <c r="AE8" i="6"/>
  <c r="W9" i="6"/>
  <c r="AE9" i="6"/>
  <c r="W12" i="6"/>
  <c r="W13" i="6"/>
  <c r="AE13" i="6"/>
  <c r="Z56" i="6"/>
  <c r="AH56" i="6"/>
  <c r="AI44" i="6"/>
  <c r="AI52" i="6"/>
  <c r="X67" i="6"/>
  <c r="AF67" i="6"/>
  <c r="AI61" i="6"/>
  <c r="Z78" i="6"/>
  <c r="AH78" i="6"/>
  <c r="AI70" i="6"/>
  <c r="AI87" i="6"/>
  <c r="V100" i="6"/>
  <c r="AD100" i="6"/>
  <c r="AI96" i="6"/>
  <c r="X111" i="6"/>
  <c r="AF111" i="6"/>
  <c r="AI105" i="6"/>
  <c r="Z122" i="6"/>
  <c r="AH122" i="6"/>
  <c r="AI114" i="6"/>
  <c r="AI131" i="6"/>
  <c r="D16" i="6"/>
  <c r="AC6" i="6"/>
  <c r="AC7" i="6"/>
  <c r="V67" i="6"/>
  <c r="AF78" i="6"/>
  <c r="Z89" i="6"/>
  <c r="AD111" i="6"/>
  <c r="X6" i="6"/>
  <c r="AF6" i="6"/>
  <c r="W11" i="6"/>
  <c r="AE11" i="6"/>
  <c r="AA56" i="6"/>
  <c r="Y67" i="6"/>
  <c r="AG67" i="6"/>
  <c r="AA78" i="6"/>
  <c r="U89" i="6"/>
  <c r="AC89" i="6"/>
  <c r="Y111" i="6"/>
  <c r="AG111" i="6"/>
  <c r="AA122" i="6"/>
  <c r="U133" i="6"/>
  <c r="AC133" i="6"/>
  <c r="AI130" i="6"/>
  <c r="AH89" i="6"/>
  <c r="AF122" i="6"/>
  <c r="Z133" i="6"/>
  <c r="Y6" i="6"/>
  <c r="AG6" i="6"/>
  <c r="Y7" i="6"/>
  <c r="AG7" i="6"/>
  <c r="Y8" i="6"/>
  <c r="AG8" i="6"/>
  <c r="Y9" i="6"/>
  <c r="AG9" i="6"/>
  <c r="AH15" i="6"/>
  <c r="AI23" i="6"/>
  <c r="AI30" i="6"/>
  <c r="AI38" i="6"/>
  <c r="AI41" i="6" s="1"/>
  <c r="Z67" i="6"/>
  <c r="AH67" i="6"/>
  <c r="V89" i="6"/>
  <c r="AD89" i="6"/>
  <c r="X100" i="6"/>
  <c r="AF100" i="6"/>
  <c r="Z111" i="6"/>
  <c r="AH111" i="6"/>
  <c r="V133" i="6"/>
  <c r="AD133" i="6"/>
  <c r="AC9" i="6"/>
  <c r="AF56" i="6"/>
  <c r="AD67" i="6"/>
  <c r="X122" i="6"/>
  <c r="AH133" i="6"/>
  <c r="AH5" i="6"/>
  <c r="Z6" i="6"/>
  <c r="AH6" i="6"/>
  <c r="Z7" i="6"/>
  <c r="AH7" i="6"/>
  <c r="Z8" i="6"/>
  <c r="AH8" i="6"/>
  <c r="Z9" i="6"/>
  <c r="Z14" i="6"/>
  <c r="AH14" i="6"/>
  <c r="U56" i="6"/>
  <c r="AC56" i="6"/>
  <c r="AI49" i="6"/>
  <c r="AA67" i="6"/>
  <c r="U78" i="6"/>
  <c r="AC78" i="6"/>
  <c r="Y100" i="6"/>
  <c r="AG100" i="6"/>
  <c r="AA111" i="6"/>
  <c r="U122" i="6"/>
  <c r="AC122" i="6"/>
  <c r="AI119" i="6"/>
  <c r="AA5" i="6"/>
  <c r="AA6" i="6"/>
  <c r="AA13" i="6"/>
  <c r="AA14" i="6"/>
  <c r="V56" i="6"/>
  <c r="AD56" i="6"/>
  <c r="AI48" i="6"/>
  <c r="V78" i="6"/>
  <c r="AD78" i="6"/>
  <c r="AI74" i="6"/>
  <c r="X89" i="6"/>
  <c r="AF89" i="6"/>
  <c r="Z100" i="6"/>
  <c r="AH100" i="6"/>
  <c r="AI92" i="6"/>
  <c r="V122" i="6"/>
  <c r="AD122" i="6"/>
  <c r="AI118" i="6"/>
  <c r="X133" i="6"/>
  <c r="AF133" i="6"/>
  <c r="X15" i="2"/>
  <c r="AF15" i="2"/>
  <c r="AI85" i="2"/>
  <c r="AF14" i="2"/>
  <c r="AI93" i="2"/>
  <c r="Y14" i="2"/>
  <c r="AI28" i="2"/>
  <c r="AE37" i="2"/>
  <c r="AH41" i="2"/>
  <c r="Z41" i="2"/>
  <c r="AI55" i="2"/>
  <c r="AI47" i="2"/>
  <c r="AI43" i="2"/>
  <c r="AF56" i="2"/>
  <c r="X56" i="2"/>
  <c r="AI63" i="2"/>
  <c r="AI59" i="2"/>
  <c r="AI73" i="2"/>
  <c r="AB78" i="2"/>
  <c r="AI87" i="2"/>
  <c r="AI79" i="2"/>
  <c r="AI95" i="2"/>
  <c r="AD100" i="2"/>
  <c r="V100" i="2"/>
  <c r="AB100" i="2"/>
  <c r="AH100" i="2"/>
  <c r="Z100" i="2"/>
  <c r="AI107" i="2"/>
  <c r="AB111" i="2"/>
  <c r="AF111" i="2"/>
  <c r="X111" i="2"/>
  <c r="AI117" i="2"/>
  <c r="AD122" i="2"/>
  <c r="V122" i="2"/>
  <c r="AI127" i="2"/>
  <c r="AI123" i="2"/>
  <c r="AB15" i="2"/>
  <c r="AI31" i="2"/>
  <c r="AC41" i="2"/>
  <c r="U41" i="2"/>
  <c r="AG56" i="2"/>
  <c r="V15" i="2"/>
  <c r="AA12" i="2"/>
  <c r="AI26" i="2"/>
  <c r="AI38" i="2"/>
  <c r="AI53" i="2"/>
  <c r="AI45" i="2"/>
  <c r="AI61" i="2"/>
  <c r="AI125" i="2"/>
  <c r="AD133" i="2"/>
  <c r="AE12" i="2"/>
  <c r="AB12" i="2"/>
  <c r="AI91" i="2"/>
  <c r="AB11" i="2"/>
  <c r="AD15" i="2"/>
  <c r="F10" i="2"/>
  <c r="V12" i="2"/>
  <c r="AD12" i="2"/>
  <c r="W15" i="2"/>
  <c r="AC29" i="2"/>
  <c r="Y29" i="2"/>
  <c r="AI35" i="2"/>
  <c r="AI34" i="2"/>
  <c r="AF37" i="2"/>
  <c r="X37" i="2"/>
  <c r="AI30" i="2"/>
  <c r="AI40" i="2"/>
  <c r="AI41" i="2" s="1"/>
  <c r="T56" i="2"/>
  <c r="AE56" i="2"/>
  <c r="W56" i="2"/>
  <c r="AC56" i="2"/>
  <c r="AA56" i="2"/>
  <c r="Y56" i="2"/>
  <c r="AC67" i="2"/>
  <c r="U67" i="2"/>
  <c r="AG67" i="2"/>
  <c r="Y67" i="2"/>
  <c r="AE67" i="2"/>
  <c r="W67" i="2"/>
  <c r="AE78" i="2"/>
  <c r="W78" i="2"/>
  <c r="AI83" i="2"/>
  <c r="AE89" i="2"/>
  <c r="W89" i="2"/>
  <c r="AC89" i="2"/>
  <c r="U89" i="2"/>
  <c r="AE100" i="2"/>
  <c r="W100" i="2"/>
  <c r="AA100" i="2"/>
  <c r="T111" i="2"/>
  <c r="AG111" i="2"/>
  <c r="Y111" i="2"/>
  <c r="AA122" i="2"/>
  <c r="AC122" i="2"/>
  <c r="U122" i="2"/>
  <c r="AH15" i="2"/>
  <c r="AF41" i="2"/>
  <c r="X41" i="2"/>
  <c r="AD41" i="2"/>
  <c r="AI72" i="2"/>
  <c r="Z13" i="2"/>
  <c r="AH13" i="2"/>
  <c r="AI24" i="2"/>
  <c r="U11" i="2"/>
  <c r="AC11" i="2"/>
  <c r="T37" i="2"/>
  <c r="AI109" i="2"/>
  <c r="AG37" i="2"/>
  <c r="Y37" i="2"/>
  <c r="AI71" i="2"/>
  <c r="AF78" i="2"/>
  <c r="X78" i="2"/>
  <c r="AI103" i="2"/>
  <c r="Z111" i="2"/>
  <c r="AD111" i="2"/>
  <c r="V111" i="2"/>
  <c r="AH122" i="2"/>
  <c r="Z122" i="2"/>
  <c r="AF122" i="2"/>
  <c r="X122" i="2"/>
  <c r="AB122" i="2"/>
  <c r="W122" i="2"/>
  <c r="V11" i="2"/>
  <c r="AD11" i="2"/>
  <c r="U12" i="2"/>
  <c r="AC12" i="2"/>
  <c r="U14" i="2"/>
  <c r="AC14" i="2"/>
  <c r="U15" i="2"/>
  <c r="T89" i="2"/>
  <c r="U29" i="2"/>
  <c r="AA29" i="2"/>
  <c r="AG29" i="2"/>
  <c r="AE29" i="2"/>
  <c r="W29" i="2"/>
  <c r="AG41" i="2"/>
  <c r="Y41" i="2"/>
  <c r="AE41" i="2"/>
  <c r="W41" i="2"/>
  <c r="AH133" i="2"/>
  <c r="Z133" i="2"/>
  <c r="AF133" i="2"/>
  <c r="X133" i="2"/>
  <c r="V133" i="2"/>
  <c r="AB133" i="2"/>
  <c r="Y100" i="2"/>
  <c r="AH29" i="2"/>
  <c r="Z29" i="2"/>
  <c r="V41" i="2"/>
  <c r="AB41" i="2"/>
  <c r="AF67" i="2"/>
  <c r="X67" i="2"/>
  <c r="AD67" i="2"/>
  <c r="V67" i="2"/>
  <c r="AB67" i="2"/>
  <c r="Z78" i="2"/>
  <c r="AI68" i="2"/>
  <c r="AI92" i="2"/>
  <c r="AF100" i="2"/>
  <c r="X100" i="2"/>
  <c r="AI108" i="2"/>
  <c r="AI104" i="2"/>
  <c r="AG100" i="2"/>
  <c r="X11" i="2"/>
  <c r="AF11" i="2"/>
  <c r="AE15" i="2"/>
  <c r="AA78" i="2"/>
  <c r="AG78" i="2"/>
  <c r="Y78" i="2"/>
  <c r="AC100" i="2"/>
  <c r="U100" i="2"/>
  <c r="T133" i="2"/>
  <c r="AH11" i="2"/>
  <c r="AF29" i="2"/>
  <c r="X29" i="2"/>
  <c r="AD29" i="2"/>
  <c r="V29" i="2"/>
  <c r="AA37" i="2"/>
  <c r="AC37" i="2"/>
  <c r="U37" i="2"/>
  <c r="AI49" i="2"/>
  <c r="Z56" i="2"/>
  <c r="AD56" i="2"/>
  <c r="V56" i="2"/>
  <c r="AB56" i="2"/>
  <c r="AI60" i="2"/>
  <c r="AI65" i="2"/>
  <c r="AH67" i="2"/>
  <c r="Z67" i="2"/>
  <c r="AH89" i="2"/>
  <c r="Z89" i="2"/>
  <c r="AF89" i="2"/>
  <c r="X89" i="2"/>
  <c r="T122" i="2"/>
  <c r="AE122" i="2"/>
  <c r="Z11" i="2"/>
  <c r="AG14" i="2"/>
  <c r="AH37" i="2"/>
  <c r="Z37" i="2"/>
  <c r="AD37" i="2"/>
  <c r="V37" i="2"/>
  <c r="AB37" i="2"/>
  <c r="AC78" i="2"/>
  <c r="U78" i="2"/>
  <c r="AA89" i="2"/>
  <c r="AG89" i="2"/>
  <c r="Y89" i="2"/>
  <c r="AE111" i="2"/>
  <c r="W111" i="2"/>
  <c r="AC111" i="2"/>
  <c r="U111" i="2"/>
  <c r="AA111" i="2"/>
  <c r="Y122" i="2"/>
  <c r="AG122" i="2"/>
  <c r="AB6" i="2"/>
  <c r="Z12" i="2"/>
  <c r="AH12" i="2"/>
  <c r="Z14" i="2"/>
  <c r="AH14" i="2"/>
  <c r="Z15" i="2"/>
  <c r="AI74" i="2"/>
  <c r="AD78" i="2"/>
  <c r="V78" i="2"/>
  <c r="AD89" i="2"/>
  <c r="V89" i="2"/>
  <c r="AB89" i="2"/>
  <c r="AI94" i="2"/>
  <c r="U41" i="4"/>
  <c r="AC41" i="4"/>
  <c r="X56" i="4"/>
  <c r="AF56" i="4"/>
  <c r="AI44" i="4"/>
  <c r="AI52" i="4"/>
  <c r="V67" i="4"/>
  <c r="AD67" i="4"/>
  <c r="AI61" i="4"/>
  <c r="X78" i="4"/>
  <c r="AF78" i="4"/>
  <c r="Z89" i="4"/>
  <c r="AH89" i="4"/>
  <c r="AI87" i="4"/>
  <c r="T100" i="4"/>
  <c r="AB100" i="4"/>
  <c r="AI96" i="4"/>
  <c r="V111" i="4"/>
  <c r="AD111" i="4"/>
  <c r="AI105" i="4"/>
  <c r="X122" i="4"/>
  <c r="AF122" i="4"/>
  <c r="Z133" i="4"/>
  <c r="AI123" i="4"/>
  <c r="AI131" i="4"/>
  <c r="U11" i="4"/>
  <c r="X29" i="4"/>
  <c r="V37" i="4"/>
  <c r="V8" i="4"/>
  <c r="Z15" i="4"/>
  <c r="AI71" i="4"/>
  <c r="AI80" i="4"/>
  <c r="AI86" i="4"/>
  <c r="U100" i="4"/>
  <c r="AC100" i="4"/>
  <c r="AI95" i="4"/>
  <c r="W111" i="4"/>
  <c r="AE111" i="4"/>
  <c r="AI104" i="4"/>
  <c r="AI113" i="4"/>
  <c r="AI121" i="4"/>
  <c r="AC8" i="4"/>
  <c r="W6" i="4"/>
  <c r="AE6" i="4"/>
  <c r="W7" i="4"/>
  <c r="AE7" i="4"/>
  <c r="W8" i="4"/>
  <c r="AE8" i="4"/>
  <c r="W9" i="4"/>
  <c r="AE9" i="4"/>
  <c r="W11" i="4"/>
  <c r="AE11" i="4"/>
  <c r="AA15" i="4"/>
  <c r="AI50" i="4"/>
  <c r="AI59" i="4"/>
  <c r="AI85" i="4"/>
  <c r="V100" i="4"/>
  <c r="AD100" i="4"/>
  <c r="AI94" i="4"/>
  <c r="X111" i="4"/>
  <c r="AF111" i="4"/>
  <c r="AI103" i="4"/>
  <c r="Z122" i="4"/>
  <c r="AH122" i="4"/>
  <c r="AI129" i="4"/>
  <c r="W100" i="4"/>
  <c r="AE100" i="4"/>
  <c r="Y111" i="4"/>
  <c r="AG111" i="4"/>
  <c r="AI102" i="4"/>
  <c r="AI110" i="4"/>
  <c r="U7" i="4"/>
  <c r="U8" i="4"/>
  <c r="AF29" i="4"/>
  <c r="Y6" i="4"/>
  <c r="AG6" i="4"/>
  <c r="Y7" i="4"/>
  <c r="AG7" i="4"/>
  <c r="Y8" i="4"/>
  <c r="AG8" i="4"/>
  <c r="Y9" i="4"/>
  <c r="AG9" i="4"/>
  <c r="Y11" i="4"/>
  <c r="AG11" i="4"/>
  <c r="Z12" i="4"/>
  <c r="AH12" i="4"/>
  <c r="U15" i="4"/>
  <c r="AC15" i="4"/>
  <c r="X100" i="4"/>
  <c r="AF100" i="4"/>
  <c r="Z111" i="4"/>
  <c r="AH111" i="4"/>
  <c r="T122" i="4"/>
  <c r="AB122" i="4"/>
  <c r="U9" i="4"/>
  <c r="Z7" i="4"/>
  <c r="Z8" i="4"/>
  <c r="AH8" i="4"/>
  <c r="Z9" i="4"/>
  <c r="Z11" i="4"/>
  <c r="V15" i="4"/>
  <c r="AI75" i="4"/>
  <c r="AI84" i="4"/>
  <c r="Y100" i="4"/>
  <c r="AG100" i="4"/>
  <c r="AI91" i="4"/>
  <c r="AI99" i="4"/>
  <c r="AA111" i="4"/>
  <c r="AI108" i="4"/>
  <c r="U122" i="4"/>
  <c r="AC122" i="4"/>
  <c r="AI117" i="4"/>
  <c r="W15" i="4"/>
  <c r="AE15" i="4"/>
  <c r="AI83" i="4"/>
  <c r="AH100" i="4"/>
  <c r="AI98" i="4"/>
  <c r="T111" i="4"/>
  <c r="AB111" i="4"/>
  <c r="AI107" i="4"/>
  <c r="V122" i="4"/>
  <c r="AD122" i="4"/>
  <c r="AI116" i="4"/>
  <c r="W6" i="5"/>
  <c r="W8" i="5"/>
  <c r="W9" i="5"/>
  <c r="AE9" i="5"/>
  <c r="Y13" i="5"/>
  <c r="AG13" i="5"/>
  <c r="Z14" i="5"/>
  <c r="T29" i="5"/>
  <c r="AB29" i="5"/>
  <c r="Z37" i="5"/>
  <c r="Y41" i="5"/>
  <c r="AG41" i="5"/>
  <c r="T56" i="5"/>
  <c r="AB56" i="5"/>
  <c r="Z67" i="5"/>
  <c r="T78" i="5"/>
  <c r="AB78" i="5"/>
  <c r="AI74" i="5"/>
  <c r="V89" i="5"/>
  <c r="AD89" i="5"/>
  <c r="AI85" i="5"/>
  <c r="X100" i="5"/>
  <c r="AF100" i="5"/>
  <c r="AI94" i="5"/>
  <c r="Y122" i="5"/>
  <c r="AG122" i="5"/>
  <c r="AI113" i="5"/>
  <c r="AI121" i="5"/>
  <c r="AA133" i="5"/>
  <c r="AI130" i="5"/>
  <c r="AF111" i="5"/>
  <c r="G16" i="5"/>
  <c r="O16" i="5"/>
  <c r="X6" i="5"/>
  <c r="AF6" i="5"/>
  <c r="Z13" i="5"/>
  <c r="AA14" i="5"/>
  <c r="U29" i="5"/>
  <c r="AC29" i="5"/>
  <c r="AI28" i="5"/>
  <c r="AA37" i="5"/>
  <c r="Z41" i="5"/>
  <c r="AI40" i="5"/>
  <c r="U56" i="5"/>
  <c r="AC56" i="5"/>
  <c r="AA67" i="5"/>
  <c r="U78" i="5"/>
  <c r="AC78" i="5"/>
  <c r="AI73" i="5"/>
  <c r="W89" i="5"/>
  <c r="AE89" i="5"/>
  <c r="AI84" i="5"/>
  <c r="AG100" i="5"/>
  <c r="AI93" i="5"/>
  <c r="Z122" i="5"/>
  <c r="AH122" i="5"/>
  <c r="T133" i="5"/>
  <c r="AB133" i="5"/>
  <c r="AI129" i="5"/>
  <c r="Y6" i="5"/>
  <c r="AA13" i="5"/>
  <c r="V29" i="5"/>
  <c r="AD29" i="5"/>
  <c r="T37" i="5"/>
  <c r="AB37" i="5"/>
  <c r="V56" i="5"/>
  <c r="AD56" i="5"/>
  <c r="T67" i="5"/>
  <c r="AB67" i="5"/>
  <c r="V78" i="5"/>
  <c r="AD78" i="5"/>
  <c r="X89" i="5"/>
  <c r="AF89" i="5"/>
  <c r="Z100" i="5"/>
  <c r="AH100" i="5"/>
  <c r="AI101" i="5"/>
  <c r="AA122" i="5"/>
  <c r="U133" i="5"/>
  <c r="AC133" i="5"/>
  <c r="Z6" i="5"/>
  <c r="AH6" i="5"/>
  <c r="Z7" i="5"/>
  <c r="AH7" i="5"/>
  <c r="U37" i="5"/>
  <c r="AC37" i="5"/>
  <c r="W56" i="5"/>
  <c r="AE56" i="5"/>
  <c r="U67" i="5"/>
  <c r="AC67" i="5"/>
  <c r="W78" i="5"/>
  <c r="AE78" i="5"/>
  <c r="Y89" i="5"/>
  <c r="AG89" i="5"/>
  <c r="AA100" i="5"/>
  <c r="T122" i="5"/>
  <c r="AB122" i="5"/>
  <c r="AI118" i="5"/>
  <c r="V133" i="5"/>
  <c r="AD133" i="5"/>
  <c r="AI127" i="5"/>
  <c r="AA11" i="5"/>
  <c r="U13" i="5"/>
  <c r="AC13" i="5"/>
  <c r="X29" i="5"/>
  <c r="AF29" i="5"/>
  <c r="AI25" i="5"/>
  <c r="V37" i="5"/>
  <c r="AD37" i="5"/>
  <c r="U41" i="5"/>
  <c r="AC41" i="5"/>
  <c r="X56" i="5"/>
  <c r="AF56" i="5"/>
  <c r="AI44" i="5"/>
  <c r="V67" i="5"/>
  <c r="AD67" i="5"/>
  <c r="X78" i="5"/>
  <c r="AF78" i="5"/>
  <c r="Z89" i="5"/>
  <c r="AH89" i="5"/>
  <c r="AI81" i="5"/>
  <c r="T100" i="5"/>
  <c r="AB100" i="5"/>
  <c r="AI98" i="5"/>
  <c r="U122" i="5"/>
  <c r="AC122" i="5"/>
  <c r="AI117" i="5"/>
  <c r="W133" i="5"/>
  <c r="AE133" i="5"/>
  <c r="AI24" i="5"/>
  <c r="W37" i="5"/>
  <c r="AE37" i="5"/>
  <c r="AI33" i="5"/>
  <c r="V41" i="5"/>
  <c r="AD41" i="5"/>
  <c r="Y56" i="5"/>
  <c r="W67" i="5"/>
  <c r="AE67" i="5"/>
  <c r="Y78" i="5"/>
  <c r="AG78" i="5"/>
  <c r="AI69" i="5"/>
  <c r="AI77" i="5"/>
  <c r="AA89" i="5"/>
  <c r="AI80" i="5"/>
  <c r="U100" i="5"/>
  <c r="AC100" i="5"/>
  <c r="AI97" i="5"/>
  <c r="V122" i="5"/>
  <c r="AD122" i="5"/>
  <c r="AI116" i="5"/>
  <c r="X133" i="5"/>
  <c r="AF133" i="5"/>
  <c r="AI125" i="5"/>
  <c r="U6" i="5"/>
  <c r="AC6" i="5"/>
  <c r="AC7" i="5"/>
  <c r="U8" i="5"/>
  <c r="U9" i="5"/>
  <c r="W13" i="5"/>
  <c r="AE13" i="5"/>
  <c r="X14" i="5"/>
  <c r="AF14" i="5"/>
  <c r="X37" i="5"/>
  <c r="AF37" i="5"/>
  <c r="AI32" i="5"/>
  <c r="AE41" i="5"/>
  <c r="Z56" i="5"/>
  <c r="X67" i="5"/>
  <c r="AF67" i="5"/>
  <c r="Z78" i="5"/>
  <c r="AH78" i="5"/>
  <c r="T89" i="5"/>
  <c r="AB89" i="5"/>
  <c r="AI87" i="5"/>
  <c r="V100" i="5"/>
  <c r="AD100" i="5"/>
  <c r="W122" i="5"/>
  <c r="AE122" i="5"/>
  <c r="Y133" i="5"/>
  <c r="AG133" i="5"/>
  <c r="AI124" i="5"/>
  <c r="F10" i="3"/>
  <c r="AC7" i="3"/>
  <c r="U7" i="3"/>
  <c r="V14" i="3"/>
  <c r="AH7" i="3"/>
  <c r="Y7" i="3"/>
  <c r="Z12" i="3"/>
  <c r="N10" i="3"/>
  <c r="AB7" i="3"/>
  <c r="AB15" i="3"/>
  <c r="AG7" i="3"/>
  <c r="AF7" i="3"/>
  <c r="X7" i="3"/>
  <c r="Z7" i="3"/>
  <c r="AE7" i="3"/>
  <c r="Y9" i="3"/>
  <c r="AF11" i="3"/>
  <c r="AF13" i="3"/>
  <c r="X13" i="3"/>
  <c r="AG8" i="3"/>
  <c r="Y8" i="3"/>
  <c r="AF9" i="3"/>
  <c r="X9" i="3"/>
  <c r="AE13" i="3"/>
  <c r="W13" i="3"/>
  <c r="U14" i="3"/>
  <c r="AA15" i="3"/>
  <c r="AF8" i="3"/>
  <c r="X8" i="3"/>
  <c r="W9" i="3"/>
  <c r="AE8" i="3"/>
  <c r="AD9" i="3"/>
  <c r="AC9" i="3"/>
  <c r="AE6" i="3"/>
  <c r="W6" i="3"/>
  <c r="AA11" i="3"/>
  <c r="AA8" i="3"/>
  <c r="AH9" i="3"/>
  <c r="AG11" i="3"/>
  <c r="Y11" i="3"/>
  <c r="AA12" i="3"/>
  <c r="AG13" i="3"/>
  <c r="Y13" i="3"/>
  <c r="AE14" i="3"/>
  <c r="W14" i="3"/>
  <c r="AI29" i="3"/>
  <c r="AH6" i="3"/>
  <c r="V5" i="3"/>
  <c r="AC6" i="3"/>
  <c r="U6" i="3"/>
  <c r="Z9" i="3"/>
  <c r="X11" i="3"/>
  <c r="AC12" i="3"/>
  <c r="U12" i="3"/>
  <c r="AA13" i="3"/>
  <c r="AG14" i="3"/>
  <c r="Y14" i="3"/>
  <c r="AE15" i="3"/>
  <c r="W15" i="3"/>
  <c r="AD5" i="3"/>
  <c r="AC5" i="3"/>
  <c r="U5" i="3"/>
  <c r="AB6" i="3"/>
  <c r="AA7" i="3"/>
  <c r="AH8" i="3"/>
  <c r="Z8" i="3"/>
  <c r="AH11" i="3"/>
  <c r="Z11" i="3"/>
  <c r="AB12" i="3"/>
  <c r="AH13" i="3"/>
  <c r="Z13" i="3"/>
  <c r="AF14" i="3"/>
  <c r="X14" i="3"/>
  <c r="AD15" i="3"/>
  <c r="V15" i="3"/>
  <c r="T11" i="3"/>
  <c r="Z6" i="3"/>
  <c r="AG6" i="3"/>
  <c r="Y6" i="3"/>
  <c r="W8" i="3"/>
  <c r="V9" i="3"/>
  <c r="AE11" i="3"/>
  <c r="W11" i="3"/>
  <c r="U15" i="3"/>
  <c r="AH5" i="3"/>
  <c r="Y5" i="3"/>
  <c r="AF6" i="3"/>
  <c r="W7" i="3"/>
  <c r="AD8" i="3"/>
  <c r="V8" i="3"/>
  <c r="U9" i="3"/>
  <c r="AD11" i="3"/>
  <c r="V11" i="3"/>
  <c r="AF12" i="3"/>
  <c r="X12" i="3"/>
  <c r="AD13" i="3"/>
  <c r="V13" i="3"/>
  <c r="AB14" i="3"/>
  <c r="AH15" i="3"/>
  <c r="Z15" i="3"/>
  <c r="AG5" i="3"/>
  <c r="X6" i="3"/>
  <c r="AF5" i="3"/>
  <c r="X5" i="3"/>
  <c r="AD7" i="3"/>
  <c r="V7" i="3"/>
  <c r="AC8" i="3"/>
  <c r="U8" i="3"/>
  <c r="AB9" i="3"/>
  <c r="L10" i="3"/>
  <c r="AC11" i="3"/>
  <c r="U11" i="3"/>
  <c r="AE12" i="3"/>
  <c r="W12" i="3"/>
  <c r="AC13" i="3"/>
  <c r="U13" i="3"/>
  <c r="AA14" i="3"/>
  <c r="AG15" i="3"/>
  <c r="Y15" i="3"/>
  <c r="AA6" i="3"/>
  <c r="AC15" i="3"/>
  <c r="AA5" i="3"/>
  <c r="Z5" i="3"/>
  <c r="M10" i="3"/>
  <c r="E10" i="3"/>
  <c r="AB8" i="3"/>
  <c r="AA9" i="3"/>
  <c r="D10" i="3"/>
  <c r="AB11" i="3"/>
  <c r="AD12" i="3"/>
  <c r="V12" i="3"/>
  <c r="AB13" i="3"/>
  <c r="AH14" i="3"/>
  <c r="Z14" i="3"/>
  <c r="AF15" i="3"/>
  <c r="X15" i="3"/>
  <c r="AH16" i="9"/>
  <c r="AA16" i="9"/>
  <c r="AE16" i="9"/>
  <c r="N18" i="9"/>
  <c r="N19" i="9" s="1"/>
  <c r="L18" i="9"/>
  <c r="L19" i="9" s="1"/>
  <c r="AC16" i="9"/>
  <c r="W16" i="9"/>
  <c r="F18" i="9"/>
  <c r="F19" i="9" s="1"/>
  <c r="D18" i="9"/>
  <c r="D19" i="9" s="1"/>
  <c r="U16" i="9"/>
  <c r="AB16" i="9"/>
  <c r="K18" i="9"/>
  <c r="K19" i="9" s="1"/>
  <c r="AG16" i="9"/>
  <c r="P18" i="9"/>
  <c r="P19" i="9" s="1"/>
  <c r="Z16" i="9"/>
  <c r="Y16" i="9"/>
  <c r="H18" i="9"/>
  <c r="H19" i="9" s="1"/>
  <c r="X16" i="9"/>
  <c r="G18" i="9"/>
  <c r="G19" i="9" s="1"/>
  <c r="M18" i="9"/>
  <c r="M19" i="9" s="1"/>
  <c r="AD16" i="9"/>
  <c r="AF16" i="9"/>
  <c r="O18" i="9"/>
  <c r="O19" i="9" s="1"/>
  <c r="E18" i="9"/>
  <c r="E19" i="9" s="1"/>
  <c r="V16" i="9"/>
  <c r="AB78" i="8"/>
  <c r="AB100" i="8"/>
  <c r="Z6" i="8"/>
  <c r="AH6" i="8"/>
  <c r="Z7" i="8"/>
  <c r="AH7" i="8"/>
  <c r="Z8" i="8"/>
  <c r="AH8" i="8"/>
  <c r="Z9" i="8"/>
  <c r="AH9" i="8"/>
  <c r="Z11" i="8"/>
  <c r="AH11" i="8"/>
  <c r="Y13" i="8"/>
  <c r="AG13" i="8"/>
  <c r="Z14" i="8"/>
  <c r="AH14" i="8"/>
  <c r="AA15" i="8"/>
  <c r="T29" i="8"/>
  <c r="AB29" i="8"/>
  <c r="Z37" i="8"/>
  <c r="AI30" i="8"/>
  <c r="Y41" i="8"/>
  <c r="AG41" i="8"/>
  <c r="AI39" i="8"/>
  <c r="AB56" i="8"/>
  <c r="Z67" i="8"/>
  <c r="AH67" i="8"/>
  <c r="U122" i="8"/>
  <c r="AC122" i="8"/>
  <c r="AA133" i="8"/>
  <c r="AA6" i="8"/>
  <c r="AA7" i="8"/>
  <c r="AA8" i="8"/>
  <c r="AA9" i="8"/>
  <c r="AH13" i="8"/>
  <c r="AA14" i="8"/>
  <c r="AB15" i="8"/>
  <c r="U29" i="8"/>
  <c r="AC29" i="8"/>
  <c r="AA37" i="8"/>
  <c r="Z41" i="8"/>
  <c r="AI38" i="8"/>
  <c r="U56" i="8"/>
  <c r="AC56" i="8"/>
  <c r="AI49" i="8"/>
  <c r="AI56" i="8" s="1"/>
  <c r="AA67" i="8"/>
  <c r="AI58" i="8"/>
  <c r="V122" i="8"/>
  <c r="AD122" i="8"/>
  <c r="T133" i="8"/>
  <c r="AB133" i="8"/>
  <c r="AB6" i="8"/>
  <c r="AB7" i="8"/>
  <c r="AB8" i="8"/>
  <c r="AB9" i="8"/>
  <c r="AB11" i="8"/>
  <c r="AA13" i="8"/>
  <c r="AB14" i="8"/>
  <c r="U15" i="8"/>
  <c r="AC15" i="8"/>
  <c r="V29" i="8"/>
  <c r="AD29" i="8"/>
  <c r="AI27" i="8"/>
  <c r="T37" i="8"/>
  <c r="AB37" i="8"/>
  <c r="AI36" i="8"/>
  <c r="V56" i="8"/>
  <c r="AD56" i="8"/>
  <c r="AB67" i="8"/>
  <c r="W122" i="8"/>
  <c r="AE122" i="8"/>
  <c r="U133" i="8"/>
  <c r="AC133" i="8"/>
  <c r="U6" i="8"/>
  <c r="AC6" i="8"/>
  <c r="U7" i="8"/>
  <c r="AC7" i="8"/>
  <c r="U8" i="8"/>
  <c r="AC8" i="8"/>
  <c r="U9" i="8"/>
  <c r="AC9" i="8"/>
  <c r="U11" i="8"/>
  <c r="AC11" i="8"/>
  <c r="AB13" i="8"/>
  <c r="U14" i="8"/>
  <c r="AC14" i="8"/>
  <c r="V15" i="8"/>
  <c r="AD15" i="8"/>
  <c r="W29" i="8"/>
  <c r="AE29" i="8"/>
  <c r="AI26" i="8"/>
  <c r="U37" i="8"/>
  <c r="AC37" i="8"/>
  <c r="AI35" i="8"/>
  <c r="W56" i="8"/>
  <c r="AE56" i="8"/>
  <c r="X122" i="8"/>
  <c r="AF122" i="8"/>
  <c r="V133" i="8"/>
  <c r="AD133" i="8"/>
  <c r="AI127" i="8"/>
  <c r="V6" i="8"/>
  <c r="AD6" i="8"/>
  <c r="V7" i="8"/>
  <c r="AD7" i="8"/>
  <c r="AD14" i="8"/>
  <c r="AE15" i="8"/>
  <c r="X29" i="8"/>
  <c r="AF29" i="8"/>
  <c r="V37" i="8"/>
  <c r="AD37" i="8"/>
  <c r="AI34" i="8"/>
  <c r="X56" i="8"/>
  <c r="AF56" i="8"/>
  <c r="Y122" i="8"/>
  <c r="AG122" i="8"/>
  <c r="AI117" i="8"/>
  <c r="W133" i="8"/>
  <c r="AE133" i="8"/>
  <c r="AI126" i="8"/>
  <c r="W6" i="8"/>
  <c r="AE6" i="8"/>
  <c r="W7" i="8"/>
  <c r="AE7" i="8"/>
  <c r="W8" i="8"/>
  <c r="AE8" i="8"/>
  <c r="W9" i="8"/>
  <c r="AE9" i="8"/>
  <c r="AE11" i="8"/>
  <c r="U12" i="8"/>
  <c r="AD13" i="8"/>
  <c r="W14" i="8"/>
  <c r="AE14" i="8"/>
  <c r="AF15" i="8"/>
  <c r="AI24" i="8"/>
  <c r="W37" i="8"/>
  <c r="AE37" i="8"/>
  <c r="AI33" i="8"/>
  <c r="Y56" i="8"/>
  <c r="AG56" i="8"/>
  <c r="Z122" i="8"/>
  <c r="AH122" i="8"/>
  <c r="AI116" i="8"/>
  <c r="X133" i="8"/>
  <c r="AF133" i="8"/>
  <c r="AI125" i="8"/>
  <c r="G16" i="8"/>
  <c r="O16" i="8"/>
  <c r="O18" i="8" s="1"/>
  <c r="O19" i="8" s="1"/>
  <c r="X6" i="8"/>
  <c r="AF6" i="8"/>
  <c r="X7" i="8"/>
  <c r="AF7" i="8"/>
  <c r="X8" i="8"/>
  <c r="AF8" i="8"/>
  <c r="X9" i="8"/>
  <c r="AF9" i="8"/>
  <c r="AE13" i="8"/>
  <c r="X14" i="8"/>
  <c r="AF14" i="8"/>
  <c r="Y15" i="8"/>
  <c r="AG15" i="8"/>
  <c r="AI23" i="8"/>
  <c r="AI32" i="8"/>
  <c r="Z56" i="8"/>
  <c r="AH56" i="8"/>
  <c r="AI68" i="8"/>
  <c r="AI79" i="8"/>
  <c r="AI89" i="8" s="1"/>
  <c r="AI90" i="8"/>
  <c r="AI100" i="8" s="1"/>
  <c r="AI101" i="8"/>
  <c r="AI111" i="8" s="1"/>
  <c r="AI112" i="8"/>
  <c r="Y133" i="8"/>
  <c r="AG133" i="8"/>
  <c r="H16" i="8"/>
  <c r="P16" i="8"/>
  <c r="Y5" i="8"/>
  <c r="AG5" i="8"/>
  <c r="AG11" i="8"/>
  <c r="Z12" i="8"/>
  <c r="AH12" i="8"/>
  <c r="I16" i="8"/>
  <c r="J18" i="8" s="1"/>
  <c r="J19" i="8" s="1"/>
  <c r="Q16" i="8"/>
  <c r="Z5" i="8"/>
  <c r="AH5" i="8"/>
  <c r="N10" i="8"/>
  <c r="AA5" i="8"/>
  <c r="G10" i="8"/>
  <c r="O10" i="8"/>
  <c r="AB12" i="8"/>
  <c r="W12" i="8"/>
  <c r="C16" i="8"/>
  <c r="T16" i="8" s="1"/>
  <c r="K16" i="8"/>
  <c r="T5" i="8"/>
  <c r="AB5" i="8"/>
  <c r="H10" i="8"/>
  <c r="P10" i="8"/>
  <c r="AC12" i="8"/>
  <c r="AA12" i="8"/>
  <c r="D16" i="8"/>
  <c r="L16" i="8"/>
  <c r="U5" i="8"/>
  <c r="AC5" i="8"/>
  <c r="I10" i="8"/>
  <c r="Q10" i="8"/>
  <c r="V12" i="8"/>
  <c r="AD12" i="8"/>
  <c r="E16" i="8"/>
  <c r="M16" i="8"/>
  <c r="V5" i="8"/>
  <c r="AD5" i="8"/>
  <c r="J10" i="8"/>
  <c r="AE12" i="8"/>
  <c r="F16" i="8"/>
  <c r="W5" i="8"/>
  <c r="AE5" i="8"/>
  <c r="C10" i="8"/>
  <c r="T10" i="8" s="1"/>
  <c r="K10" i="8"/>
  <c r="X12" i="8"/>
  <c r="AF12" i="8"/>
  <c r="X5" i="8"/>
  <c r="AF5" i="8"/>
  <c r="D10" i="8"/>
  <c r="L10" i="8"/>
  <c r="Y12" i="8"/>
  <c r="AG12" i="8"/>
  <c r="T56" i="8"/>
  <c r="T67" i="8"/>
  <c r="AH29" i="8"/>
  <c r="AH37" i="8"/>
  <c r="AH41" i="8"/>
  <c r="AH133" i="8"/>
  <c r="T100" i="7"/>
  <c r="AI90" i="7"/>
  <c r="T89" i="7"/>
  <c r="AI79" i="7"/>
  <c r="AB89" i="7"/>
  <c r="V100" i="7"/>
  <c r="AD100" i="7"/>
  <c r="T133" i="7"/>
  <c r="AI123" i="7"/>
  <c r="AB133" i="7"/>
  <c r="AB5" i="7"/>
  <c r="AB6" i="7"/>
  <c r="AB7" i="7"/>
  <c r="AB8" i="7"/>
  <c r="AB9" i="7"/>
  <c r="I10" i="7"/>
  <c r="Z11" i="7"/>
  <c r="AH11" i="7"/>
  <c r="AA12" i="7"/>
  <c r="Z13" i="7"/>
  <c r="AH13" i="7"/>
  <c r="Y14" i="7"/>
  <c r="AG14" i="7"/>
  <c r="Y15" i="7"/>
  <c r="AG15" i="7"/>
  <c r="AI40" i="7"/>
  <c r="U6" i="7"/>
  <c r="AC6" i="7"/>
  <c r="U7" i="7"/>
  <c r="AC7" i="7"/>
  <c r="U8" i="7"/>
  <c r="AC8" i="7"/>
  <c r="U9" i="7"/>
  <c r="AC9" i="7"/>
  <c r="Q10" i="7"/>
  <c r="AA11" i="7"/>
  <c r="AB12" i="7"/>
  <c r="AA13" i="7"/>
  <c r="Z14" i="7"/>
  <c r="AH14" i="7"/>
  <c r="AH15" i="7"/>
  <c r="AI41" i="7"/>
  <c r="T56" i="7"/>
  <c r="AB56" i="7"/>
  <c r="T78" i="7"/>
  <c r="AI68" i="7"/>
  <c r="AI78" i="7" s="1"/>
  <c r="AB78" i="7"/>
  <c r="V89" i="7"/>
  <c r="AD89" i="7"/>
  <c r="T122" i="7"/>
  <c r="AI112" i="7"/>
  <c r="AB122" i="7"/>
  <c r="V133" i="7"/>
  <c r="AD133" i="7"/>
  <c r="E16" i="7"/>
  <c r="M16" i="7"/>
  <c r="M18" i="7" s="1"/>
  <c r="M19" i="7" s="1"/>
  <c r="AB11" i="7"/>
  <c r="AC12" i="7"/>
  <c r="AB13" i="7"/>
  <c r="AA15" i="7"/>
  <c r="AI47" i="7"/>
  <c r="AB14" i="7"/>
  <c r="AB15" i="7"/>
  <c r="V56" i="7"/>
  <c r="AD56" i="7"/>
  <c r="AI46" i="7"/>
  <c r="T67" i="7"/>
  <c r="AI57" i="7"/>
  <c r="AB67" i="7"/>
  <c r="V78" i="7"/>
  <c r="AD78" i="7"/>
  <c r="T111" i="7"/>
  <c r="AI101" i="7"/>
  <c r="AB111" i="7"/>
  <c r="V122" i="7"/>
  <c r="AD122" i="7"/>
  <c r="AE41" i="7"/>
  <c r="X6" i="7"/>
  <c r="AF6" i="7"/>
  <c r="X7" i="7"/>
  <c r="AF7" i="7"/>
  <c r="X8" i="7"/>
  <c r="AF8" i="7"/>
  <c r="X9" i="7"/>
  <c r="AF9" i="7"/>
  <c r="V11" i="7"/>
  <c r="AD11" i="7"/>
  <c r="V13" i="7"/>
  <c r="AD13" i="7"/>
  <c r="U14" i="7"/>
  <c r="AC14" i="7"/>
  <c r="AI45" i="7"/>
  <c r="AI42" i="7"/>
  <c r="E18" i="7"/>
  <c r="E19" i="7" s="1"/>
  <c r="AC5" i="7"/>
  <c r="V6" i="7"/>
  <c r="V5" i="7"/>
  <c r="AD5" i="7"/>
  <c r="J10" i="7"/>
  <c r="F16" i="7"/>
  <c r="N16" i="7"/>
  <c r="W5" i="7"/>
  <c r="AE5" i="7"/>
  <c r="C10" i="7"/>
  <c r="T10" i="7" s="1"/>
  <c r="K10" i="7"/>
  <c r="G16" i="7"/>
  <c r="O16" i="7"/>
  <c r="X5" i="7"/>
  <c r="AF5" i="7"/>
  <c r="D10" i="7"/>
  <c r="L10" i="7"/>
  <c r="H16" i="7"/>
  <c r="P16" i="7"/>
  <c r="Y5" i="7"/>
  <c r="AG5" i="7"/>
  <c r="I16" i="7"/>
  <c r="Q16" i="7"/>
  <c r="AD6" i="7"/>
  <c r="AC11" i="7"/>
  <c r="U15" i="7"/>
  <c r="J16" i="7"/>
  <c r="U11" i="7"/>
  <c r="C16" i="7"/>
  <c r="T16" i="7" s="1"/>
  <c r="K16" i="7"/>
  <c r="U5" i="7"/>
  <c r="AC15" i="7"/>
  <c r="X12" i="6"/>
  <c r="AF12" i="6"/>
  <c r="W67" i="6"/>
  <c r="AE67" i="6"/>
  <c r="W111" i="6"/>
  <c r="AE111" i="6"/>
  <c r="T100" i="6"/>
  <c r="AI90" i="6"/>
  <c r="T89" i="6"/>
  <c r="AI79" i="6"/>
  <c r="AB89" i="6"/>
  <c r="T133" i="6"/>
  <c r="AI123" i="6"/>
  <c r="AI133" i="6" s="1"/>
  <c r="AB133" i="6"/>
  <c r="Z5" i="6"/>
  <c r="I10" i="6"/>
  <c r="W100" i="6"/>
  <c r="AE100" i="6"/>
  <c r="T56" i="6"/>
  <c r="AI42" i="6"/>
  <c r="AB56" i="6"/>
  <c r="T78" i="6"/>
  <c r="AI68" i="6"/>
  <c r="AI78" i="6" s="1"/>
  <c r="AB78" i="6"/>
  <c r="T122" i="6"/>
  <c r="AI112" i="6"/>
  <c r="AI122" i="6" s="1"/>
  <c r="AB122" i="6"/>
  <c r="AB12" i="6"/>
  <c r="AB13" i="6"/>
  <c r="AG13" i="6"/>
  <c r="W89" i="6"/>
  <c r="AE89" i="6"/>
  <c r="W133" i="6"/>
  <c r="AE133" i="6"/>
  <c r="AB11" i="6"/>
  <c r="U12" i="6"/>
  <c r="AC12" i="6"/>
  <c r="T67" i="6"/>
  <c r="AI57" i="6"/>
  <c r="AI67" i="6" s="1"/>
  <c r="AB67" i="6"/>
  <c r="T111" i="6"/>
  <c r="AI101" i="6"/>
  <c r="AI111" i="6" s="1"/>
  <c r="AB111" i="6"/>
  <c r="E16" i="6"/>
  <c r="M16" i="6"/>
  <c r="AD6" i="6"/>
  <c r="W56" i="6"/>
  <c r="AE56" i="6"/>
  <c r="W78" i="6"/>
  <c r="AE78" i="6"/>
  <c r="W122" i="6"/>
  <c r="AE122" i="6"/>
  <c r="V12" i="6"/>
  <c r="AD12" i="6"/>
  <c r="U13" i="6"/>
  <c r="AC13" i="6"/>
  <c r="AB14" i="6"/>
  <c r="AB15" i="6"/>
  <c r="P10" i="6"/>
  <c r="X7" i="6"/>
  <c r="AF7" i="6"/>
  <c r="X8" i="6"/>
  <c r="AF8" i="6"/>
  <c r="X9" i="6"/>
  <c r="AF9" i="6"/>
  <c r="V11" i="6"/>
  <c r="AD11" i="6"/>
  <c r="V13" i="6"/>
  <c r="AD13" i="6"/>
  <c r="U14" i="6"/>
  <c r="AC14" i="6"/>
  <c r="AH9" i="6"/>
  <c r="X11" i="6"/>
  <c r="AF11" i="6"/>
  <c r="Y12" i="6"/>
  <c r="AG12" i="6"/>
  <c r="X13" i="6"/>
  <c r="AF13" i="6"/>
  <c r="W14" i="6"/>
  <c r="AE14" i="6"/>
  <c r="W15" i="6"/>
  <c r="AE15" i="6"/>
  <c r="AB5" i="6"/>
  <c r="AB6" i="6"/>
  <c r="AA7" i="6"/>
  <c r="AA8" i="6"/>
  <c r="AA9" i="6"/>
  <c r="Y11" i="6"/>
  <c r="AG11" i="6"/>
  <c r="Z12" i="6"/>
  <c r="AH12" i="6"/>
  <c r="X14" i="6"/>
  <c r="AF14" i="6"/>
  <c r="X15" i="6"/>
  <c r="AF15" i="6"/>
  <c r="L16" i="6"/>
  <c r="M18" i="6" s="1"/>
  <c r="M19" i="6" s="1"/>
  <c r="AB7" i="6"/>
  <c r="AB8" i="6"/>
  <c r="AB9" i="6"/>
  <c r="Z11" i="6"/>
  <c r="AH11" i="6"/>
  <c r="AA12" i="6"/>
  <c r="Z13" i="6"/>
  <c r="AH13" i="6"/>
  <c r="Y14" i="6"/>
  <c r="AG14" i="6"/>
  <c r="Y15" i="6"/>
  <c r="AG15" i="6"/>
  <c r="V5" i="6"/>
  <c r="AD5" i="6"/>
  <c r="J10" i="6"/>
  <c r="F16" i="6"/>
  <c r="N16" i="6"/>
  <c r="AC5" i="6"/>
  <c r="U15" i="6"/>
  <c r="W5" i="6"/>
  <c r="AE5" i="6"/>
  <c r="C10" i="6"/>
  <c r="T10" i="6" s="1"/>
  <c r="K10" i="6"/>
  <c r="G16" i="6"/>
  <c r="O16" i="6"/>
  <c r="U5" i="6"/>
  <c r="V6" i="6"/>
  <c r="AC11" i="6"/>
  <c r="AC15" i="6"/>
  <c r="X5" i="6"/>
  <c r="AF5" i="6"/>
  <c r="D10" i="6"/>
  <c r="L10" i="6"/>
  <c r="H16" i="6"/>
  <c r="P16" i="6"/>
  <c r="Y5" i="6"/>
  <c r="AG5" i="6"/>
  <c r="I16" i="6"/>
  <c r="Q16" i="6"/>
  <c r="U11" i="6"/>
  <c r="J16" i="6"/>
  <c r="C16" i="6"/>
  <c r="T16" i="6" s="1"/>
  <c r="K16" i="6"/>
  <c r="AA6" i="5"/>
  <c r="Z8" i="5"/>
  <c r="AH8" i="5"/>
  <c r="Z9" i="5"/>
  <c r="AH9" i="5"/>
  <c r="W11" i="5"/>
  <c r="AE11" i="5"/>
  <c r="W12" i="5"/>
  <c r="AE12" i="5"/>
  <c r="X13" i="5"/>
  <c r="AF13" i="5"/>
  <c r="U14" i="5"/>
  <c r="AC14" i="5"/>
  <c r="AA29" i="5"/>
  <c r="AI31" i="5"/>
  <c r="AI49" i="5"/>
  <c r="AI58" i="5"/>
  <c r="AI68" i="5"/>
  <c r="AB10" i="5"/>
  <c r="AB6" i="5"/>
  <c r="AA8" i="5"/>
  <c r="AA9" i="5"/>
  <c r="X11" i="5"/>
  <c r="AF11" i="5"/>
  <c r="X12" i="5"/>
  <c r="AF12" i="5"/>
  <c r="V14" i="5"/>
  <c r="AD14" i="5"/>
  <c r="AC15" i="5"/>
  <c r="AB15" i="5"/>
  <c r="AI30" i="5"/>
  <c r="AI39" i="5"/>
  <c r="AI48" i="5"/>
  <c r="AI57" i="5"/>
  <c r="AI79" i="5"/>
  <c r="AB8" i="5"/>
  <c r="AB9" i="5"/>
  <c r="Y11" i="5"/>
  <c r="AG11" i="5"/>
  <c r="AH13" i="5"/>
  <c r="W14" i="5"/>
  <c r="AE14" i="5"/>
  <c r="AI38" i="5"/>
  <c r="AI47" i="5"/>
  <c r="AC8" i="5"/>
  <c r="AC9" i="5"/>
  <c r="Z11" i="5"/>
  <c r="AH11" i="5"/>
  <c r="AI46" i="5"/>
  <c r="AI54" i="5"/>
  <c r="AI90" i="5"/>
  <c r="AE6" i="5"/>
  <c r="V8" i="5"/>
  <c r="AD8" i="5"/>
  <c r="V9" i="5"/>
  <c r="AD9" i="5"/>
  <c r="G10" i="5"/>
  <c r="X10" i="5" s="1"/>
  <c r="AB13" i="5"/>
  <c r="AE15" i="5"/>
  <c r="W29" i="5"/>
  <c r="AE29" i="5"/>
  <c r="AI26" i="5"/>
  <c r="AI35" i="5"/>
  <c r="AI112" i="5"/>
  <c r="AE8" i="5"/>
  <c r="AB11" i="5"/>
  <c r="AH14" i="5"/>
  <c r="AG29" i="5"/>
  <c r="Y37" i="5"/>
  <c r="AG37" i="5"/>
  <c r="AI34" i="5"/>
  <c r="AI52" i="5"/>
  <c r="AI63" i="5"/>
  <c r="AI123" i="5"/>
  <c r="AG6" i="5"/>
  <c r="X8" i="5"/>
  <c r="AF8" i="5"/>
  <c r="X9" i="5"/>
  <c r="AF9" i="5"/>
  <c r="U11" i="5"/>
  <c r="AC11" i="5"/>
  <c r="V13" i="5"/>
  <c r="AD13" i="5"/>
  <c r="AG15" i="5"/>
  <c r="AG56" i="5"/>
  <c r="AI43" i="5"/>
  <c r="AI51" i="5"/>
  <c r="AI62" i="5"/>
  <c r="AI67" i="5" s="1"/>
  <c r="Y8" i="5"/>
  <c r="AG8" i="5"/>
  <c r="Y9" i="5"/>
  <c r="AG9" i="5"/>
  <c r="V11" i="5"/>
  <c r="AD11" i="5"/>
  <c r="V12" i="5"/>
  <c r="AD12" i="5"/>
  <c r="AB14" i="5"/>
  <c r="AH15" i="5"/>
  <c r="AI23" i="5"/>
  <c r="AI42" i="5"/>
  <c r="AI50" i="5"/>
  <c r="Y67" i="5"/>
  <c r="D16" i="5"/>
  <c r="D10" i="5"/>
  <c r="U10" i="5" s="1"/>
  <c r="L16" i="5"/>
  <c r="L10" i="5"/>
  <c r="AC10" i="5" s="1"/>
  <c r="U5" i="5"/>
  <c r="AC5" i="5"/>
  <c r="W7" i="5"/>
  <c r="AE7" i="5"/>
  <c r="O10" i="5"/>
  <c r="AF10" i="5" s="1"/>
  <c r="Y12" i="5"/>
  <c r="AG12" i="5"/>
  <c r="T5" i="5"/>
  <c r="E16" i="5"/>
  <c r="E10" i="5"/>
  <c r="V10" i="5" s="1"/>
  <c r="M16" i="5"/>
  <c r="M10" i="5"/>
  <c r="AD10" i="5" s="1"/>
  <c r="V5" i="5"/>
  <c r="AD5" i="5"/>
  <c r="X7" i="5"/>
  <c r="AF7" i="5"/>
  <c r="AG7" i="5"/>
  <c r="Z12" i="5"/>
  <c r="AH12" i="5"/>
  <c r="C16" i="5"/>
  <c r="T16" i="5" s="1"/>
  <c r="F10" i="5"/>
  <c r="W10" i="5" s="1"/>
  <c r="F16" i="5"/>
  <c r="N10" i="5"/>
  <c r="AE10" i="5" s="1"/>
  <c r="N16" i="5"/>
  <c r="W5" i="5"/>
  <c r="AE5" i="5"/>
  <c r="AA12" i="5"/>
  <c r="U12" i="5"/>
  <c r="K16" i="5"/>
  <c r="X5" i="5"/>
  <c r="AF5" i="5"/>
  <c r="AB12" i="5"/>
  <c r="AC12" i="5"/>
  <c r="AI37" i="5"/>
  <c r="H10" i="5"/>
  <c r="Y10" i="5" s="1"/>
  <c r="H16" i="5"/>
  <c r="P10" i="5"/>
  <c r="AG10" i="5" s="1"/>
  <c r="P16" i="5"/>
  <c r="Y5" i="5"/>
  <c r="AG5" i="5"/>
  <c r="AA7" i="5"/>
  <c r="AB5" i="5"/>
  <c r="I10" i="5"/>
  <c r="Z10" i="5" s="1"/>
  <c r="I16" i="5"/>
  <c r="Q10" i="5"/>
  <c r="AH10" i="5" s="1"/>
  <c r="Q16" i="5"/>
  <c r="Z5" i="5"/>
  <c r="AH5" i="5"/>
  <c r="AB7" i="5"/>
  <c r="U7" i="5"/>
  <c r="J16" i="5"/>
  <c r="J10" i="5"/>
  <c r="AA10" i="5" s="1"/>
  <c r="AA5" i="5"/>
  <c r="Y7" i="5"/>
  <c r="T15" i="5"/>
  <c r="AH29" i="5"/>
  <c r="AH37" i="5"/>
  <c r="AH41" i="5"/>
  <c r="AH56" i="5"/>
  <c r="AH67" i="5"/>
  <c r="U15" i="5"/>
  <c r="X6" i="4"/>
  <c r="AF6" i="4"/>
  <c r="X7" i="4"/>
  <c r="AF7" i="4"/>
  <c r="X8" i="4"/>
  <c r="AF8" i="4"/>
  <c r="X9" i="4"/>
  <c r="AF9" i="4"/>
  <c r="X11" i="4"/>
  <c r="AF11" i="4"/>
  <c r="Y12" i="4"/>
  <c r="AG12" i="4"/>
  <c r="Z13" i="4"/>
  <c r="AH13" i="4"/>
  <c r="AA14" i="4"/>
  <c r="Y29" i="4"/>
  <c r="AG29" i="4"/>
  <c r="AI24" i="4"/>
  <c r="W37" i="4"/>
  <c r="AE37" i="4"/>
  <c r="AI33" i="4"/>
  <c r="V41" i="4"/>
  <c r="AD41" i="4"/>
  <c r="Y56" i="4"/>
  <c r="AG56" i="4"/>
  <c r="AI43" i="4"/>
  <c r="AI51" i="4"/>
  <c r="W67" i="4"/>
  <c r="AE67" i="4"/>
  <c r="AI60" i="4"/>
  <c r="Y78" i="4"/>
  <c r="AG78" i="4"/>
  <c r="AA89" i="4"/>
  <c r="Y122" i="4"/>
  <c r="AG122" i="4"/>
  <c r="AA133" i="4"/>
  <c r="AI130" i="4"/>
  <c r="AH14" i="4"/>
  <c r="Z29" i="4"/>
  <c r="AH78" i="4"/>
  <c r="Z5" i="4"/>
  <c r="AH5" i="4"/>
  <c r="Z6" i="4"/>
  <c r="AH6" i="4"/>
  <c r="AH7" i="4"/>
  <c r="AH9" i="4"/>
  <c r="AH11" i="4"/>
  <c r="AA12" i="4"/>
  <c r="AB13" i="4"/>
  <c r="AD15" i="4"/>
  <c r="AA29" i="4"/>
  <c r="Y37" i="4"/>
  <c r="AG37" i="4"/>
  <c r="AI31" i="4"/>
  <c r="X41" i="4"/>
  <c r="AF41" i="4"/>
  <c r="AI40" i="4"/>
  <c r="AA56" i="4"/>
  <c r="AI49" i="4"/>
  <c r="Y67" i="4"/>
  <c r="AG67" i="4"/>
  <c r="AI58" i="4"/>
  <c r="AA78" i="4"/>
  <c r="U89" i="4"/>
  <c r="AC89" i="4"/>
  <c r="AI90" i="4"/>
  <c r="AI100" i="4" s="1"/>
  <c r="AI101" i="4"/>
  <c r="AI111" i="4" s="1"/>
  <c r="AA122" i="4"/>
  <c r="AI112" i="4"/>
  <c r="U133" i="4"/>
  <c r="AC133" i="4"/>
  <c r="AI128" i="4"/>
  <c r="AB89" i="4"/>
  <c r="Z100" i="4"/>
  <c r="T133" i="4"/>
  <c r="AA5" i="4"/>
  <c r="AA6" i="4"/>
  <c r="AA7" i="4"/>
  <c r="AA8" i="4"/>
  <c r="AA9" i="4"/>
  <c r="AA11" i="4"/>
  <c r="AB12" i="4"/>
  <c r="U13" i="4"/>
  <c r="AC13" i="4"/>
  <c r="V14" i="4"/>
  <c r="AD14" i="4"/>
  <c r="T29" i="4"/>
  <c r="AB29" i="4"/>
  <c r="Z37" i="4"/>
  <c r="AI30" i="4"/>
  <c r="Y41" i="4"/>
  <c r="AG41" i="4"/>
  <c r="AI39" i="4"/>
  <c r="T56" i="4"/>
  <c r="AB56" i="4"/>
  <c r="AI48" i="4"/>
  <c r="Z67" i="4"/>
  <c r="AI57" i="4"/>
  <c r="AI68" i="4"/>
  <c r="AB78" i="4"/>
  <c r="AI76" i="4"/>
  <c r="V89" i="4"/>
  <c r="AD89" i="4"/>
  <c r="V133" i="4"/>
  <c r="AD133" i="4"/>
  <c r="AI127" i="4"/>
  <c r="AH29" i="4"/>
  <c r="X37" i="4"/>
  <c r="W41" i="4"/>
  <c r="Z56" i="4"/>
  <c r="X67" i="4"/>
  <c r="AI79" i="4"/>
  <c r="AB5" i="4"/>
  <c r="AB6" i="4"/>
  <c r="AB7" i="4"/>
  <c r="AB8" i="4"/>
  <c r="AB9" i="4"/>
  <c r="AB11" i="4"/>
  <c r="AC12" i="4"/>
  <c r="V13" i="4"/>
  <c r="AD13" i="4"/>
  <c r="W14" i="4"/>
  <c r="AE14" i="4"/>
  <c r="X15" i="4"/>
  <c r="AF15" i="4"/>
  <c r="U29" i="4"/>
  <c r="AC29" i="4"/>
  <c r="AI28" i="4"/>
  <c r="AA37" i="4"/>
  <c r="AI38" i="4"/>
  <c r="AI41" i="4" s="1"/>
  <c r="U56" i="4"/>
  <c r="AC56" i="4"/>
  <c r="AI47" i="4"/>
  <c r="AI55" i="4"/>
  <c r="AA67" i="4"/>
  <c r="U78" i="4"/>
  <c r="AC78" i="4"/>
  <c r="W89" i="4"/>
  <c r="AE89" i="4"/>
  <c r="W133" i="4"/>
  <c r="AE133" i="4"/>
  <c r="AI126" i="4"/>
  <c r="Z78" i="4"/>
  <c r="D16" i="4"/>
  <c r="L16" i="4"/>
  <c r="U6" i="4"/>
  <c r="AC6" i="4"/>
  <c r="AC7" i="4"/>
  <c r="AC9" i="4"/>
  <c r="AC11" i="4"/>
  <c r="AD12" i="4"/>
  <c r="AE13" i="4"/>
  <c r="X14" i="4"/>
  <c r="AF14" i="4"/>
  <c r="AG15" i="4"/>
  <c r="V29" i="4"/>
  <c r="AD29" i="4"/>
  <c r="AI27" i="4"/>
  <c r="T37" i="4"/>
  <c r="AB37" i="4"/>
  <c r="AI36" i="4"/>
  <c r="V56" i="4"/>
  <c r="AD56" i="4"/>
  <c r="AI46" i="4"/>
  <c r="AI54" i="4"/>
  <c r="T67" i="4"/>
  <c r="AB67" i="4"/>
  <c r="AI63" i="4"/>
  <c r="V78" i="4"/>
  <c r="AD78" i="4"/>
  <c r="X89" i="4"/>
  <c r="AF89" i="4"/>
  <c r="X133" i="4"/>
  <c r="AF133" i="4"/>
  <c r="AI125" i="4"/>
  <c r="AB14" i="4"/>
  <c r="AF37" i="4"/>
  <c r="AE41" i="4"/>
  <c r="AF67" i="4"/>
  <c r="AI70" i="4"/>
  <c r="AB133" i="4"/>
  <c r="V6" i="4"/>
  <c r="AD6" i="4"/>
  <c r="V7" i="4"/>
  <c r="AD7" i="4"/>
  <c r="AD8" i="4"/>
  <c r="V9" i="4"/>
  <c r="AD9" i="4"/>
  <c r="V11" i="4"/>
  <c r="AD11" i="4"/>
  <c r="AE12" i="4"/>
  <c r="X13" i="4"/>
  <c r="Y14" i="4"/>
  <c r="AG14" i="4"/>
  <c r="AH15" i="4"/>
  <c r="W29" i="4"/>
  <c r="AE29" i="4"/>
  <c r="U37" i="4"/>
  <c r="AC37" i="4"/>
  <c r="AI35" i="4"/>
  <c r="W56" i="4"/>
  <c r="AE56" i="4"/>
  <c r="AI45" i="4"/>
  <c r="AI53" i="4"/>
  <c r="U67" i="4"/>
  <c r="AC67" i="4"/>
  <c r="AI62" i="4"/>
  <c r="W78" i="4"/>
  <c r="AE78" i="4"/>
  <c r="Y89" i="4"/>
  <c r="AG89" i="4"/>
  <c r="Y133" i="4"/>
  <c r="AG133" i="4"/>
  <c r="AI124" i="4"/>
  <c r="U5" i="4"/>
  <c r="AC5" i="4"/>
  <c r="I10" i="4"/>
  <c r="Q10" i="4"/>
  <c r="E16" i="4"/>
  <c r="M16" i="4"/>
  <c r="AI23" i="4"/>
  <c r="V5" i="4"/>
  <c r="AD5" i="4"/>
  <c r="J10" i="4"/>
  <c r="AA10" i="4" s="1"/>
  <c r="T14" i="4"/>
  <c r="F16" i="4"/>
  <c r="N16" i="4"/>
  <c r="W5" i="4"/>
  <c r="AE5" i="4"/>
  <c r="C10" i="4"/>
  <c r="T10" i="4" s="1"/>
  <c r="K10" i="4"/>
  <c r="AA13" i="4"/>
  <c r="U14" i="4"/>
  <c r="AC14" i="4"/>
  <c r="G16" i="4"/>
  <c r="O16" i="4"/>
  <c r="X5" i="4"/>
  <c r="AF5" i="4"/>
  <c r="D10" i="4"/>
  <c r="L10" i="4"/>
  <c r="AC10" i="4" s="1"/>
  <c r="T13" i="4"/>
  <c r="H16" i="4"/>
  <c r="P16" i="4"/>
  <c r="Y5" i="4"/>
  <c r="AG5" i="4"/>
  <c r="I16" i="4"/>
  <c r="Q16" i="4"/>
  <c r="J16" i="4"/>
  <c r="C16" i="4"/>
  <c r="T16" i="4" s="1"/>
  <c r="K16" i="4"/>
  <c r="L18" i="4" s="1"/>
  <c r="L19" i="4" s="1"/>
  <c r="Z14" i="4"/>
  <c r="T78" i="4"/>
  <c r="T89" i="4"/>
  <c r="AH37" i="4"/>
  <c r="AH41" i="4"/>
  <c r="AH56" i="4"/>
  <c r="AH67" i="4"/>
  <c r="AH133" i="4"/>
  <c r="AI130" i="2"/>
  <c r="AI126" i="2"/>
  <c r="AI131" i="2"/>
  <c r="AI124" i="2"/>
  <c r="AI115" i="2"/>
  <c r="AI121" i="2"/>
  <c r="AH111" i="2"/>
  <c r="AI97" i="2"/>
  <c r="AI100" i="2" s="1"/>
  <c r="T100" i="2"/>
  <c r="AI86" i="2"/>
  <c r="AH78" i="2"/>
  <c r="AI75" i="2"/>
  <c r="T78" i="2"/>
  <c r="AI69" i="2"/>
  <c r="AI64" i="2"/>
  <c r="T67" i="2"/>
  <c r="AI57" i="2"/>
  <c r="AH56" i="2"/>
  <c r="AI50" i="2"/>
  <c r="AI25" i="2"/>
  <c r="AI29" i="2" s="1"/>
  <c r="AB29" i="2"/>
  <c r="T29" i="2"/>
  <c r="AB9" i="2"/>
  <c r="U6" i="2"/>
  <c r="AC6" i="2"/>
  <c r="U7" i="2"/>
  <c r="AC7" i="2"/>
  <c r="U8" i="2"/>
  <c r="AC8" i="2"/>
  <c r="U9" i="2"/>
  <c r="AC9" i="2"/>
  <c r="Y11" i="2"/>
  <c r="AG11" i="2"/>
  <c r="AA13" i="2"/>
  <c r="AB14" i="2"/>
  <c r="Y15" i="2"/>
  <c r="AG15" i="2"/>
  <c r="AB7" i="2"/>
  <c r="V5" i="2"/>
  <c r="AD5" i="2"/>
  <c r="V6" i="2"/>
  <c r="AD6" i="2"/>
  <c r="V7" i="2"/>
  <c r="AD7" i="2"/>
  <c r="V8" i="2"/>
  <c r="AD8" i="2"/>
  <c r="V9" i="2"/>
  <c r="AD9" i="2"/>
  <c r="M10" i="2"/>
  <c r="W12" i="2"/>
  <c r="AB13" i="2"/>
  <c r="W5" i="2"/>
  <c r="AE5" i="2"/>
  <c r="W6" i="2"/>
  <c r="AE6" i="2"/>
  <c r="W7" i="2"/>
  <c r="AE7" i="2"/>
  <c r="W8" i="2"/>
  <c r="AE8" i="2"/>
  <c r="W9" i="2"/>
  <c r="AE9" i="2"/>
  <c r="N10" i="2"/>
  <c r="AE10" i="2" s="1"/>
  <c r="AA11" i="2"/>
  <c r="X12" i="2"/>
  <c r="AF12" i="2"/>
  <c r="U13" i="2"/>
  <c r="AC13" i="2"/>
  <c r="V14" i="2"/>
  <c r="AD14" i="2"/>
  <c r="AA15" i="2"/>
  <c r="K10" i="2"/>
  <c r="AB10" i="2" s="1"/>
  <c r="X5" i="2"/>
  <c r="AF5" i="2"/>
  <c r="X6" i="2"/>
  <c r="AF6" i="2"/>
  <c r="X7" i="2"/>
  <c r="AF7" i="2"/>
  <c r="X8" i="2"/>
  <c r="AF8" i="2"/>
  <c r="X9" i="2"/>
  <c r="AF9" i="2"/>
  <c r="Y12" i="2"/>
  <c r="AG12" i="2"/>
  <c r="W14" i="2"/>
  <c r="AE14" i="2"/>
  <c r="AC15" i="2"/>
  <c r="Y6" i="2"/>
  <c r="AG6" i="2"/>
  <c r="Y7" i="2"/>
  <c r="AG7" i="2"/>
  <c r="Y8" i="2"/>
  <c r="AG8" i="2"/>
  <c r="Y9" i="2"/>
  <c r="AG9" i="2"/>
  <c r="I16" i="2"/>
  <c r="I18" i="2" s="1"/>
  <c r="I19" i="2" s="1"/>
  <c r="Q16" i="2"/>
  <c r="Z6" i="2"/>
  <c r="AH6" i="2"/>
  <c r="Z7" i="2"/>
  <c r="AH7" i="2"/>
  <c r="Z8" i="2"/>
  <c r="AH8" i="2"/>
  <c r="Z9" i="2"/>
  <c r="AH9" i="2"/>
  <c r="AB8" i="2"/>
  <c r="AA6" i="2"/>
  <c r="AA7" i="2"/>
  <c r="AA8" i="2"/>
  <c r="AA9" i="2"/>
  <c r="W11" i="2"/>
  <c r="AE11" i="2"/>
  <c r="V10" i="2"/>
  <c r="U10" i="2"/>
  <c r="AC10" i="2"/>
  <c r="AD10" i="2"/>
  <c r="W10" i="2"/>
  <c r="T10" i="2"/>
  <c r="Y16" i="2"/>
  <c r="AA10" i="2"/>
  <c r="AG5" i="2"/>
  <c r="AA5" i="2"/>
  <c r="G10" i="2"/>
  <c r="X10" i="2" s="1"/>
  <c r="O10" i="2"/>
  <c r="AF10" i="2" s="1"/>
  <c r="C16" i="2"/>
  <c r="T16" i="2" s="1"/>
  <c r="K16" i="2"/>
  <c r="Y5" i="2"/>
  <c r="X13" i="2"/>
  <c r="AF13" i="2"/>
  <c r="D16" i="2"/>
  <c r="L16" i="2"/>
  <c r="AH5" i="2"/>
  <c r="U5" i="2"/>
  <c r="AC5" i="2"/>
  <c r="I10" i="2"/>
  <c r="Z10" i="2" s="1"/>
  <c r="Q10" i="2"/>
  <c r="AH10" i="2" s="1"/>
  <c r="Y13" i="2"/>
  <c r="AG13" i="2"/>
  <c r="AA14" i="2"/>
  <c r="E16" i="2"/>
  <c r="M16" i="2"/>
  <c r="AD13" i="2"/>
  <c r="J16" i="2"/>
  <c r="T5" i="2"/>
  <c r="F16" i="2"/>
  <c r="N16" i="2"/>
  <c r="Z5" i="2"/>
  <c r="V13" i="2"/>
  <c r="AB5" i="2"/>
  <c r="H10" i="2"/>
  <c r="Y10" i="2" s="1"/>
  <c r="G16" i="2"/>
  <c r="H18" i="2" s="1"/>
  <c r="H19" i="2" s="1"/>
  <c r="O16" i="2"/>
  <c r="P18" i="2" s="1"/>
  <c r="P19" i="2" s="1"/>
  <c r="P10" i="2"/>
  <c r="AG10" i="2" s="1"/>
  <c r="AE5" i="3"/>
  <c r="Y12" i="3"/>
  <c r="K10" i="3"/>
  <c r="T12" i="3"/>
  <c r="AD6" i="3"/>
  <c r="V6" i="3"/>
  <c r="C10" i="3"/>
  <c r="T10" i="3" s="1"/>
  <c r="J10" i="3"/>
  <c r="T14" i="3"/>
  <c r="U10" i="3"/>
  <c r="W5" i="3"/>
  <c r="P10" i="3"/>
  <c r="H10" i="3"/>
  <c r="Y10" i="3" s="1"/>
  <c r="T15" i="3"/>
  <c r="AG12" i="3"/>
  <c r="Q10" i="3"/>
  <c r="I10" i="3"/>
  <c r="O10" i="3"/>
  <c r="AF10" i="3" s="1"/>
  <c r="G10" i="3"/>
  <c r="X10" i="3" s="1"/>
  <c r="AH12" i="3"/>
  <c r="AD14" i="3"/>
  <c r="F16" i="3"/>
  <c r="C16" i="3"/>
  <c r="E16" i="3"/>
  <c r="D16" i="3"/>
  <c r="O16" i="1"/>
  <c r="O17" i="1"/>
  <c r="O18" i="1"/>
  <c r="O19" i="1"/>
  <c r="O20" i="1"/>
  <c r="O21" i="1"/>
  <c r="O22" i="1"/>
  <c r="D23" i="1"/>
  <c r="E23" i="1"/>
  <c r="T23" i="1" s="1"/>
  <c r="F23" i="1"/>
  <c r="G23" i="1"/>
  <c r="H23" i="1"/>
  <c r="I23" i="1"/>
  <c r="J23" i="1"/>
  <c r="K23" i="1"/>
  <c r="L23" i="1"/>
  <c r="M23" i="1"/>
  <c r="N23" i="1"/>
  <c r="AI122" i="4" l="1"/>
  <c r="AI133" i="4"/>
  <c r="AI41" i="5"/>
  <c r="AI37" i="8"/>
  <c r="AI111" i="5"/>
  <c r="G18" i="5"/>
  <c r="G19" i="5" s="1"/>
  <c r="AI111" i="2"/>
  <c r="AI37" i="2"/>
  <c r="AI37" i="6"/>
  <c r="E18" i="6"/>
  <c r="E19" i="6" s="1"/>
  <c r="AI67" i="8"/>
  <c r="AA10" i="3"/>
  <c r="AH10" i="4"/>
  <c r="AI56" i="5"/>
  <c r="AI78" i="5"/>
  <c r="V16" i="7"/>
  <c r="AI122" i="7"/>
  <c r="AI89" i="2"/>
  <c r="AI29" i="6"/>
  <c r="R21" i="9"/>
  <c r="AI122" i="8"/>
  <c r="AI29" i="8"/>
  <c r="AI133" i="8"/>
  <c r="G18" i="8"/>
  <c r="G19" i="8" s="1"/>
  <c r="AI78" i="8"/>
  <c r="AH10" i="8"/>
  <c r="AI67" i="7"/>
  <c r="AI89" i="7"/>
  <c r="AI100" i="7"/>
  <c r="AI111" i="7"/>
  <c r="AI133" i="7"/>
  <c r="AD16" i="7"/>
  <c r="AI56" i="6"/>
  <c r="AI89" i="6"/>
  <c r="AI100" i="6"/>
  <c r="AI56" i="2"/>
  <c r="AH16" i="2"/>
  <c r="AI67" i="2"/>
  <c r="AI78" i="2"/>
  <c r="AI122" i="2"/>
  <c r="U10" i="4"/>
  <c r="AB10" i="4"/>
  <c r="AI89" i="4"/>
  <c r="AI56" i="4"/>
  <c r="AG10" i="4"/>
  <c r="AI29" i="5"/>
  <c r="AI100" i="5"/>
  <c r="AI89" i="5"/>
  <c r="AI133" i="5"/>
  <c r="AI122" i="5"/>
  <c r="Z10" i="3"/>
  <c r="AC10" i="3"/>
  <c r="AE10" i="3"/>
  <c r="W10" i="3"/>
  <c r="AD10" i="3"/>
  <c r="AG10" i="3"/>
  <c r="AB10" i="3"/>
  <c r="AH10" i="3"/>
  <c r="U10" i="8"/>
  <c r="AF16" i="8"/>
  <c r="AE16" i="8"/>
  <c r="AI41" i="8"/>
  <c r="X16" i="8"/>
  <c r="AE10" i="8"/>
  <c r="AB10" i="8"/>
  <c r="AA10" i="8"/>
  <c r="Z10" i="8"/>
  <c r="AG10" i="8"/>
  <c r="AF10" i="8"/>
  <c r="Y10" i="8"/>
  <c r="X10" i="8"/>
  <c r="AH16" i="8"/>
  <c r="Q18" i="8"/>
  <c r="Q19" i="8" s="1"/>
  <c r="P18" i="8"/>
  <c r="P19" i="8" s="1"/>
  <c r="AG16" i="8"/>
  <c r="AD16" i="8"/>
  <c r="M18" i="8"/>
  <c r="M19" i="8" s="1"/>
  <c r="AC16" i="8"/>
  <c r="L18" i="8"/>
  <c r="L19" i="8" s="1"/>
  <c r="Z16" i="8"/>
  <c r="I18" i="8"/>
  <c r="I19" i="8" s="1"/>
  <c r="H18" i="8"/>
  <c r="H19" i="8" s="1"/>
  <c r="Y16" i="8"/>
  <c r="N18" i="8"/>
  <c r="N19" i="8" s="1"/>
  <c r="V16" i="8"/>
  <c r="E18" i="8"/>
  <c r="E19" i="8" s="1"/>
  <c r="U16" i="8"/>
  <c r="D18" i="8"/>
  <c r="D19" i="8" s="1"/>
  <c r="AB16" i="8"/>
  <c r="K18" i="8"/>
  <c r="K19" i="8" s="1"/>
  <c r="AA16" i="8"/>
  <c r="W10" i="8"/>
  <c r="AD10" i="8"/>
  <c r="AC10" i="8"/>
  <c r="W16" i="8"/>
  <c r="F18" i="8"/>
  <c r="F19" i="8" s="1"/>
  <c r="V10" i="8"/>
  <c r="AI56" i="7"/>
  <c r="U10" i="7"/>
  <c r="AC16" i="7"/>
  <c r="AB16" i="7"/>
  <c r="K18" i="7"/>
  <c r="K19" i="7" s="1"/>
  <c r="Z16" i="7"/>
  <c r="I18" i="7"/>
  <c r="I19" i="7" s="1"/>
  <c r="F18" i="7"/>
  <c r="F19" i="7" s="1"/>
  <c r="W16" i="7"/>
  <c r="Y10" i="7"/>
  <c r="O18" i="7"/>
  <c r="O19" i="7" s="1"/>
  <c r="AF16" i="7"/>
  <c r="AA10" i="7"/>
  <c r="D18" i="7"/>
  <c r="D19" i="7" s="1"/>
  <c r="AF10" i="7"/>
  <c r="G18" i="7"/>
  <c r="G19" i="7" s="1"/>
  <c r="X16" i="7"/>
  <c r="U16" i="7"/>
  <c r="X10" i="7"/>
  <c r="AA16" i="7"/>
  <c r="J18" i="7"/>
  <c r="J19" i="7" s="1"/>
  <c r="P18" i="7"/>
  <c r="P19" i="7" s="1"/>
  <c r="AG16" i="7"/>
  <c r="AB10" i="7"/>
  <c r="H18" i="7"/>
  <c r="H19" i="7" s="1"/>
  <c r="Y16" i="7"/>
  <c r="AC10" i="7"/>
  <c r="Z10" i="7"/>
  <c r="AE10" i="7"/>
  <c r="AH10" i="7"/>
  <c r="V10" i="7"/>
  <c r="W10" i="7"/>
  <c r="AH16" i="7"/>
  <c r="Q18" i="7"/>
  <c r="Q19" i="7" s="1"/>
  <c r="N18" i="7"/>
  <c r="N19" i="7" s="1"/>
  <c r="AE16" i="7"/>
  <c r="L18" i="7"/>
  <c r="L19" i="7" s="1"/>
  <c r="AG10" i="7"/>
  <c r="AD10" i="7"/>
  <c r="AC10" i="6"/>
  <c r="U10" i="6"/>
  <c r="H18" i="6"/>
  <c r="H19" i="6" s="1"/>
  <c r="Y16" i="6"/>
  <c r="AD16" i="6"/>
  <c r="AC16" i="6"/>
  <c r="AA16" i="6"/>
  <c r="J18" i="6"/>
  <c r="J19" i="6" s="1"/>
  <c r="O18" i="6"/>
  <c r="O19" i="6" s="1"/>
  <c r="AF16" i="6"/>
  <c r="AE16" i="6"/>
  <c r="N18" i="6"/>
  <c r="N19" i="6" s="1"/>
  <c r="D18" i="6"/>
  <c r="D19" i="6" s="1"/>
  <c r="U16" i="6"/>
  <c r="AH16" i="6"/>
  <c r="Q18" i="6"/>
  <c r="Q19" i="6" s="1"/>
  <c r="AB10" i="6"/>
  <c r="AA10" i="6"/>
  <c r="AD10" i="6"/>
  <c r="Y10" i="6"/>
  <c r="Z16" i="6"/>
  <c r="I18" i="6"/>
  <c r="I19" i="6" s="1"/>
  <c r="V10" i="6"/>
  <c r="AF10" i="6"/>
  <c r="V16" i="6"/>
  <c r="AG10" i="6"/>
  <c r="X10" i="6"/>
  <c r="F18" i="6"/>
  <c r="F19" i="6" s="1"/>
  <c r="W16" i="6"/>
  <c r="AH10" i="6"/>
  <c r="Z10" i="6"/>
  <c r="AE10" i="6"/>
  <c r="G18" i="6"/>
  <c r="G19" i="6" s="1"/>
  <c r="X16" i="6"/>
  <c r="AB16" i="6"/>
  <c r="K18" i="6"/>
  <c r="K19" i="6" s="1"/>
  <c r="AG16" i="6"/>
  <c r="P18" i="6"/>
  <c r="P19" i="6" s="1"/>
  <c r="L18" i="6"/>
  <c r="L19" i="6" s="1"/>
  <c r="W10" i="6"/>
  <c r="AB16" i="5"/>
  <c r="K18" i="5"/>
  <c r="K19" i="5" s="1"/>
  <c r="AH16" i="5"/>
  <c r="Q18" i="5"/>
  <c r="Q19" i="5" s="1"/>
  <c r="P18" i="5"/>
  <c r="P19" i="5" s="1"/>
  <c r="AG16" i="5"/>
  <c r="AD16" i="5"/>
  <c r="M18" i="5"/>
  <c r="M19" i="5" s="1"/>
  <c r="AF16" i="5"/>
  <c r="D18" i="5"/>
  <c r="D19" i="5" s="1"/>
  <c r="U16" i="5"/>
  <c r="AA16" i="5"/>
  <c r="J18" i="5"/>
  <c r="J19" i="5" s="1"/>
  <c r="H18" i="5"/>
  <c r="H19" i="5" s="1"/>
  <c r="Y16" i="5"/>
  <c r="AE16" i="5"/>
  <c r="N18" i="5"/>
  <c r="N19" i="5" s="1"/>
  <c r="V16" i="5"/>
  <c r="E18" i="5"/>
  <c r="E19" i="5" s="1"/>
  <c r="X16" i="5"/>
  <c r="Z16" i="5"/>
  <c r="I18" i="5"/>
  <c r="I19" i="5" s="1"/>
  <c r="O18" i="5"/>
  <c r="O19" i="5" s="1"/>
  <c r="W16" i="5"/>
  <c r="F18" i="5"/>
  <c r="F19" i="5" s="1"/>
  <c r="L18" i="5"/>
  <c r="L19" i="5" s="1"/>
  <c r="AC16" i="5"/>
  <c r="Z10" i="4"/>
  <c r="AI78" i="4"/>
  <c r="AI29" i="4"/>
  <c r="AI67" i="4"/>
  <c r="AI37" i="4"/>
  <c r="AA16" i="4"/>
  <c r="J18" i="4"/>
  <c r="J19" i="4" s="1"/>
  <c r="AH16" i="4"/>
  <c r="Q18" i="4"/>
  <c r="Q19" i="4" s="1"/>
  <c r="Y10" i="4"/>
  <c r="Z16" i="4"/>
  <c r="I18" i="4"/>
  <c r="I19" i="4" s="1"/>
  <c r="AF10" i="4"/>
  <c r="X10" i="4"/>
  <c r="V10" i="4"/>
  <c r="O18" i="4"/>
  <c r="O19" i="4" s="1"/>
  <c r="AF16" i="4"/>
  <c r="AC16" i="4"/>
  <c r="AE10" i="4"/>
  <c r="AB16" i="4"/>
  <c r="K18" i="4"/>
  <c r="K19" i="4" s="1"/>
  <c r="AG16" i="4"/>
  <c r="P18" i="4"/>
  <c r="P19" i="4" s="1"/>
  <c r="G18" i="4"/>
  <c r="G19" i="4" s="1"/>
  <c r="X16" i="4"/>
  <c r="N18" i="4"/>
  <c r="N19" i="4" s="1"/>
  <c r="AE16" i="4"/>
  <c r="AD16" i="4"/>
  <c r="M18" i="4"/>
  <c r="M19" i="4" s="1"/>
  <c r="D18" i="4"/>
  <c r="D19" i="4" s="1"/>
  <c r="W10" i="4"/>
  <c r="Y16" i="4"/>
  <c r="H18" i="4"/>
  <c r="H19" i="4" s="1"/>
  <c r="F18" i="4"/>
  <c r="F19" i="4" s="1"/>
  <c r="W16" i="4"/>
  <c r="V16" i="4"/>
  <c r="E18" i="4"/>
  <c r="E19" i="4" s="1"/>
  <c r="U16" i="4"/>
  <c r="AD10" i="4"/>
  <c r="AI133" i="2"/>
  <c r="Q18" i="2"/>
  <c r="Q19" i="2" s="1"/>
  <c r="AG16" i="2"/>
  <c r="L18" i="2"/>
  <c r="L19" i="2" s="1"/>
  <c r="AC16" i="2"/>
  <c r="AF16" i="2"/>
  <c r="O18" i="2"/>
  <c r="O19" i="2" s="1"/>
  <c r="X16" i="2"/>
  <c r="G18" i="2"/>
  <c r="G19" i="2" s="1"/>
  <c r="AA16" i="2"/>
  <c r="J18" i="2"/>
  <c r="J19" i="2" s="1"/>
  <c r="D18" i="2"/>
  <c r="D19" i="2" s="1"/>
  <c r="U16" i="2"/>
  <c r="W16" i="2"/>
  <c r="F18" i="2"/>
  <c r="F19" i="2" s="1"/>
  <c r="M18" i="2"/>
  <c r="M19" i="2" s="1"/>
  <c r="AD16" i="2"/>
  <c r="AE16" i="2"/>
  <c r="N18" i="2"/>
  <c r="N19" i="2" s="1"/>
  <c r="K18" i="2"/>
  <c r="K19" i="2" s="1"/>
  <c r="AB16" i="2"/>
  <c r="E18" i="2"/>
  <c r="E19" i="2" s="1"/>
  <c r="V16" i="2"/>
  <c r="Z16" i="2"/>
  <c r="U16" i="3"/>
  <c r="V16" i="3"/>
  <c r="W16" i="3"/>
  <c r="V10" i="3"/>
  <c r="T16" i="3"/>
  <c r="F18" i="3"/>
  <c r="F19" i="3" s="1"/>
  <c r="D18" i="3"/>
  <c r="D19" i="3" s="1"/>
  <c r="E18" i="3"/>
  <c r="E19" i="3" s="1"/>
  <c r="O23" i="1"/>
  <c r="O28" i="1"/>
  <c r="R21" i="2" l="1"/>
  <c r="R21" i="8"/>
  <c r="R21" i="7"/>
  <c r="R21" i="6"/>
  <c r="R21" i="5"/>
  <c r="R21" i="4"/>
  <c r="L16" i="3" l="1"/>
  <c r="AC16" i="3" s="1"/>
  <c r="O16" i="3"/>
  <c r="AF16" i="3" s="1"/>
  <c r="M16" i="3"/>
  <c r="AD16" i="3" s="1"/>
  <c r="I16" i="3"/>
  <c r="Z16" i="3" s="1"/>
  <c r="G16" i="3"/>
  <c r="X16" i="3" s="1"/>
  <c r="J16" i="3"/>
  <c r="AA16" i="3" s="1"/>
  <c r="P16" i="3"/>
  <c r="AG16" i="3" s="1"/>
  <c r="H16" i="3"/>
  <c r="Y16" i="3" s="1"/>
  <c r="N16" i="3"/>
  <c r="AE16" i="3" s="1"/>
  <c r="Q16" i="3"/>
  <c r="AH16" i="3" s="1"/>
  <c r="K16" i="3"/>
  <c r="AB16" i="3" s="1"/>
  <c r="G18" i="3" l="1"/>
  <c r="G19" i="3" s="1"/>
  <c r="P18" i="3"/>
  <c r="P19" i="3" s="1"/>
  <c r="H18" i="3"/>
  <c r="H19" i="3" s="1"/>
  <c r="O18" i="3"/>
  <c r="O19" i="3" s="1"/>
  <c r="M18" i="3"/>
  <c r="M19" i="3" s="1"/>
  <c r="L18" i="3"/>
  <c r="L19" i="3" s="1"/>
  <c r="I18" i="3"/>
  <c r="I19" i="3" s="1"/>
  <c r="J18" i="3"/>
  <c r="J19" i="3" s="1"/>
  <c r="K18" i="3"/>
  <c r="K19" i="3" s="1"/>
  <c r="N18" i="3"/>
  <c r="N19" i="3" s="1"/>
  <c r="Q18" i="3"/>
  <c r="Q19" i="3" s="1"/>
  <c r="R21" i="3" l="1"/>
  <c r="U17" i="1" l="1"/>
  <c r="U18" i="1"/>
  <c r="U19" i="1"/>
  <c r="U20" i="1"/>
  <c r="U21" i="1"/>
  <c r="U22" i="1"/>
  <c r="U16" i="1"/>
  <c r="U6" i="1"/>
  <c r="U7" i="1"/>
  <c r="U8" i="1"/>
  <c r="U9" i="1"/>
  <c r="U10" i="1"/>
  <c r="U11" i="1"/>
  <c r="U5" i="1"/>
  <c r="U27" i="1"/>
  <c r="U15" i="1"/>
  <c r="O5" i="1"/>
  <c r="O6" i="1"/>
  <c r="O7" i="1"/>
  <c r="O8" i="1"/>
  <c r="O9" i="1"/>
  <c r="O10" i="1"/>
  <c r="O11" i="1"/>
  <c r="N28" i="1" l="1"/>
  <c r="U28" i="1" s="1"/>
  <c r="M28" i="1"/>
  <c r="L28" i="1"/>
  <c r="K28" i="1"/>
  <c r="J28" i="1"/>
  <c r="I28" i="1"/>
  <c r="H28" i="1"/>
  <c r="G28" i="1"/>
  <c r="F28" i="1"/>
  <c r="E28" i="1"/>
  <c r="T28" i="1" s="1"/>
  <c r="N12" i="1"/>
  <c r="U12" i="1" s="1"/>
  <c r="M12" i="1"/>
  <c r="L12" i="1"/>
  <c r="K12" i="1"/>
  <c r="J12" i="1"/>
  <c r="I12" i="1"/>
  <c r="H12" i="1"/>
  <c r="G12" i="1"/>
  <c r="F12" i="1"/>
  <c r="E12" i="1"/>
  <c r="T12" i="1" s="1"/>
  <c r="D12" i="1"/>
  <c r="P29" i="1" l="1"/>
  <c r="U23" i="1"/>
  <c r="O12" i="1"/>
</calcChain>
</file>

<file path=xl/sharedStrings.xml><?xml version="1.0" encoding="utf-8"?>
<sst xmlns="http://schemas.openxmlformats.org/spreadsheetml/2006/main" count="2065" uniqueCount="156">
  <si>
    <t xml:space="preserve"> </t>
  </si>
  <si>
    <t>sum</t>
  </si>
  <si>
    <t>Landvik</t>
  </si>
  <si>
    <t>Jappa</t>
  </si>
  <si>
    <t>Holviga</t>
  </si>
  <si>
    <t>Frivoll</t>
  </si>
  <si>
    <t>Fjære</t>
  </si>
  <si>
    <t>Fevik</t>
  </si>
  <si>
    <t>Eide</t>
  </si>
  <si>
    <t>Sum</t>
  </si>
  <si>
    <t>Gj.snitt</t>
  </si>
  <si>
    <t>Gjn.snittlig vekst</t>
  </si>
  <si>
    <t>BBP</t>
  </si>
  <si>
    <t>PPB</t>
  </si>
  <si>
    <t>Befolkning</t>
  </si>
  <si>
    <t>Befolkningsprognose</t>
  </si>
  <si>
    <t>Personer per bolig</t>
  </si>
  <si>
    <t>Boligbyggeprogram</t>
  </si>
  <si>
    <t>2019</t>
  </si>
  <si>
    <t>2020</t>
  </si>
  <si>
    <t>2021</t>
  </si>
  <si>
    <t>2022</t>
  </si>
  <si>
    <t>2023</t>
  </si>
  <si>
    <t>0-17 år</t>
  </si>
  <si>
    <t>18-49 år</t>
  </si>
  <si>
    <t>50-66 år</t>
  </si>
  <si>
    <t>67-79 år</t>
  </si>
  <si>
    <t>80-89 år</t>
  </si>
  <si>
    <t>over 90 år</t>
  </si>
  <si>
    <t>Sum alle aldre</t>
  </si>
  <si>
    <t>Absolutt vekst</t>
  </si>
  <si>
    <t>Vekst i %</t>
  </si>
  <si>
    <t>2024</t>
  </si>
  <si>
    <t>2025</t>
  </si>
  <si>
    <t>2026</t>
  </si>
  <si>
    <t>2027</t>
  </si>
  <si>
    <t>2028</t>
  </si>
  <si>
    <t>2029</t>
  </si>
  <si>
    <t>År</t>
  </si>
  <si>
    <t>årlig vekst</t>
  </si>
  <si>
    <t>Per 31.12</t>
  </si>
  <si>
    <t>Boligbyggeprogram (BBP) + befolkningsprognose (BP) Grimstad kommune 2019</t>
  </si>
  <si>
    <t xml:space="preserve">Boligbyggeprogram og befolkningsprognose for Grimstad kommune 2019-2029. </t>
  </si>
  <si>
    <t>2015</t>
  </si>
  <si>
    <t>2016</t>
  </si>
  <si>
    <t>2017</t>
  </si>
  <si>
    <t>2018</t>
  </si>
  <si>
    <t>0 år</t>
  </si>
  <si>
    <t>1-5 år</t>
  </si>
  <si>
    <t>6-12 år</t>
  </si>
  <si>
    <t>13-15 år</t>
  </si>
  <si>
    <t>16-66 år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</si>
  <si>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</si>
  <si>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</si>
  <si>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</si>
  <si>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</si>
  <si>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</si>
  <si>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</si>
  <si>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</si>
  <si>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</si>
  <si>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</si>
  <si>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</si>
  <si>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</si>
  <si>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</si>
  <si>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</si>
  <si>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</si>
  <si>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</si>
  <si>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</si>
  <si>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</si>
  <si>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</si>
  <si>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</t>
  </si>
  <si>
    <t>20 år</t>
  </si>
  <si>
    <t>21 år</t>
  </si>
  <si>
    <t>22 år</t>
  </si>
  <si>
    <t>23 år</t>
  </si>
  <si>
    <t>24 år</t>
  </si>
  <si>
    <t>25 år</t>
  </si>
  <si>
    <t>26 år</t>
  </si>
  <si>
    <t>27 år</t>
  </si>
  <si>
    <t>28 år</t>
  </si>
  <si>
    <t>29 år</t>
  </si>
  <si>
    <t>30 år</t>
  </si>
  <si>
    <t>31 år</t>
  </si>
  <si>
    <t>32 år</t>
  </si>
  <si>
    <t>33 år</t>
  </si>
  <si>
    <t>34 år</t>
  </si>
  <si>
    <t>35 år</t>
  </si>
  <si>
    <t>36 år</t>
  </si>
  <si>
    <t>37 år</t>
  </si>
  <si>
    <t>38 år</t>
  </si>
  <si>
    <t>39 år</t>
  </si>
  <si>
    <t>40 år</t>
  </si>
  <si>
    <t>41 år</t>
  </si>
  <si>
    <t>42 år</t>
  </si>
  <si>
    <t>43 år</t>
  </si>
  <si>
    <t>44 år</t>
  </si>
  <si>
    <t>45 år</t>
  </si>
  <si>
    <t>46 år</t>
  </si>
  <si>
    <t>47 år</t>
  </si>
  <si>
    <t>48 år</t>
  </si>
  <si>
    <t>49 år</t>
  </si>
  <si>
    <t>50 år</t>
  </si>
  <si>
    <t>51 år</t>
  </si>
  <si>
    <t>52 år</t>
  </si>
  <si>
    <t>53 år</t>
  </si>
  <si>
    <t>54 år</t>
  </si>
  <si>
    <t>55 år</t>
  </si>
  <si>
    <t>56 år</t>
  </si>
  <si>
    <t>57 år</t>
  </si>
  <si>
    <t>58 år</t>
  </si>
  <si>
    <t>59 år</t>
  </si>
  <si>
    <t>60 år</t>
  </si>
  <si>
    <t>61 år</t>
  </si>
  <si>
    <t>62 år</t>
  </si>
  <si>
    <t>63 år</t>
  </si>
  <si>
    <t>64 år</t>
  </si>
  <si>
    <t>65 år</t>
  </si>
  <si>
    <t>66 år</t>
  </si>
  <si>
    <t>67 år</t>
  </si>
  <si>
    <t>68 år</t>
  </si>
  <si>
    <t>69 år</t>
  </si>
  <si>
    <t>70 år</t>
  </si>
  <si>
    <t>71 år</t>
  </si>
  <si>
    <t>72 år</t>
  </si>
  <si>
    <t>73 år</t>
  </si>
  <si>
    <t>74 år</t>
  </si>
  <si>
    <t>75 år</t>
  </si>
  <si>
    <t>76 år</t>
  </si>
  <si>
    <t>77 år</t>
  </si>
  <si>
    <t>78 år</t>
  </si>
  <si>
    <t>79 år</t>
  </si>
  <si>
    <t>80 år</t>
  </si>
  <si>
    <t>81 år</t>
  </si>
  <si>
    <t>82 år</t>
  </si>
  <si>
    <t>83 år</t>
  </si>
  <si>
    <t>84 år</t>
  </si>
  <si>
    <t>85 år</t>
  </si>
  <si>
    <t>86 år</t>
  </si>
  <si>
    <t>87 år</t>
  </si>
  <si>
    <t>88 år</t>
  </si>
  <si>
    <t>89 år</t>
  </si>
  <si>
    <t>90 år</t>
  </si>
  <si>
    <t>91 år</t>
  </si>
  <si>
    <t>92 år</t>
  </si>
  <si>
    <t>93 år</t>
  </si>
  <si>
    <t>94 år</t>
  </si>
  <si>
    <t>95 år</t>
  </si>
  <si>
    <t>96 år</t>
  </si>
  <si>
    <t>97 år</t>
  </si>
  <si>
    <t>98 år</t>
  </si>
  <si>
    <t>99 år</t>
  </si>
  <si>
    <t>Grimstad</t>
  </si>
  <si>
    <t>År/alder</t>
  </si>
  <si>
    <t>Snitt 19-29</t>
  </si>
  <si>
    <t>Endring 2015-2029</t>
  </si>
  <si>
    <t>Alternativ 2 - 1,2% vekst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</si>
</sst>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\ 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6"/>
      <color rgb="FFFF0000"/>
      <name val="Calibri"/>
      <family val="2"/>
    </font>
    <font>
      <b/>
      <sz val="11"/>
      <name val="Arial"/>
      <family val="2"/>
    </font>
    <font>
      <b/>
      <sz val="10"/>
      <color theme="2"/>
      <name val="Arial"/>
      <family val="2"/>
    </font>
    <font>
      <sz val="10"/>
      <color theme="2"/>
      <name val="Arial"/>
      <family val="2"/>
    </font>
    <font>
      <sz val="11"/>
      <color theme="2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/>
    <xf numFmtId="164" fontId="0" fillId="0" borderId="0" xfId="0" applyNumberFormat="1" applyBorder="1"/>
    <xf numFmtId="2" fontId="0" fillId="0" borderId="0" xfId="0" applyNumberFormat="1" applyBorder="1"/>
    <xf numFmtId="1" fontId="0" fillId="0" borderId="0" xfId="0" applyNumberFormat="1" applyBorder="1"/>
    <xf numFmtId="165" fontId="0" fillId="0" borderId="0" xfId="1" applyNumberFormat="1" applyFont="1" applyBorder="1"/>
    <xf numFmtId="1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164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2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1" fontId="0" fillId="0" borderId="4" xfId="0" applyNumberFormat="1" applyBorder="1"/>
    <xf numFmtId="1" fontId="0" fillId="0" borderId="5" xfId="0" applyNumberForma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0" fontId="0" fillId="0" borderId="6" xfId="0" applyBorder="1"/>
    <xf numFmtId="164" fontId="2" fillId="0" borderId="0" xfId="0" applyNumberFormat="1" applyFont="1" applyFill="1" applyBorder="1"/>
    <xf numFmtId="0" fontId="0" fillId="0" borderId="4" xfId="0" applyFill="1" applyBorder="1"/>
    <xf numFmtId="0" fontId="0" fillId="0" borderId="5" xfId="0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0" fillId="0" borderId="0" xfId="0" applyBorder="1" applyAlignment="1"/>
    <xf numFmtId="0" fontId="4" fillId="0" borderId="0" xfId="0" applyFont="1"/>
    <xf numFmtId="0" fontId="5" fillId="0" borderId="0" xfId="0" applyFont="1" applyFill="1"/>
    <xf numFmtId="0" fontId="6" fillId="0" borderId="0" xfId="0" applyFont="1" applyFill="1"/>
    <xf numFmtId="1" fontId="7" fillId="0" borderId="0" xfId="0" applyNumberFormat="1" applyFont="1"/>
    <xf numFmtId="1" fontId="5" fillId="0" borderId="0" xfId="0" applyNumberFormat="1" applyFont="1"/>
    <xf numFmtId="0" fontId="5" fillId="0" borderId="0" xfId="0" applyFont="1"/>
    <xf numFmtId="10" fontId="0" fillId="0" borderId="0" xfId="0" applyNumberFormat="1"/>
    <xf numFmtId="10" fontId="5" fillId="0" borderId="0" xfId="0" applyNumberFormat="1" applyFont="1"/>
    <xf numFmtId="10" fontId="7" fillId="0" borderId="0" xfId="0" applyNumberFormat="1" applyFont="1"/>
    <xf numFmtId="0" fontId="8" fillId="0" borderId="0" xfId="0" applyFont="1"/>
    <xf numFmtId="0" fontId="7" fillId="0" borderId="0" xfId="0" applyFont="1"/>
    <xf numFmtId="0" fontId="5" fillId="0" borderId="9" xfId="0" applyFont="1" applyBorder="1" applyAlignment="1">
      <alignment horizontal="center"/>
    </xf>
    <xf numFmtId="10" fontId="9" fillId="0" borderId="10" xfId="0" applyNumberFormat="1" applyFont="1" applyBorder="1" applyAlignment="1">
      <alignment horizontal="center"/>
    </xf>
    <xf numFmtId="0" fontId="0" fillId="0" borderId="0" xfId="0" applyFill="1" applyAlignment="1">
      <alignment horizontal="right" vertical="center"/>
    </xf>
    <xf numFmtId="0" fontId="10" fillId="0" borderId="0" xfId="0" applyFont="1"/>
    <xf numFmtId="0" fontId="11" fillId="0" borderId="0" xfId="0" applyFont="1" applyFill="1"/>
    <xf numFmtId="3" fontId="11" fillId="0" borderId="0" xfId="2" applyNumberFormat="1" applyFont="1"/>
    <xf numFmtId="0" fontId="12" fillId="0" borderId="0" xfId="0" applyFont="1"/>
    <xf numFmtId="0" fontId="12" fillId="0" borderId="0" xfId="0" applyFont="1" applyFill="1" applyBorder="1"/>
    <xf numFmtId="1" fontId="12" fillId="0" borderId="0" xfId="0" applyNumberFormat="1" applyFont="1" applyFill="1" applyBorder="1" applyAlignment="1">
      <alignment horizontal="right" vertical="center"/>
    </xf>
    <xf numFmtId="0" fontId="3" fillId="0" borderId="0" xfId="0" applyFont="1"/>
    <xf numFmtId="0" fontId="13" fillId="0" borderId="0" xfId="0" applyFont="1"/>
    <xf numFmtId="1" fontId="0" fillId="0" borderId="0" xfId="0" applyNumberFormat="1" applyFill="1" applyBorder="1" applyAlignment="1">
      <alignment horizontal="right" vertical="center"/>
    </xf>
    <xf numFmtId="0" fontId="0" fillId="0" borderId="0" xfId="0" applyFill="1"/>
    <xf numFmtId="0" fontId="0" fillId="0" borderId="0" xfId="0" applyAlignment="1"/>
    <xf numFmtId="49" fontId="15" fillId="0" borderId="0" xfId="0" applyNumberFormat="1" applyFont="1"/>
    <xf numFmtId="0" fontId="16" fillId="0" borderId="0" xfId="0" applyFont="1"/>
    <xf numFmtId="0" fontId="6" fillId="0" borderId="0" xfId="0" applyFont="1"/>
    <xf numFmtId="1" fontId="2" fillId="0" borderId="0" xfId="0" applyNumberFormat="1" applyFont="1" applyFill="1" applyBorder="1" applyAlignment="1">
      <alignment horizontal="right" vertical="center"/>
    </xf>
    <xf numFmtId="1" fontId="2" fillId="0" borderId="5" xfId="0" applyNumberFormat="1" applyFont="1" applyFill="1" applyBorder="1" applyAlignment="1">
      <alignment horizontal="right" vertical="center"/>
    </xf>
    <xf numFmtId="1" fontId="2" fillId="0" borderId="7" xfId="0" applyNumberFormat="1" applyFont="1" applyFill="1" applyBorder="1" applyAlignment="1">
      <alignment horizontal="right" vertical="center"/>
    </xf>
    <xf numFmtId="1" fontId="2" fillId="0" borderId="8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0" fontId="2" fillId="2" borderId="4" xfId="0" applyFont="1" applyFill="1" applyBorder="1"/>
    <xf numFmtId="1" fontId="2" fillId="2" borderId="5" xfId="0" applyNumberFormat="1" applyFont="1" applyFill="1" applyBorder="1" applyAlignment="1">
      <alignment horizontal="right" vertical="center"/>
    </xf>
    <xf numFmtId="0" fontId="2" fillId="0" borderId="6" xfId="0" applyFont="1" applyFill="1" applyBorder="1"/>
    <xf numFmtId="1" fontId="12" fillId="0" borderId="0" xfId="0" applyNumberFormat="1" applyFont="1" applyFill="1" applyBorder="1"/>
    <xf numFmtId="1" fontId="2" fillId="0" borderId="0" xfId="0" applyNumberFormat="1" applyFont="1" applyFill="1" applyBorder="1"/>
    <xf numFmtId="1" fontId="2" fillId="2" borderId="0" xfId="0" applyNumberFormat="1" applyFont="1" applyFill="1" applyBorder="1"/>
    <xf numFmtId="0" fontId="2" fillId="2" borderId="6" xfId="0" applyFont="1" applyFill="1" applyBorder="1"/>
    <xf numFmtId="1" fontId="2" fillId="2" borderId="7" xfId="0" applyNumberFormat="1" applyFont="1" applyFill="1" applyBorder="1" applyAlignment="1">
      <alignment horizontal="right" vertical="center"/>
    </xf>
    <xf numFmtId="1" fontId="2" fillId="2" borderId="8" xfId="0" applyNumberFormat="1" applyFont="1" applyFill="1" applyBorder="1" applyAlignment="1">
      <alignment horizontal="right" vertical="center"/>
    </xf>
    <xf numFmtId="0" fontId="2" fillId="2" borderId="1" xfId="0" applyFont="1" applyFill="1" applyBorder="1"/>
    <xf numFmtId="1" fontId="2" fillId="2" borderId="2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right" vertical="center"/>
    </xf>
    <xf numFmtId="1" fontId="2" fillId="0" borderId="2" xfId="0" applyNumberFormat="1" applyFont="1" applyFill="1" applyBorder="1" applyAlignment="1">
      <alignment horizontal="right" vertical="center"/>
    </xf>
    <xf numFmtId="1" fontId="2" fillId="0" borderId="3" xfId="0" applyNumberFormat="1" applyFont="1" applyFill="1" applyBorder="1" applyAlignment="1">
      <alignment horizontal="right" vertical="center"/>
    </xf>
    <xf numFmtId="1" fontId="2" fillId="0" borderId="8" xfId="0" applyNumberFormat="1" applyFont="1" applyFill="1" applyBorder="1"/>
    <xf numFmtId="1" fontId="2" fillId="2" borderId="3" xfId="0" applyNumberFormat="1" applyFont="1" applyFill="1" applyBorder="1"/>
    <xf numFmtId="1" fontId="2" fillId="2" borderId="13" xfId="0" applyNumberFormat="1" applyFont="1" applyFill="1" applyBorder="1"/>
    <xf numFmtId="1" fontId="2" fillId="0" borderId="13" xfId="0" applyNumberFormat="1" applyFont="1" applyFill="1" applyBorder="1"/>
    <xf numFmtId="1" fontId="2" fillId="0" borderId="11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1" fontId="2" fillId="2" borderId="2" xfId="0" applyNumberFormat="1" applyFont="1" applyFill="1" applyBorder="1"/>
    <xf numFmtId="1" fontId="2" fillId="0" borderId="7" xfId="0" applyNumberFormat="1" applyFont="1" applyFill="1" applyBorder="1"/>
    <xf numFmtId="1" fontId="2" fillId="2" borderId="4" xfId="0" applyNumberFormat="1" applyFont="1" applyFill="1" applyBorder="1"/>
    <xf numFmtId="1" fontId="2" fillId="0" borderId="4" xfId="0" applyNumberFormat="1" applyFont="1" applyFill="1" applyBorder="1"/>
    <xf numFmtId="1" fontId="2" fillId="0" borderId="6" xfId="0" applyNumberFormat="1" applyFont="1" applyFill="1" applyBorder="1"/>
    <xf numFmtId="1" fontId="2" fillId="2" borderId="1" xfId="0" applyNumberFormat="1" applyFont="1" applyFill="1" applyBorder="1"/>
    <xf numFmtId="1" fontId="2" fillId="2" borderId="6" xfId="0" applyNumberFormat="1" applyFont="1" applyFill="1" applyBorder="1"/>
    <xf numFmtId="1" fontId="2" fillId="0" borderId="2" xfId="0" applyNumberFormat="1" applyFont="1" applyFill="1" applyBorder="1"/>
    <xf numFmtId="1" fontId="2" fillId="0" borderId="4" xfId="0" applyNumberFormat="1" applyFont="1" applyFill="1" applyBorder="1" applyAlignment="1">
      <alignment horizontal="right" vertical="center"/>
    </xf>
    <xf numFmtId="1" fontId="0" fillId="0" borderId="4" xfId="0" applyNumberFormat="1" applyFill="1" applyBorder="1"/>
    <xf numFmtId="1" fontId="0" fillId="0" borderId="0" xfId="0" applyNumberFormat="1" applyFill="1" applyBorder="1"/>
    <xf numFmtId="1" fontId="2" fillId="0" borderId="17" xfId="0" applyNumberFormat="1" applyFont="1" applyFill="1" applyBorder="1" applyAlignment="1">
      <alignment horizontal="right" vertical="center"/>
    </xf>
    <xf numFmtId="1" fontId="2" fillId="0" borderId="12" xfId="0" applyNumberFormat="1" applyFont="1" applyFill="1" applyBorder="1"/>
    <xf numFmtId="165" fontId="0" fillId="0" borderId="0" xfId="0" applyNumberFormat="1" applyFill="1" applyBorder="1"/>
    <xf numFmtId="1" fontId="0" fillId="0" borderId="0" xfId="0" applyNumberFormat="1" applyFill="1"/>
    <xf numFmtId="3" fontId="11" fillId="0" borderId="0" xfId="2" applyNumberFormat="1" applyFont="1" applyFill="1"/>
    <xf numFmtId="0" fontId="14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 år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Grimstad'!$T$5:$AH$5</c:f>
              <c:numCache>
                <c:formatCode>#,##0</c:formatCode>
                <c:ptCount val="15"/>
                <c:pt idx="0">
                  <c:v>100</c:v>
                </c:pt>
                <c:pt idx="1">
                  <c:v>98.795181862667832</c:v>
                </c:pt>
                <c:pt idx="2">
                  <c:v>105.62249076891146</c:v>
                </c:pt>
                <c:pt idx="3">
                  <c:v>93.172691572509009</c:v>
                </c:pt>
                <c:pt idx="4">
                  <c:v>106.00529640845259</c:v>
                </c:pt>
                <c:pt idx="5">
                  <c:v>107.19832575233741</c:v>
                </c:pt>
                <c:pt idx="6">
                  <c:v>108.42036881826299</c:v>
                </c:pt>
                <c:pt idx="7">
                  <c:v>109.62672164355307</c:v>
                </c:pt>
                <c:pt idx="8">
                  <c:v>110.79795244360911</c:v>
                </c:pt>
                <c:pt idx="9">
                  <c:v>112.0489837619599</c:v>
                </c:pt>
                <c:pt idx="10">
                  <c:v>113.39885423192165</c:v>
                </c:pt>
                <c:pt idx="11">
                  <c:v>114.71835457919293</c:v>
                </c:pt>
                <c:pt idx="12">
                  <c:v>116.15616875886887</c:v>
                </c:pt>
                <c:pt idx="13">
                  <c:v>117.64307112209755</c:v>
                </c:pt>
                <c:pt idx="14">
                  <c:v>119.12297374559108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3-47CB-8E57-6860B6B85B31}"/>
            </c:ext>
          </c:extLst>
        </c:ser>
        <c:ser>
          <c:idx val="2"/>
          <c:order val="1"/>
          <c:tx>
            <c:v>1-5 år</c:v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Grimstad'!$T$6:$AH$6</c:f>
              <c:numCache>
                <c:formatCode>#,##0</c:formatCode>
                <c:ptCount val="15"/>
                <c:pt idx="0">
                  <c:v>100</c:v>
                </c:pt>
                <c:pt idx="1">
                  <c:v>99.566161017254416</c:v>
                </c:pt>
                <c:pt idx="2">
                  <c:v>99.710773678211126</c:v>
                </c:pt>
                <c:pt idx="3">
                  <c:v>98.336948339407513</c:v>
                </c:pt>
                <c:pt idx="4">
                  <c:v>97.441418360116188</c:v>
                </c:pt>
                <c:pt idx="5">
                  <c:v>98.320254384151113</c:v>
                </c:pt>
                <c:pt idx="6">
                  <c:v>99.533317021755821</c:v>
                </c:pt>
                <c:pt idx="7">
                  <c:v>100.86768079272539</c:v>
                </c:pt>
                <c:pt idx="8">
                  <c:v>101.58815140318696</c:v>
                </c:pt>
                <c:pt idx="9">
                  <c:v>104.47108985143876</c:v>
                </c:pt>
                <c:pt idx="10">
                  <c:v>105.70969975541608</c:v>
                </c:pt>
                <c:pt idx="11">
                  <c:v>106.95034437148809</c:v>
                </c:pt>
                <c:pt idx="12">
                  <c:v>108.30186007515587</c:v>
                </c:pt>
                <c:pt idx="13">
                  <c:v>109.6459574958718</c:v>
                </c:pt>
                <c:pt idx="14">
                  <c:v>111.01019047767605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3-47CB-8E57-6860B6B8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Landvik'!$S$13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Landvik'!$T$13:$AH$13</c:f>
              <c:numCache>
                <c:formatCode>#,##0</c:formatCode>
                <c:ptCount val="15"/>
                <c:pt idx="0">
                  <c:v>100</c:v>
                </c:pt>
                <c:pt idx="1">
                  <c:v>102.29202041260123</c:v>
                </c:pt>
                <c:pt idx="2">
                  <c:v>103.56536526617322</c:v>
                </c:pt>
                <c:pt idx="3">
                  <c:v>96.561969684687028</c:v>
                </c:pt>
                <c:pt idx="4">
                  <c:v>98.896364243469876</c:v>
                </c:pt>
                <c:pt idx="5">
                  <c:v>100.86386478967458</c:v>
                </c:pt>
                <c:pt idx="6">
                  <c:v>109.66068266830895</c:v>
                </c:pt>
                <c:pt idx="7">
                  <c:v>111.40050885345372</c:v>
                </c:pt>
                <c:pt idx="8">
                  <c:v>115.79717028375963</c:v>
                </c:pt>
                <c:pt idx="9">
                  <c:v>119.80766101291846</c:v>
                </c:pt>
                <c:pt idx="10">
                  <c:v>124.51798272789549</c:v>
                </c:pt>
                <c:pt idx="11">
                  <c:v>132.40685519677854</c:v>
                </c:pt>
                <c:pt idx="12">
                  <c:v>132.77164088479216</c:v>
                </c:pt>
                <c:pt idx="13">
                  <c:v>136.84270349331575</c:v>
                </c:pt>
                <c:pt idx="14">
                  <c:v>136.62112924768005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E3-496B-A86B-885DDDF89951}"/>
            </c:ext>
          </c:extLst>
        </c:ser>
        <c:ser>
          <c:idx val="5"/>
          <c:order val="1"/>
          <c:tx>
            <c:strRef>
              <c:f>'BP Landvik'!$S$14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Landvik'!$T$14:$AH$14</c:f>
              <c:numCache>
                <c:formatCode>#,##0</c:formatCode>
                <c:ptCount val="15"/>
                <c:pt idx="0">
                  <c:v>100</c:v>
                </c:pt>
                <c:pt idx="1">
                  <c:v>109.73724795340998</c:v>
                </c:pt>
                <c:pt idx="2">
                  <c:v>106.95517658315201</c:v>
                </c:pt>
                <c:pt idx="3">
                  <c:v>107.26429555008012</c:v>
                </c:pt>
                <c:pt idx="4">
                  <c:v>116.91337971303213</c:v>
                </c:pt>
                <c:pt idx="5">
                  <c:v>120.09785677694207</c:v>
                </c:pt>
                <c:pt idx="6">
                  <c:v>110.62706922097266</c:v>
                </c:pt>
                <c:pt idx="7">
                  <c:v>115.00936527033846</c:v>
                </c:pt>
                <c:pt idx="8">
                  <c:v>119.06687570500603</c:v>
                </c:pt>
                <c:pt idx="9">
                  <c:v>121.48579173082217</c:v>
                </c:pt>
                <c:pt idx="10">
                  <c:v>128.06165743931081</c:v>
                </c:pt>
                <c:pt idx="11">
                  <c:v>126.09235813104593</c:v>
                </c:pt>
                <c:pt idx="12">
                  <c:v>140.51257550496908</c:v>
                </c:pt>
                <c:pt idx="13">
                  <c:v>146.99666314292591</c:v>
                </c:pt>
                <c:pt idx="14">
                  <c:v>150.50719539124529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E3-496B-A86B-885DDDF89951}"/>
            </c:ext>
          </c:extLst>
        </c:ser>
        <c:ser>
          <c:idx val="0"/>
          <c:order val="2"/>
          <c:tx>
            <c:strRef>
              <c:f>'BP Landvik'!$S$15</c:f>
              <c:strCache>
                <c:ptCount val="1"/>
                <c:pt idx="0">
                  <c:v>over 90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Landvik'!$T$15:$AH$15</c:f>
              <c:numCache>
                <c:formatCode>#,##0</c:formatCode>
                <c:ptCount val="15"/>
                <c:pt idx="0">
                  <c:v>100</c:v>
                </c:pt>
                <c:pt idx="1">
                  <c:v>86.956521823636123</c:v>
                </c:pt>
                <c:pt idx="2">
                  <c:v>116.30434585780979</c:v>
                </c:pt>
                <c:pt idx="3">
                  <c:v>107.60869244448077</c:v>
                </c:pt>
                <c:pt idx="4">
                  <c:v>117.28612921981889</c:v>
                </c:pt>
                <c:pt idx="5">
                  <c:v>113.45376947313271</c:v>
                </c:pt>
                <c:pt idx="6">
                  <c:v>113.65267116055671</c:v>
                </c:pt>
                <c:pt idx="7">
                  <c:v>98.709921712183842</c:v>
                </c:pt>
                <c:pt idx="8">
                  <c:v>94.973250711503823</c:v>
                </c:pt>
                <c:pt idx="9">
                  <c:v>107.20421231700747</c:v>
                </c:pt>
                <c:pt idx="10">
                  <c:v>120.6435965414679</c:v>
                </c:pt>
                <c:pt idx="11">
                  <c:v>128.86993210263375</c:v>
                </c:pt>
                <c:pt idx="12">
                  <c:v>123.70143837601763</c:v>
                </c:pt>
                <c:pt idx="13">
                  <c:v>127.89028334204311</c:v>
                </c:pt>
                <c:pt idx="14">
                  <c:v>147.98834976060527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E3-496B-A86B-885DDDF8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Holviga'!$T$5:$AH$5</c:f>
              <c:numCache>
                <c:formatCode>#,##0</c:formatCode>
                <c:ptCount val="15"/>
                <c:pt idx="0">
                  <c:v>100</c:v>
                </c:pt>
                <c:pt idx="1">
                  <c:v>112.0689664385973</c:v>
                </c:pt>
                <c:pt idx="2">
                  <c:v>124.56896489709774</c:v>
                </c:pt>
                <c:pt idx="3">
                  <c:v>99.137931849528385</c:v>
                </c:pt>
                <c:pt idx="4">
                  <c:v>116.46257282505826</c:v>
                </c:pt>
                <c:pt idx="5">
                  <c:v>119.50441573820783</c:v>
                </c:pt>
                <c:pt idx="6">
                  <c:v>122.31462266786018</c:v>
                </c:pt>
                <c:pt idx="7">
                  <c:v>125.01810850783126</c:v>
                </c:pt>
                <c:pt idx="8">
                  <c:v>127.60877303097801</c:v>
                </c:pt>
                <c:pt idx="9">
                  <c:v>131.03018654650808</c:v>
                </c:pt>
                <c:pt idx="10">
                  <c:v>134.74278314148788</c:v>
                </c:pt>
                <c:pt idx="11">
                  <c:v>138.2318088780749</c:v>
                </c:pt>
                <c:pt idx="12">
                  <c:v>142.4276511622104</c:v>
                </c:pt>
                <c:pt idx="13">
                  <c:v>146.79496984477657</c:v>
                </c:pt>
                <c:pt idx="14">
                  <c:v>150.91989082237663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A-4E2D-8F3E-D62B4CC5B6D6}"/>
            </c:ext>
          </c:extLst>
        </c:ser>
        <c:ser>
          <c:idx val="2"/>
          <c:order val="1"/>
          <c:tx>
            <c:v>1-5 år</c:v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Holviga'!$T$6:$AH$6</c:f>
              <c:numCache>
                <c:formatCode>#,##0</c:formatCode>
                <c:ptCount val="15"/>
                <c:pt idx="0">
                  <c:v>100</c:v>
                </c:pt>
                <c:pt idx="1">
                  <c:v>109.35534651610661</c:v>
                </c:pt>
                <c:pt idx="2">
                  <c:v>109.27672986271106</c:v>
                </c:pt>
                <c:pt idx="3">
                  <c:v>114.38679209033606</c:v>
                </c:pt>
                <c:pt idx="4">
                  <c:v>113.61881434513637</c:v>
                </c:pt>
                <c:pt idx="5">
                  <c:v>116.06373318591375</c:v>
                </c:pt>
                <c:pt idx="6">
                  <c:v>121.20368095799894</c:v>
                </c:pt>
                <c:pt idx="7">
                  <c:v>122.04136989769714</c:v>
                </c:pt>
                <c:pt idx="8">
                  <c:v>124.18191367875266</c:v>
                </c:pt>
                <c:pt idx="9">
                  <c:v>129.65978605380997</c:v>
                </c:pt>
                <c:pt idx="10">
                  <c:v>133.119430878348</c:v>
                </c:pt>
                <c:pt idx="11">
                  <c:v>136.54864209558247</c:v>
                </c:pt>
                <c:pt idx="12">
                  <c:v>140.77889926563708</c:v>
                </c:pt>
                <c:pt idx="13">
                  <c:v>144.90029735970538</c:v>
                </c:pt>
                <c:pt idx="14">
                  <c:v>148.99341211218137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5A-4E2D-8F3E-D62B4CC5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0-17 år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Holviga'!$T$10:$AH$10</c:f>
              <c:numCache>
                <c:formatCode>#,##0</c:formatCode>
                <c:ptCount val="15"/>
                <c:pt idx="0">
                  <c:v>100</c:v>
                </c:pt>
                <c:pt idx="1">
                  <c:v>106.57018187423877</c:v>
                </c:pt>
                <c:pt idx="2">
                  <c:v>111.04985112482098</c:v>
                </c:pt>
                <c:pt idx="3">
                  <c:v>113.71467966181179</c:v>
                </c:pt>
                <c:pt idx="4">
                  <c:v>118.02966756177025</c:v>
                </c:pt>
                <c:pt idx="5">
                  <c:v>122.00436746036294</c:v>
                </c:pt>
                <c:pt idx="6">
                  <c:v>125.45769012010948</c:v>
                </c:pt>
                <c:pt idx="7">
                  <c:v>127.81754464869117</c:v>
                </c:pt>
                <c:pt idx="8">
                  <c:v>130.48913150079485</c:v>
                </c:pt>
                <c:pt idx="9">
                  <c:v>134.44307205847335</c:v>
                </c:pt>
                <c:pt idx="10">
                  <c:v>138.3345494671039</c:v>
                </c:pt>
                <c:pt idx="11">
                  <c:v>141.70606733194467</c:v>
                </c:pt>
                <c:pt idx="12">
                  <c:v>145.34784375077797</c:v>
                </c:pt>
                <c:pt idx="13">
                  <c:v>149.54748416012777</c:v>
                </c:pt>
                <c:pt idx="14">
                  <c:v>153.29838979746631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7-42F9-9681-3B33A4FB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Holviga'!$S$7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Holviga'!$T$7:$AH$7</c:f>
              <c:numCache>
                <c:formatCode>#,##0</c:formatCode>
                <c:ptCount val="15"/>
                <c:pt idx="0">
                  <c:v>100</c:v>
                </c:pt>
                <c:pt idx="1">
                  <c:v>104.52203759031538</c:v>
                </c:pt>
                <c:pt idx="2">
                  <c:v>110.47509980362827</c:v>
                </c:pt>
                <c:pt idx="3">
                  <c:v>111.56267775285684</c:v>
                </c:pt>
                <c:pt idx="4">
                  <c:v>117.84193861824521</c:v>
                </c:pt>
                <c:pt idx="5">
                  <c:v>123.03830147142183</c:v>
                </c:pt>
                <c:pt idx="6">
                  <c:v>124.3363079055955</c:v>
                </c:pt>
                <c:pt idx="7">
                  <c:v>127.83483022353445</c:v>
                </c:pt>
                <c:pt idx="8">
                  <c:v>132.23562398190359</c:v>
                </c:pt>
                <c:pt idx="9">
                  <c:v>132.84953040082831</c:v>
                </c:pt>
                <c:pt idx="10">
                  <c:v>135.08470282039656</c:v>
                </c:pt>
                <c:pt idx="11">
                  <c:v>138.36417428022131</c:v>
                </c:pt>
                <c:pt idx="12">
                  <c:v>142.12477525466355</c:v>
                </c:pt>
                <c:pt idx="13">
                  <c:v>147.07993056202821</c:v>
                </c:pt>
                <c:pt idx="14">
                  <c:v>150.58966060035544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D3-43BB-AEF8-C6845C5EB43E}"/>
            </c:ext>
          </c:extLst>
        </c:ser>
        <c:ser>
          <c:idx val="5"/>
          <c:order val="1"/>
          <c:tx>
            <c:strRef>
              <c:f>'BP Holviga'!$S$8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Holviga'!$T$8:$AH$8</c:f>
              <c:numCache>
                <c:formatCode>#,##0</c:formatCode>
                <c:ptCount val="15"/>
                <c:pt idx="0">
                  <c:v>100</c:v>
                </c:pt>
                <c:pt idx="1">
                  <c:v>101.67173312192108</c:v>
                </c:pt>
                <c:pt idx="2">
                  <c:v>113.0699109952273</c:v>
                </c:pt>
                <c:pt idx="3">
                  <c:v>129.78723641702527</c:v>
                </c:pt>
                <c:pt idx="4">
                  <c:v>131.819857006825</c:v>
                </c:pt>
                <c:pt idx="5">
                  <c:v>125.98714278881621</c:v>
                </c:pt>
                <c:pt idx="6">
                  <c:v>126.9968128725743</c:v>
                </c:pt>
                <c:pt idx="7">
                  <c:v>136.7003636426881</c:v>
                </c:pt>
                <c:pt idx="8">
                  <c:v>140.57481198267158</c:v>
                </c:pt>
                <c:pt idx="9">
                  <c:v>147.4701512979681</c:v>
                </c:pt>
                <c:pt idx="10">
                  <c:v>151.3853453011248</c:v>
                </c:pt>
                <c:pt idx="11">
                  <c:v>157.09936619789761</c:v>
                </c:pt>
                <c:pt idx="12">
                  <c:v>159.010115035154</c:v>
                </c:pt>
                <c:pt idx="13">
                  <c:v>157.16356964069084</c:v>
                </c:pt>
                <c:pt idx="14">
                  <c:v>162.76699475189253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3-43BB-AEF8-C6845C5EB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Holviga'!$S$11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Holviga'!$T$11:$AH$11</c:f>
              <c:numCache>
                <c:formatCode>#,##0</c:formatCode>
                <c:ptCount val="15"/>
                <c:pt idx="0">
                  <c:v>100</c:v>
                </c:pt>
                <c:pt idx="1">
                  <c:v>101.79166644633644</c:v>
                </c:pt>
                <c:pt idx="2">
                  <c:v>102.23958283440314</c:v>
                </c:pt>
                <c:pt idx="3">
                  <c:v>103.84374965842191</c:v>
                </c:pt>
                <c:pt idx="4">
                  <c:v>107.28819498689155</c:v>
                </c:pt>
                <c:pt idx="5">
                  <c:v>109.91333265114494</c:v>
                </c:pt>
                <c:pt idx="6">
                  <c:v>113.03032744623192</c:v>
                </c:pt>
                <c:pt idx="7">
                  <c:v>116.20466777065926</c:v>
                </c:pt>
                <c:pt idx="8">
                  <c:v>118.82767615832121</c:v>
                </c:pt>
                <c:pt idx="9">
                  <c:v>122.17980422359724</c:v>
                </c:pt>
                <c:pt idx="10">
                  <c:v>125.64180560346266</c:v>
                </c:pt>
                <c:pt idx="11">
                  <c:v>128.88362663101788</c:v>
                </c:pt>
                <c:pt idx="12">
                  <c:v>133.34221240546086</c:v>
                </c:pt>
                <c:pt idx="13">
                  <c:v>137.01763139464694</c:v>
                </c:pt>
                <c:pt idx="14">
                  <c:v>140.97479806246881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5-4696-B807-F571B610FE13}"/>
            </c:ext>
          </c:extLst>
        </c:ser>
        <c:ser>
          <c:idx val="5"/>
          <c:order val="1"/>
          <c:tx>
            <c:strRef>
              <c:f>'BP Holviga'!$S$12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Holviga'!$T$12:$AH$12</c:f>
              <c:numCache>
                <c:formatCode>#,##0</c:formatCode>
                <c:ptCount val="15"/>
                <c:pt idx="0">
                  <c:v>100</c:v>
                </c:pt>
                <c:pt idx="1">
                  <c:v>100.85861476793964</c:v>
                </c:pt>
                <c:pt idx="2">
                  <c:v>102.74756723011225</c:v>
                </c:pt>
                <c:pt idx="3">
                  <c:v>107.41270779678662</c:v>
                </c:pt>
                <c:pt idx="4">
                  <c:v>108.63513075598865</c:v>
                </c:pt>
                <c:pt idx="5">
                  <c:v>112.81451673654688</c:v>
                </c:pt>
                <c:pt idx="6">
                  <c:v>115.78809700061663</c:v>
                </c:pt>
                <c:pt idx="7">
                  <c:v>118.51291579563876</c:v>
                </c:pt>
                <c:pt idx="8">
                  <c:v>121.3341987204445</c:v>
                </c:pt>
                <c:pt idx="9">
                  <c:v>124.5307135938081</c:v>
                </c:pt>
                <c:pt idx="10">
                  <c:v>127.58885288959408</c:v>
                </c:pt>
                <c:pt idx="11">
                  <c:v>131.08243076172636</c:v>
                </c:pt>
                <c:pt idx="12">
                  <c:v>134.40270029907501</c:v>
                </c:pt>
                <c:pt idx="13">
                  <c:v>139.2575188809671</c:v>
                </c:pt>
                <c:pt idx="14">
                  <c:v>143.06052012433702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5-4696-B807-F571B610F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Holviga'!$S$13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Holviga'!$T$13:$AH$13</c:f>
              <c:numCache>
                <c:formatCode>#,##0</c:formatCode>
                <c:ptCount val="15"/>
                <c:pt idx="0">
                  <c:v>100</c:v>
                </c:pt>
                <c:pt idx="1">
                  <c:v>107.12510379813112</c:v>
                </c:pt>
                <c:pt idx="2">
                  <c:v>105.92377825364241</c:v>
                </c:pt>
                <c:pt idx="3">
                  <c:v>104.88815332575996</c:v>
                </c:pt>
                <c:pt idx="4">
                  <c:v>107.18122796636152</c:v>
                </c:pt>
                <c:pt idx="5">
                  <c:v>107.4518099433393</c:v>
                </c:pt>
                <c:pt idx="6">
                  <c:v>106.60258133267872</c:v>
                </c:pt>
                <c:pt idx="7">
                  <c:v>105.97657670984519</c:v>
                </c:pt>
                <c:pt idx="8">
                  <c:v>106.82187605589297</c:v>
                </c:pt>
                <c:pt idx="9">
                  <c:v>106.85412419348062</c:v>
                </c:pt>
                <c:pt idx="10">
                  <c:v>107.76635693851195</c:v>
                </c:pt>
                <c:pt idx="11">
                  <c:v>107.93684577846663</c:v>
                </c:pt>
                <c:pt idx="12">
                  <c:v>106.88415881109792</c:v>
                </c:pt>
                <c:pt idx="13">
                  <c:v>106.32473183591233</c:v>
                </c:pt>
                <c:pt idx="14">
                  <c:v>105.2080414304489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47-4B75-A6BA-CD93DA2DCDC6}"/>
            </c:ext>
          </c:extLst>
        </c:ser>
        <c:ser>
          <c:idx val="5"/>
          <c:order val="1"/>
          <c:tx>
            <c:strRef>
              <c:f>'BP Holviga'!$S$14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Holviga'!$T$14:$AH$14</c:f>
              <c:numCache>
                <c:formatCode>#,##0</c:formatCode>
                <c:ptCount val="15"/>
                <c:pt idx="0">
                  <c:v>100</c:v>
                </c:pt>
                <c:pt idx="1">
                  <c:v>99.999998494832212</c:v>
                </c:pt>
                <c:pt idx="2">
                  <c:v>108.08080672402861</c:v>
                </c:pt>
                <c:pt idx="3">
                  <c:v>116.96969474058902</c:v>
                </c:pt>
                <c:pt idx="4">
                  <c:v>123.00691126745677</c:v>
                </c:pt>
                <c:pt idx="5">
                  <c:v>131.3314431271786</c:v>
                </c:pt>
                <c:pt idx="6">
                  <c:v>143.48600011508034</c:v>
                </c:pt>
                <c:pt idx="7">
                  <c:v>162.6877356713068</c:v>
                </c:pt>
                <c:pt idx="8">
                  <c:v>179.11398494895928</c:v>
                </c:pt>
                <c:pt idx="9">
                  <c:v>196.94538035659949</c:v>
                </c:pt>
                <c:pt idx="10">
                  <c:v>204.44573905463832</c:v>
                </c:pt>
                <c:pt idx="11">
                  <c:v>221.31470489683815</c:v>
                </c:pt>
                <c:pt idx="12">
                  <c:v>241.88741132715697</c:v>
                </c:pt>
                <c:pt idx="13">
                  <c:v>254.49136240594581</c:v>
                </c:pt>
                <c:pt idx="14">
                  <c:v>274.45319324153206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7-4B75-A6BA-CD93DA2DCDC6}"/>
            </c:ext>
          </c:extLst>
        </c:ser>
        <c:ser>
          <c:idx val="0"/>
          <c:order val="2"/>
          <c:tx>
            <c:strRef>
              <c:f>'BP Holviga'!$S$15</c:f>
              <c:strCache>
                <c:ptCount val="1"/>
                <c:pt idx="0">
                  <c:v>over 90 år</c:v>
                </c:pt>
              </c:strCache>
            </c:strRef>
          </c:tx>
          <c:marker>
            <c:symbol val="none"/>
          </c:marker>
          <c:cat>
            <c:numRef>
              <c:f>'BP Holviga'!$T$4:$AH$4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Holviga'!$T$15:$AH$15</c:f>
              <c:numCache>
                <c:formatCode>#,##0</c:formatCode>
                <c:ptCount val="15"/>
                <c:pt idx="0">
                  <c:v>100</c:v>
                </c:pt>
                <c:pt idx="1">
                  <c:v>135.000000745058</c:v>
                </c:pt>
                <c:pt idx="2">
                  <c:v>146.6666683223512</c:v>
                </c:pt>
                <c:pt idx="3">
                  <c:v>116.66666881905662</c:v>
                </c:pt>
                <c:pt idx="4">
                  <c:v>129.8148303460562</c:v>
                </c:pt>
                <c:pt idx="5">
                  <c:v>142.14212538939847</c:v>
                </c:pt>
                <c:pt idx="6">
                  <c:v>166.28353959603649</c:v>
                </c:pt>
                <c:pt idx="7">
                  <c:v>174.85019968052907</c:v>
                </c:pt>
                <c:pt idx="8">
                  <c:v>184.46785512782986</c:v>
                </c:pt>
                <c:pt idx="9">
                  <c:v>203.27588518610483</c:v>
                </c:pt>
                <c:pt idx="10">
                  <c:v>227.82593558555777</c:v>
                </c:pt>
                <c:pt idx="11">
                  <c:v>229.83308824234302</c:v>
                </c:pt>
                <c:pt idx="12">
                  <c:v>256.39635268744178</c:v>
                </c:pt>
                <c:pt idx="13">
                  <c:v>286.37689785537026</c:v>
                </c:pt>
                <c:pt idx="14">
                  <c:v>301.77233270577921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47-4B75-A6BA-CD93DA2DC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2"/>
          <c:order val="0"/>
          <c:tx>
            <c:v>0 år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Jappa'!$T$5:$AH$5</c:f>
              <c:numCache>
                <c:formatCode>#,##0</c:formatCode>
                <c:ptCount val="15"/>
                <c:pt idx="0">
                  <c:v>100</c:v>
                </c:pt>
                <c:pt idx="1">
                  <c:v>106.71937080713114</c:v>
                </c:pt>
                <c:pt idx="2">
                  <c:v>98.122531849330656</c:v>
                </c:pt>
                <c:pt idx="3">
                  <c:v>113.83399628149927</c:v>
                </c:pt>
                <c:pt idx="4">
                  <c:v>117.49610199746903</c:v>
                </c:pt>
                <c:pt idx="5">
                  <c:v>118.25990845027843</c:v>
                </c:pt>
                <c:pt idx="6">
                  <c:v>119.03571310641053</c:v>
                </c:pt>
                <c:pt idx="7">
                  <c:v>119.91248285082446</c:v>
                </c:pt>
                <c:pt idx="8">
                  <c:v>120.82327200616743</c:v>
                </c:pt>
                <c:pt idx="9">
                  <c:v>121.64203724139779</c:v>
                </c:pt>
                <c:pt idx="10">
                  <c:v>122.56400662641585</c:v>
                </c:pt>
                <c:pt idx="11">
                  <c:v>123.51362502851589</c:v>
                </c:pt>
                <c:pt idx="12">
                  <c:v>124.44482583041668</c:v>
                </c:pt>
                <c:pt idx="13">
                  <c:v>125.42932308119579</c:v>
                </c:pt>
                <c:pt idx="14">
                  <c:v>126.49344271613687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8-4542-8E27-3ACC83F99722}"/>
            </c:ext>
          </c:extLst>
        </c:ser>
        <c:ser>
          <c:idx val="0"/>
          <c:order val="1"/>
          <c:tx>
            <c:v>1-5 år</c:v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Jappa'!$T$6:$AH$6</c:f>
              <c:numCache>
                <c:formatCode>#,##0</c:formatCode>
                <c:ptCount val="15"/>
                <c:pt idx="0">
                  <c:v>100</c:v>
                </c:pt>
                <c:pt idx="1">
                  <c:v>98.670372083483556</c:v>
                </c:pt>
                <c:pt idx="2">
                  <c:v>105.1399086596891</c:v>
                </c:pt>
                <c:pt idx="3">
                  <c:v>98.253622650856371</c:v>
                </c:pt>
                <c:pt idx="4">
                  <c:v>105.25227643896172</c:v>
                </c:pt>
                <c:pt idx="5">
                  <c:v>108.314058917322</c:v>
                </c:pt>
                <c:pt idx="6">
                  <c:v>110.49392259825535</c:v>
                </c:pt>
                <c:pt idx="7">
                  <c:v>112.29098189891698</c:v>
                </c:pt>
                <c:pt idx="8">
                  <c:v>113.64708066531317</c:v>
                </c:pt>
                <c:pt idx="9">
                  <c:v>115.69392882713593</c:v>
                </c:pt>
                <c:pt idx="10">
                  <c:v>116.5242012109813</c:v>
                </c:pt>
                <c:pt idx="11">
                  <c:v>117.40302222287899</c:v>
                </c:pt>
                <c:pt idx="12">
                  <c:v>118.22159539421972</c:v>
                </c:pt>
                <c:pt idx="13">
                  <c:v>119.07125997604095</c:v>
                </c:pt>
                <c:pt idx="14">
                  <c:v>119.9729888545356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C8-4542-8E27-3ACC83F99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Jappa'!$T$10:$AH$10</c:f>
              <c:numCache>
                <c:formatCode>#,##0</c:formatCode>
                <c:ptCount val="15"/>
                <c:pt idx="0">
                  <c:v>100</c:v>
                </c:pt>
                <c:pt idx="1">
                  <c:v>101.50392024432493</c:v>
                </c:pt>
                <c:pt idx="2">
                  <c:v>102.33587559175832</c:v>
                </c:pt>
                <c:pt idx="3">
                  <c:v>104.21844192319961</c:v>
                </c:pt>
                <c:pt idx="4">
                  <c:v>105.85989440412989</c:v>
                </c:pt>
                <c:pt idx="5">
                  <c:v>106.05474780257815</c:v>
                </c:pt>
                <c:pt idx="6">
                  <c:v>106.14162996932863</c:v>
                </c:pt>
                <c:pt idx="7">
                  <c:v>107.06552011119403</c:v>
                </c:pt>
                <c:pt idx="8">
                  <c:v>108.60235709780792</c:v>
                </c:pt>
                <c:pt idx="9">
                  <c:v>109.17666932486026</c:v>
                </c:pt>
                <c:pt idx="10">
                  <c:v>110.34604116698385</c:v>
                </c:pt>
                <c:pt idx="11">
                  <c:v>111.08874793740779</c:v>
                </c:pt>
                <c:pt idx="12">
                  <c:v>111.23457410426083</c:v>
                </c:pt>
                <c:pt idx="13">
                  <c:v>111.51247574713025</c:v>
                </c:pt>
                <c:pt idx="14">
                  <c:v>112.41080939058195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8-4C4C-B51F-FB92E3365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Jappa'!$S$7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Jappa'!$T$7:$AH$7</c:f>
              <c:numCache>
                <c:formatCode>#,##0</c:formatCode>
                <c:ptCount val="15"/>
                <c:pt idx="0">
                  <c:v>100</c:v>
                </c:pt>
                <c:pt idx="1">
                  <c:v>98.956883243803134</c:v>
                </c:pt>
                <c:pt idx="2">
                  <c:v>95.048678176237829</c:v>
                </c:pt>
                <c:pt idx="3">
                  <c:v>105.91098610918321</c:v>
                </c:pt>
                <c:pt idx="4">
                  <c:v>102.80367884838589</c:v>
                </c:pt>
                <c:pt idx="5">
                  <c:v>104.80434191067654</c:v>
                </c:pt>
                <c:pt idx="6">
                  <c:v>105.48442549711265</c:v>
                </c:pt>
                <c:pt idx="7">
                  <c:v>104.46194816296001</c:v>
                </c:pt>
                <c:pt idx="8">
                  <c:v>103.22444074926965</c:v>
                </c:pt>
                <c:pt idx="9">
                  <c:v>104.11722845798622</c:v>
                </c:pt>
                <c:pt idx="10">
                  <c:v>101.95246046313686</c:v>
                </c:pt>
                <c:pt idx="11">
                  <c:v>104.17089525280427</c:v>
                </c:pt>
                <c:pt idx="12">
                  <c:v>105.27786362099263</c:v>
                </c:pt>
                <c:pt idx="13">
                  <c:v>106.3675194181817</c:v>
                </c:pt>
                <c:pt idx="14">
                  <c:v>107.43232291385567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6-40D0-85EF-4298A4AC75EC}"/>
            </c:ext>
          </c:extLst>
        </c:ser>
        <c:ser>
          <c:idx val="5"/>
          <c:order val="1"/>
          <c:tx>
            <c:strRef>
              <c:f>'BP Jappa'!$S$8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Jappa'!$T$8:$AH$8</c:f>
              <c:numCache>
                <c:formatCode>#,##0</c:formatCode>
                <c:ptCount val="15"/>
                <c:pt idx="0">
                  <c:v>100</c:v>
                </c:pt>
                <c:pt idx="1">
                  <c:v>116.2054136138335</c:v>
                </c:pt>
                <c:pt idx="2">
                  <c:v>117.71217916483654</c:v>
                </c:pt>
                <c:pt idx="3">
                  <c:v>102.39852494617305</c:v>
                </c:pt>
                <c:pt idx="4">
                  <c:v>97.878325654749574</c:v>
                </c:pt>
                <c:pt idx="5">
                  <c:v>94.891879842008592</c:v>
                </c:pt>
                <c:pt idx="6">
                  <c:v>100.17466081921582</c:v>
                </c:pt>
                <c:pt idx="7">
                  <c:v>102.79465287357195</c:v>
                </c:pt>
                <c:pt idx="8">
                  <c:v>110.747407589427</c:v>
                </c:pt>
                <c:pt idx="9">
                  <c:v>109.58867568865249</c:v>
                </c:pt>
                <c:pt idx="10">
                  <c:v>113.54969103063313</c:v>
                </c:pt>
                <c:pt idx="11">
                  <c:v>107.75125728997796</c:v>
                </c:pt>
                <c:pt idx="12">
                  <c:v>108.79546029437346</c:v>
                </c:pt>
                <c:pt idx="13">
                  <c:v>102.89180917861205</c:v>
                </c:pt>
                <c:pt idx="14">
                  <c:v>105.15866137814172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86-40D0-85EF-4298A4AC7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Jappa'!$S$11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Jappa'!$T$11:$AH$11</c:f>
              <c:numCache>
                <c:formatCode>#,##0</c:formatCode>
                <c:ptCount val="15"/>
                <c:pt idx="0">
                  <c:v>100</c:v>
                </c:pt>
                <c:pt idx="1">
                  <c:v>99.475059965167361</c:v>
                </c:pt>
                <c:pt idx="2">
                  <c:v>102.09305964362916</c:v>
                </c:pt>
                <c:pt idx="3">
                  <c:v>102.47280433441979</c:v>
                </c:pt>
                <c:pt idx="4">
                  <c:v>102.98185760838476</c:v>
                </c:pt>
                <c:pt idx="5">
                  <c:v>103.77296355071704</c:v>
                </c:pt>
                <c:pt idx="6">
                  <c:v>104.28415522636605</c:v>
                </c:pt>
                <c:pt idx="7">
                  <c:v>105.2687028852729</c:v>
                </c:pt>
                <c:pt idx="8">
                  <c:v>105.25625780501169</c:v>
                </c:pt>
                <c:pt idx="9">
                  <c:v>106.1736657011092</c:v>
                </c:pt>
                <c:pt idx="10">
                  <c:v>106.71921555678729</c:v>
                </c:pt>
                <c:pt idx="11">
                  <c:v>107.55002521469143</c:v>
                </c:pt>
                <c:pt idx="12">
                  <c:v>108.70033943733152</c:v>
                </c:pt>
                <c:pt idx="13">
                  <c:v>109.77575608772941</c:v>
                </c:pt>
                <c:pt idx="14">
                  <c:v>110.63613448533367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8-43BF-9C69-56BC902ACAF4}"/>
            </c:ext>
          </c:extLst>
        </c:ser>
        <c:ser>
          <c:idx val="5"/>
          <c:order val="1"/>
          <c:tx>
            <c:strRef>
              <c:f>'BP Jappa'!$S$12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Jappa'!$T$12:$AH$12</c:f>
              <c:numCache>
                <c:formatCode>#,##0</c:formatCode>
                <c:ptCount val="15"/>
                <c:pt idx="0">
                  <c:v>100</c:v>
                </c:pt>
                <c:pt idx="1">
                  <c:v>98.401651179100696</c:v>
                </c:pt>
                <c:pt idx="2">
                  <c:v>102.50552023352495</c:v>
                </c:pt>
                <c:pt idx="3">
                  <c:v>105.42382773514088</c:v>
                </c:pt>
                <c:pt idx="4">
                  <c:v>106.10959491613532</c:v>
                </c:pt>
                <c:pt idx="5">
                  <c:v>108.08322103590116</c:v>
                </c:pt>
                <c:pt idx="6">
                  <c:v>109.08369195345034</c:v>
                </c:pt>
                <c:pt idx="7">
                  <c:v>109.57396111734765</c:v>
                </c:pt>
                <c:pt idx="8">
                  <c:v>111.12694810844262</c:v>
                </c:pt>
                <c:pt idx="9">
                  <c:v>110.68756122759412</c:v>
                </c:pt>
                <c:pt idx="10">
                  <c:v>110.31260526854334</c:v>
                </c:pt>
                <c:pt idx="11">
                  <c:v>111.10544232683806</c:v>
                </c:pt>
                <c:pt idx="12">
                  <c:v>111.85138556089072</c:v>
                </c:pt>
                <c:pt idx="13">
                  <c:v>112.09766790274529</c:v>
                </c:pt>
                <c:pt idx="14">
                  <c:v>113.3585971001621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8-43BF-9C69-56BC902AC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0-17 år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Grimstad'!$T$10:$AH$10</c:f>
              <c:numCache>
                <c:formatCode>#,##0</c:formatCode>
                <c:ptCount val="15"/>
                <c:pt idx="0">
                  <c:v>100</c:v>
                </c:pt>
                <c:pt idx="1">
                  <c:v>99.942965937852733</c:v>
                </c:pt>
                <c:pt idx="2">
                  <c:v>100.57034226230044</c:v>
                </c:pt>
                <c:pt idx="3">
                  <c:v>100.62737636070915</c:v>
                </c:pt>
                <c:pt idx="4">
                  <c:v>101.45335360377167</c:v>
                </c:pt>
                <c:pt idx="5">
                  <c:v>102.08633094725197</c:v>
                </c:pt>
                <c:pt idx="6">
                  <c:v>102.39166341531262</c:v>
                </c:pt>
                <c:pt idx="7">
                  <c:v>102.69747976430685</c:v>
                </c:pt>
                <c:pt idx="8">
                  <c:v>103.35183647355126</c:v>
                </c:pt>
                <c:pt idx="9">
                  <c:v>103.90246767464006</c:v>
                </c:pt>
                <c:pt idx="10">
                  <c:v>104.7729947302867</c:v>
                </c:pt>
                <c:pt idx="11">
                  <c:v>105.47084192572822</c:v>
                </c:pt>
                <c:pt idx="12">
                  <c:v>105.85759869935212</c:v>
                </c:pt>
                <c:pt idx="13">
                  <c:v>106.72248729155764</c:v>
                </c:pt>
                <c:pt idx="14">
                  <c:v>107.79368785757389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0-42BD-8F16-78A477D66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Jappa'!$S$13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Jappa'!$T$13:$AH$13</c:f>
              <c:numCache>
                <c:formatCode>#,##0</c:formatCode>
                <c:ptCount val="15"/>
                <c:pt idx="0">
                  <c:v>100</c:v>
                </c:pt>
                <c:pt idx="1">
                  <c:v>99.886869795552627</c:v>
                </c:pt>
                <c:pt idx="2">
                  <c:v>109.85858625801394</c:v>
                </c:pt>
                <c:pt idx="3">
                  <c:v>112.4767679154531</c:v>
                </c:pt>
                <c:pt idx="4">
                  <c:v>115.23146549015051</c:v>
                </c:pt>
                <c:pt idx="5">
                  <c:v>116.8743455694119</c:v>
                </c:pt>
                <c:pt idx="6">
                  <c:v>121.92052780540261</c:v>
                </c:pt>
                <c:pt idx="7">
                  <c:v>122.67896915948089</c:v>
                </c:pt>
                <c:pt idx="8">
                  <c:v>123.66612065170249</c:v>
                </c:pt>
                <c:pt idx="9">
                  <c:v>126.10278282800027</c:v>
                </c:pt>
                <c:pt idx="10">
                  <c:v>127.27625554195758</c:v>
                </c:pt>
                <c:pt idx="11">
                  <c:v>126.78053077263603</c:v>
                </c:pt>
                <c:pt idx="12">
                  <c:v>124.84017227487432</c:v>
                </c:pt>
                <c:pt idx="13">
                  <c:v>126.2191133708217</c:v>
                </c:pt>
                <c:pt idx="14">
                  <c:v>124.94730007238492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E8-490B-BFB8-6249AAE0F8FE}"/>
            </c:ext>
          </c:extLst>
        </c:ser>
        <c:ser>
          <c:idx val="5"/>
          <c:order val="1"/>
          <c:tx>
            <c:strRef>
              <c:f>'BP Jappa'!$S$14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Jappa'!$T$14:$AH$14</c:f>
              <c:numCache>
                <c:formatCode>#,##0</c:formatCode>
                <c:ptCount val="15"/>
                <c:pt idx="0">
                  <c:v>100</c:v>
                </c:pt>
                <c:pt idx="1">
                  <c:v>105.99334055888939</c:v>
                </c:pt>
                <c:pt idx="2">
                  <c:v>104.6392901521525</c:v>
                </c:pt>
                <c:pt idx="3">
                  <c:v>112.96337275635271</c:v>
                </c:pt>
                <c:pt idx="4">
                  <c:v>112.81621456347057</c:v>
                </c:pt>
                <c:pt idx="5">
                  <c:v>114.18669865226127</c:v>
                </c:pt>
                <c:pt idx="6">
                  <c:v>111.35487399607121</c:v>
                </c:pt>
                <c:pt idx="7">
                  <c:v>117.03240895477114</c:v>
                </c:pt>
                <c:pt idx="8">
                  <c:v>125.37459221293474</c:v>
                </c:pt>
                <c:pt idx="9">
                  <c:v>130.15752720483016</c:v>
                </c:pt>
                <c:pt idx="10">
                  <c:v>141.39961730457196</c:v>
                </c:pt>
                <c:pt idx="11">
                  <c:v>148.78202865199663</c:v>
                </c:pt>
                <c:pt idx="12">
                  <c:v>161.74441979062831</c:v>
                </c:pt>
                <c:pt idx="13">
                  <c:v>166.67442364120751</c:v>
                </c:pt>
                <c:pt idx="14">
                  <c:v>173.97094312050299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E8-490B-BFB8-6249AAE0F8FE}"/>
            </c:ext>
          </c:extLst>
        </c:ser>
        <c:ser>
          <c:idx val="0"/>
          <c:order val="2"/>
          <c:tx>
            <c:strRef>
              <c:f>'BP Jappa'!$S$15</c:f>
              <c:strCache>
                <c:ptCount val="1"/>
                <c:pt idx="0">
                  <c:v>over 90 år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'BP Jappa'!$T$4:$AH$4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Jappa'!$T$15:$AH$15</c:f>
              <c:numCache>
                <c:formatCode>#,##0</c:formatCode>
                <c:ptCount val="15"/>
                <c:pt idx="0">
                  <c:v>100</c:v>
                </c:pt>
                <c:pt idx="1">
                  <c:v>109.29790985400378</c:v>
                </c:pt>
                <c:pt idx="2">
                  <c:v>100.75901184615729</c:v>
                </c:pt>
                <c:pt idx="3">
                  <c:v>92.69449603362763</c:v>
                </c:pt>
                <c:pt idx="4">
                  <c:v>108.32213585949259</c:v>
                </c:pt>
                <c:pt idx="5">
                  <c:v>110.86778205146712</c:v>
                </c:pt>
                <c:pt idx="6">
                  <c:v>123.41525646498606</c:v>
                </c:pt>
                <c:pt idx="7">
                  <c:v>123.7826281562906</c:v>
                </c:pt>
                <c:pt idx="8">
                  <c:v>121.13901871120977</c:v>
                </c:pt>
                <c:pt idx="9">
                  <c:v>129.62304387199271</c:v>
                </c:pt>
                <c:pt idx="10">
                  <c:v>130.91933496508295</c:v>
                </c:pt>
                <c:pt idx="11">
                  <c:v>140.76686484287225</c:v>
                </c:pt>
                <c:pt idx="12">
                  <c:v>139.70226278457133</c:v>
                </c:pt>
                <c:pt idx="13">
                  <c:v>146.84136045214188</c:v>
                </c:pt>
                <c:pt idx="14">
                  <c:v>151.7315469252153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E8-490B-BFB8-6249AAE0F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 år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Frivoll'!$T$5:$AH$5</c:f>
              <c:numCache>
                <c:formatCode>#,##0</c:formatCode>
                <c:ptCount val="15"/>
                <c:pt idx="0">
                  <c:v>100</c:v>
                </c:pt>
                <c:pt idx="1">
                  <c:v>140.2343714202282</c:v>
                </c:pt>
                <c:pt idx="2">
                  <c:v>128.90624807914685</c:v>
                </c:pt>
                <c:pt idx="3">
                  <c:v>96.484370954567439</c:v>
                </c:pt>
                <c:pt idx="4">
                  <c:v>129.33130369586772</c:v>
                </c:pt>
                <c:pt idx="5">
                  <c:v>134.21086021943555</c:v>
                </c:pt>
                <c:pt idx="6">
                  <c:v>138.72798325526733</c:v>
                </c:pt>
                <c:pt idx="7">
                  <c:v>142.72139008758359</c:v>
                </c:pt>
                <c:pt idx="8">
                  <c:v>146.241036858543</c:v>
                </c:pt>
                <c:pt idx="9">
                  <c:v>149.39722196165826</c:v>
                </c:pt>
                <c:pt idx="10">
                  <c:v>152.4145431456779</c:v>
                </c:pt>
                <c:pt idx="11">
                  <c:v>155.35684443478496</c:v>
                </c:pt>
                <c:pt idx="12">
                  <c:v>158.07860109092843</c:v>
                </c:pt>
                <c:pt idx="13">
                  <c:v>160.68883000777907</c:v>
                </c:pt>
                <c:pt idx="14">
                  <c:v>163.25271631400696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C-4DC4-A9A9-68B0E1F36386}"/>
            </c:ext>
          </c:extLst>
        </c:ser>
        <c:ser>
          <c:idx val="1"/>
          <c:order val="1"/>
          <c:tx>
            <c:v>1-5 år</c:v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Frivoll'!$T$6:$AH$6</c:f>
              <c:numCache>
                <c:formatCode>#,##0</c:formatCode>
                <c:ptCount val="15"/>
                <c:pt idx="0">
                  <c:v>100</c:v>
                </c:pt>
                <c:pt idx="1">
                  <c:v>89.857369165330596</c:v>
                </c:pt>
                <c:pt idx="2">
                  <c:v>88.642365674922814</c:v>
                </c:pt>
                <c:pt idx="3">
                  <c:v>93.185420714807549</c:v>
                </c:pt>
                <c:pt idx="4">
                  <c:v>90.538758880695255</c:v>
                </c:pt>
                <c:pt idx="5">
                  <c:v>90.848367507569549</c:v>
                </c:pt>
                <c:pt idx="6">
                  <c:v>93.703644715502108</c:v>
                </c:pt>
                <c:pt idx="7">
                  <c:v>94.581674970283274</c:v>
                </c:pt>
                <c:pt idx="8">
                  <c:v>95.684998060257641</c:v>
                </c:pt>
                <c:pt idx="9">
                  <c:v>99.608171347494547</c:v>
                </c:pt>
                <c:pt idx="10">
                  <c:v>101.62365545146663</c:v>
                </c:pt>
                <c:pt idx="11">
                  <c:v>103.57275314307211</c:v>
                </c:pt>
                <c:pt idx="12">
                  <c:v>105.35023479985455</c:v>
                </c:pt>
                <c:pt idx="13">
                  <c:v>107.07768911041673</c:v>
                </c:pt>
                <c:pt idx="14">
                  <c:v>108.77882644335621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9C-4DC4-A9A9-68B0E1F36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0-17 år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Frivoll'!$T$10:$AH$10</c:f>
              <c:numCache>
                <c:formatCode>#,##0</c:formatCode>
                <c:ptCount val="15"/>
                <c:pt idx="0">
                  <c:v>100</c:v>
                </c:pt>
                <c:pt idx="1">
                  <c:v>95.449101282450926</c:v>
                </c:pt>
                <c:pt idx="2">
                  <c:v>95.173652329130732</c:v>
                </c:pt>
                <c:pt idx="3">
                  <c:v>95.796406740200041</c:v>
                </c:pt>
                <c:pt idx="4">
                  <c:v>96.112076422411562</c:v>
                </c:pt>
                <c:pt idx="5">
                  <c:v>98.339977035979302</c:v>
                </c:pt>
                <c:pt idx="6">
                  <c:v>99.153845781337722</c:v>
                </c:pt>
                <c:pt idx="7">
                  <c:v>99.326163194850551</c:v>
                </c:pt>
                <c:pt idx="8">
                  <c:v>100.25529598761463</c:v>
                </c:pt>
                <c:pt idx="9">
                  <c:v>99.990124274156727</c:v>
                </c:pt>
                <c:pt idx="10">
                  <c:v>100.80378572384036</c:v>
                </c:pt>
                <c:pt idx="11">
                  <c:v>101.42394562681281</c:v>
                </c:pt>
                <c:pt idx="12">
                  <c:v>102.15300371546942</c:v>
                </c:pt>
                <c:pt idx="13">
                  <c:v>103.34376146693435</c:v>
                </c:pt>
                <c:pt idx="14">
                  <c:v>104.74105857803436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0-4292-89BC-58BC57B7F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Frivoll'!$S$7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Frivoll'!$T$7:$AH$7</c:f>
              <c:numCache>
                <c:formatCode>#,##0</c:formatCode>
                <c:ptCount val="15"/>
                <c:pt idx="0">
                  <c:v>100</c:v>
                </c:pt>
                <c:pt idx="1">
                  <c:v>93.255215387003901</c:v>
                </c:pt>
                <c:pt idx="2">
                  <c:v>96.884823796009528</c:v>
                </c:pt>
                <c:pt idx="3">
                  <c:v>97.65647278492321</c:v>
                </c:pt>
                <c:pt idx="4">
                  <c:v>92.283137526470668</c:v>
                </c:pt>
                <c:pt idx="5">
                  <c:v>91.703272742607226</c:v>
                </c:pt>
                <c:pt idx="6">
                  <c:v>88.989729431830227</c:v>
                </c:pt>
                <c:pt idx="7">
                  <c:v>88.918918227951977</c:v>
                </c:pt>
                <c:pt idx="8">
                  <c:v>89.928644828358813</c:v>
                </c:pt>
                <c:pt idx="9">
                  <c:v>89.849419267942196</c:v>
                </c:pt>
                <c:pt idx="10">
                  <c:v>89.390309167694966</c:v>
                </c:pt>
                <c:pt idx="11">
                  <c:v>91.005122089636885</c:v>
                </c:pt>
                <c:pt idx="12">
                  <c:v>92.001043170887613</c:v>
                </c:pt>
                <c:pt idx="13">
                  <c:v>93.66393883105134</c:v>
                </c:pt>
                <c:pt idx="14">
                  <c:v>94.835610723411719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9-474E-B385-4C4A2801D0D5}"/>
            </c:ext>
          </c:extLst>
        </c:ser>
        <c:ser>
          <c:idx val="5"/>
          <c:order val="1"/>
          <c:tx>
            <c:strRef>
              <c:f>'BP Frivoll'!$S$8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Frivoll'!$T$8:$AH$8</c:f>
              <c:numCache>
                <c:formatCode>#,##0</c:formatCode>
                <c:ptCount val="15"/>
                <c:pt idx="0">
                  <c:v>100</c:v>
                </c:pt>
                <c:pt idx="1">
                  <c:v>98.774675868561303</c:v>
                </c:pt>
                <c:pt idx="2">
                  <c:v>96.596322722714348</c:v>
                </c:pt>
                <c:pt idx="3">
                  <c:v>107.14771825726206</c:v>
                </c:pt>
                <c:pt idx="4">
                  <c:v>119.90724572663342</c:v>
                </c:pt>
                <c:pt idx="5">
                  <c:v>118.71353242564754</c:v>
                </c:pt>
                <c:pt idx="6">
                  <c:v>124.97050978027755</c:v>
                </c:pt>
                <c:pt idx="7">
                  <c:v>118.84422021491707</c:v>
                </c:pt>
                <c:pt idx="8">
                  <c:v>117.25475868878141</c:v>
                </c:pt>
                <c:pt idx="9">
                  <c:v>112.99070098074731</c:v>
                </c:pt>
                <c:pt idx="10">
                  <c:v>114.1682751778752</c:v>
                </c:pt>
                <c:pt idx="11">
                  <c:v>113.22863006391506</c:v>
                </c:pt>
                <c:pt idx="12">
                  <c:v>114.92978769210131</c:v>
                </c:pt>
                <c:pt idx="13">
                  <c:v>111.66164253204141</c:v>
                </c:pt>
                <c:pt idx="14">
                  <c:v>114.20392662708952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B9-474E-B385-4C4A2801D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Frivoll'!$S$11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Frivoll'!$T$11:$AH$11</c:f>
              <c:numCache>
                <c:formatCode>#,##0</c:formatCode>
                <c:ptCount val="15"/>
                <c:pt idx="0">
                  <c:v>100</c:v>
                </c:pt>
                <c:pt idx="1">
                  <c:v>100.93387865336668</c:v>
                </c:pt>
                <c:pt idx="2">
                  <c:v>99.71370209383474</c:v>
                </c:pt>
                <c:pt idx="3">
                  <c:v>101.89502433120272</c:v>
                </c:pt>
                <c:pt idx="4">
                  <c:v>104.40359994360071</c:v>
                </c:pt>
                <c:pt idx="5">
                  <c:v>106.31616005072864</c:v>
                </c:pt>
                <c:pt idx="6">
                  <c:v>109.21828825577676</c:v>
                </c:pt>
                <c:pt idx="7">
                  <c:v>111.74954844528628</c:v>
                </c:pt>
                <c:pt idx="8">
                  <c:v>113.08163241282172</c:v>
                </c:pt>
                <c:pt idx="9">
                  <c:v>115.1838854278998</c:v>
                </c:pt>
                <c:pt idx="10">
                  <c:v>116.43705898884824</c:v>
                </c:pt>
                <c:pt idx="11">
                  <c:v>118.12753298531939</c:v>
                </c:pt>
                <c:pt idx="12">
                  <c:v>120.15910540663073</c:v>
                </c:pt>
                <c:pt idx="13">
                  <c:v>121.98432311799607</c:v>
                </c:pt>
                <c:pt idx="14">
                  <c:v>123.93426712840743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3-4A11-8D0D-EF62E7F5B582}"/>
            </c:ext>
          </c:extLst>
        </c:ser>
        <c:ser>
          <c:idx val="5"/>
          <c:order val="1"/>
          <c:tx>
            <c:strRef>
              <c:f>'BP Frivoll'!$S$12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Frivoll'!$T$12:$AH$12</c:f>
              <c:numCache>
                <c:formatCode>#,##0</c:formatCode>
                <c:ptCount val="15"/>
                <c:pt idx="0">
                  <c:v>100</c:v>
                </c:pt>
                <c:pt idx="1">
                  <c:v>100.82545413786754</c:v>
                </c:pt>
                <c:pt idx="2">
                  <c:v>101.83100715737648</c:v>
                </c:pt>
                <c:pt idx="3">
                  <c:v>105.70313568900569</c:v>
                </c:pt>
                <c:pt idx="4">
                  <c:v>110.12579135913624</c:v>
                </c:pt>
                <c:pt idx="5">
                  <c:v>112.01141415468487</c:v>
                </c:pt>
                <c:pt idx="6">
                  <c:v>112.38319455940817</c:v>
                </c:pt>
                <c:pt idx="7">
                  <c:v>116.49713041146106</c:v>
                </c:pt>
                <c:pt idx="8">
                  <c:v>119.60196362327781</c:v>
                </c:pt>
                <c:pt idx="9">
                  <c:v>122.01281449437471</c:v>
                </c:pt>
                <c:pt idx="10">
                  <c:v>124.36218521882884</c:v>
                </c:pt>
                <c:pt idx="11">
                  <c:v>126.45311650280473</c:v>
                </c:pt>
                <c:pt idx="12">
                  <c:v>128.25199415366592</c:v>
                </c:pt>
                <c:pt idx="13">
                  <c:v>130.26594819079793</c:v>
                </c:pt>
                <c:pt idx="14">
                  <c:v>131.98505283910302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3-4A11-8D0D-EF62E7F5B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Frivoll'!$S$13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Frivoll'!$T$13:$AH$13</c:f>
              <c:numCache>
                <c:formatCode>#,##0</c:formatCode>
                <c:ptCount val="15"/>
                <c:pt idx="0">
                  <c:v>100</c:v>
                </c:pt>
                <c:pt idx="1">
                  <c:v>99.106041747425351</c:v>
                </c:pt>
                <c:pt idx="2">
                  <c:v>98.335388233471903</c:v>
                </c:pt>
                <c:pt idx="3">
                  <c:v>96.331688509230844</c:v>
                </c:pt>
                <c:pt idx="4">
                  <c:v>99.915132981218264</c:v>
                </c:pt>
                <c:pt idx="5">
                  <c:v>105.8291749196254</c:v>
                </c:pt>
                <c:pt idx="6">
                  <c:v>113.13437706647034</c:v>
                </c:pt>
                <c:pt idx="7">
                  <c:v>111.79493619781384</c:v>
                </c:pt>
                <c:pt idx="8">
                  <c:v>117.6355819615024</c:v>
                </c:pt>
                <c:pt idx="9">
                  <c:v>122.26727149275828</c:v>
                </c:pt>
                <c:pt idx="10">
                  <c:v>126.47596236766456</c:v>
                </c:pt>
                <c:pt idx="11">
                  <c:v>131.33250207955882</c:v>
                </c:pt>
                <c:pt idx="12">
                  <c:v>134.65959954212985</c:v>
                </c:pt>
                <c:pt idx="13">
                  <c:v>138.29417318707056</c:v>
                </c:pt>
                <c:pt idx="14">
                  <c:v>141.60875117540388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F8-46F1-B8D4-FA6C4FB2BCD9}"/>
            </c:ext>
          </c:extLst>
        </c:ser>
        <c:ser>
          <c:idx val="5"/>
          <c:order val="1"/>
          <c:tx>
            <c:strRef>
              <c:f>'BP Frivoll'!$S$14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Frivoll'!$T$14:$AH$14</c:f>
              <c:numCache>
                <c:formatCode>#,##0</c:formatCode>
                <c:ptCount val="15"/>
                <c:pt idx="0">
                  <c:v>100</c:v>
                </c:pt>
                <c:pt idx="1">
                  <c:v>98.422498079712454</c:v>
                </c:pt>
                <c:pt idx="2">
                  <c:v>97.599451310220928</c:v>
                </c:pt>
                <c:pt idx="3">
                  <c:v>95.747600248737015</c:v>
                </c:pt>
                <c:pt idx="4">
                  <c:v>99.845213769523326</c:v>
                </c:pt>
                <c:pt idx="5">
                  <c:v>105.01480758431087</c:v>
                </c:pt>
                <c:pt idx="6">
                  <c:v>110.02138400431285</c:v>
                </c:pt>
                <c:pt idx="7">
                  <c:v>119.40765149483181</c:v>
                </c:pt>
                <c:pt idx="8">
                  <c:v>124.69737123485581</c:v>
                </c:pt>
                <c:pt idx="9">
                  <c:v>131.18934690847524</c:v>
                </c:pt>
                <c:pt idx="10">
                  <c:v>141.92910930997155</c:v>
                </c:pt>
                <c:pt idx="11">
                  <c:v>145.79555811307742</c:v>
                </c:pt>
                <c:pt idx="12">
                  <c:v>151.45134554214704</c:v>
                </c:pt>
                <c:pt idx="13">
                  <c:v>155.6046864621953</c:v>
                </c:pt>
                <c:pt idx="14">
                  <c:v>160.50595529300088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8-46F1-B8D4-FA6C4FB2BCD9}"/>
            </c:ext>
          </c:extLst>
        </c:ser>
        <c:ser>
          <c:idx val="0"/>
          <c:order val="2"/>
          <c:tx>
            <c:strRef>
              <c:f>'BP Frivoll'!$S$15</c:f>
              <c:strCache>
                <c:ptCount val="1"/>
                <c:pt idx="0">
                  <c:v>over 90 år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'BP Frivoll'!$T$4:$AH$4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Frivoll'!$T$15:$AH$15</c:f>
              <c:numCache>
                <c:formatCode>#,##0</c:formatCode>
                <c:ptCount val="15"/>
                <c:pt idx="0">
                  <c:v>100</c:v>
                </c:pt>
                <c:pt idx="1">
                  <c:v>98.124097854030552</c:v>
                </c:pt>
                <c:pt idx="2">
                  <c:v>112.98701295126865</c:v>
                </c:pt>
                <c:pt idx="3">
                  <c:v>101.87590111385443</c:v>
                </c:pt>
                <c:pt idx="4">
                  <c:v>98.277981779715034</c:v>
                </c:pt>
                <c:pt idx="5">
                  <c:v>102.83862980750078</c:v>
                </c:pt>
                <c:pt idx="6">
                  <c:v>100.39722878930277</c:v>
                </c:pt>
                <c:pt idx="7">
                  <c:v>104.30624562099386</c:v>
                </c:pt>
                <c:pt idx="8">
                  <c:v>105.441721798698</c:v>
                </c:pt>
                <c:pt idx="9">
                  <c:v>110.09847119918021</c:v>
                </c:pt>
                <c:pt idx="10">
                  <c:v>112.47775757645735</c:v>
                </c:pt>
                <c:pt idx="11">
                  <c:v>122.32476989648451</c:v>
                </c:pt>
                <c:pt idx="12">
                  <c:v>126.34737404367141</c:v>
                </c:pt>
                <c:pt idx="13">
                  <c:v>130.57052098498409</c:v>
                </c:pt>
                <c:pt idx="14">
                  <c:v>133.42342083678196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F8-46F1-B8D4-FA6C4FB2B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 år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Eide'!$T$5:$AH$5</c:f>
              <c:numCache>
                <c:formatCode>#,##0</c:formatCode>
                <c:ptCount val="15"/>
                <c:pt idx="0">
                  <c:v>100</c:v>
                </c:pt>
                <c:pt idx="1">
                  <c:v>114.28571428571428</c:v>
                </c:pt>
                <c:pt idx="2">
                  <c:v>78.571428571428569</c:v>
                </c:pt>
                <c:pt idx="3">
                  <c:v>78.571428571428569</c:v>
                </c:pt>
                <c:pt idx="4">
                  <c:v>104.32116644723071</c:v>
                </c:pt>
                <c:pt idx="5">
                  <c:v>107.81195504324785</c:v>
                </c:pt>
                <c:pt idx="6">
                  <c:v>110.5836629867557</c:v>
                </c:pt>
                <c:pt idx="7">
                  <c:v>113.08629512786858</c:v>
                </c:pt>
                <c:pt idx="8">
                  <c:v>115.43705463409428</c:v>
                </c:pt>
                <c:pt idx="9">
                  <c:v>117.52659252711715</c:v>
                </c:pt>
                <c:pt idx="10">
                  <c:v>119.54959460667214</c:v>
                </c:pt>
                <c:pt idx="11">
                  <c:v>121.49374144417931</c:v>
                </c:pt>
                <c:pt idx="12">
                  <c:v>123.35280009678429</c:v>
                </c:pt>
                <c:pt idx="13">
                  <c:v>125.11263574872713</c:v>
                </c:pt>
                <c:pt idx="14">
                  <c:v>126.76377977643713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DB-4872-833E-E4A8A6E72FF5}"/>
            </c:ext>
          </c:extLst>
        </c:ser>
        <c:ser>
          <c:idx val="2"/>
          <c:order val="1"/>
          <c:tx>
            <c:v>1-5 år</c:v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Eide'!$T$6:$AH$6</c:f>
              <c:numCache>
                <c:formatCode>#,##0</c:formatCode>
                <c:ptCount val="15"/>
                <c:pt idx="0">
                  <c:v>100</c:v>
                </c:pt>
                <c:pt idx="1">
                  <c:v>104.54545454545455</c:v>
                </c:pt>
                <c:pt idx="2">
                  <c:v>113.63636363636364</c:v>
                </c:pt>
                <c:pt idx="3">
                  <c:v>104.54545454545455</c:v>
                </c:pt>
                <c:pt idx="4">
                  <c:v>104.72623868422075</c:v>
                </c:pt>
                <c:pt idx="5">
                  <c:v>108.09086091590652</c:v>
                </c:pt>
                <c:pt idx="6">
                  <c:v>110.69527394843817</c:v>
                </c:pt>
                <c:pt idx="7">
                  <c:v>111.1302556413591</c:v>
                </c:pt>
                <c:pt idx="8">
                  <c:v>118.08629252693848</c:v>
                </c:pt>
                <c:pt idx="9">
                  <c:v>123.85910568815272</c:v>
                </c:pt>
                <c:pt idx="10">
                  <c:v>126.38816977992195</c:v>
                </c:pt>
                <c:pt idx="11">
                  <c:v>128.71346834934104</c:v>
                </c:pt>
                <c:pt idx="12">
                  <c:v>130.87919408624816</c:v>
                </c:pt>
                <c:pt idx="13">
                  <c:v>132.94560548030984</c:v>
                </c:pt>
                <c:pt idx="14">
                  <c:v>134.94372078866652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DB-4872-833E-E4A8A6E72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Eide'!$T$10:$AH$10</c:f>
              <c:numCache>
                <c:formatCode>#,##0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98.846153846153854</c:v>
                </c:pt>
                <c:pt idx="3">
                  <c:v>96.92307692307692</c:v>
                </c:pt>
                <c:pt idx="4">
                  <c:v>99.353116842416682</c:v>
                </c:pt>
                <c:pt idx="5">
                  <c:v>102.2910943398109</c:v>
                </c:pt>
                <c:pt idx="6">
                  <c:v>105.0307829563434</c:v>
                </c:pt>
                <c:pt idx="7">
                  <c:v>107.66661937420177</c:v>
                </c:pt>
                <c:pt idx="8">
                  <c:v>108.21363302377547</c:v>
                </c:pt>
                <c:pt idx="9">
                  <c:v>110.86083833987892</c:v>
                </c:pt>
                <c:pt idx="10">
                  <c:v>112.85154819488532</c:v>
                </c:pt>
                <c:pt idx="11">
                  <c:v>114.54565928532531</c:v>
                </c:pt>
                <c:pt idx="12">
                  <c:v>116.05379232993494</c:v>
                </c:pt>
                <c:pt idx="13">
                  <c:v>118.14157522641702</c:v>
                </c:pt>
                <c:pt idx="14">
                  <c:v>120.10252677477314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C5-49D4-BABF-6ED94DF4D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Eide'!$S$7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Eide'!$T$7:$AH$7</c:f>
              <c:numCache>
                <c:formatCode>#,##0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105.05050505050507</c:v>
                </c:pt>
                <c:pt idx="3">
                  <c:v>102.02020202020201</c:v>
                </c:pt>
                <c:pt idx="4">
                  <c:v>105.86623471192647</c:v>
                </c:pt>
                <c:pt idx="5">
                  <c:v>107.4324983539003</c:v>
                </c:pt>
                <c:pt idx="6">
                  <c:v>108.47744411892354</c:v>
                </c:pt>
                <c:pt idx="7">
                  <c:v>111.01243327362363</c:v>
                </c:pt>
                <c:pt idx="8">
                  <c:v>111.41553936582615</c:v>
                </c:pt>
                <c:pt idx="9">
                  <c:v>111.82829972469455</c:v>
                </c:pt>
                <c:pt idx="10">
                  <c:v>113.02873534385604</c:v>
                </c:pt>
                <c:pt idx="11">
                  <c:v>116.03229069950606</c:v>
                </c:pt>
                <c:pt idx="12">
                  <c:v>118.34612952338324</c:v>
                </c:pt>
                <c:pt idx="13">
                  <c:v>120.33622192614008</c:v>
                </c:pt>
                <c:pt idx="14">
                  <c:v>121.59519002895142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E-4201-AC3F-2CB9E34AD2EB}"/>
            </c:ext>
          </c:extLst>
        </c:ser>
        <c:ser>
          <c:idx val="5"/>
          <c:order val="1"/>
          <c:tx>
            <c:strRef>
              <c:f>'BP Eide'!$S$8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Eide'!$T$8:$AH$8</c:f>
              <c:numCache>
                <c:formatCode>#,##0</c:formatCode>
                <c:ptCount val="15"/>
                <c:pt idx="0">
                  <c:v>100</c:v>
                </c:pt>
                <c:pt idx="1">
                  <c:v>91.111111111111114</c:v>
                </c:pt>
                <c:pt idx="2">
                  <c:v>84.444444444444443</c:v>
                </c:pt>
                <c:pt idx="3">
                  <c:v>100</c:v>
                </c:pt>
                <c:pt idx="4">
                  <c:v>100.01208517286533</c:v>
                </c:pt>
                <c:pt idx="5">
                  <c:v>106.13622983296713</c:v>
                </c:pt>
                <c:pt idx="6">
                  <c:v>99.332749048868678</c:v>
                </c:pt>
                <c:pt idx="7">
                  <c:v>108.24383523729111</c:v>
                </c:pt>
                <c:pt idx="8">
                  <c:v>107.19630877176934</c:v>
                </c:pt>
                <c:pt idx="9">
                  <c:v>105.75048234727645</c:v>
                </c:pt>
                <c:pt idx="10">
                  <c:v>106.86953650580536</c:v>
                </c:pt>
                <c:pt idx="11">
                  <c:v>108.28307681613512</c:v>
                </c:pt>
                <c:pt idx="12">
                  <c:v>110.247270796034</c:v>
                </c:pt>
                <c:pt idx="13">
                  <c:v>110.23101488749201</c:v>
                </c:pt>
                <c:pt idx="14">
                  <c:v>115.37803861829978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E-4201-AC3F-2CB9E34AD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Eide'!$S$11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Eide'!$T$11:$AH$11</c:f>
              <c:numCache>
                <c:formatCode>#,##0</c:formatCode>
                <c:ptCount val="15"/>
                <c:pt idx="0">
                  <c:v>100</c:v>
                </c:pt>
                <c:pt idx="1">
                  <c:v>98.461538461538467</c:v>
                </c:pt>
                <c:pt idx="2">
                  <c:v>98.901098901098905</c:v>
                </c:pt>
                <c:pt idx="3">
                  <c:v>99.120879120879124</c:v>
                </c:pt>
                <c:pt idx="4">
                  <c:v>98.613262543311549</c:v>
                </c:pt>
                <c:pt idx="5">
                  <c:v>99.536230537917589</c:v>
                </c:pt>
                <c:pt idx="6">
                  <c:v>100.49124130835898</c:v>
                </c:pt>
                <c:pt idx="7">
                  <c:v>101.07585686903732</c:v>
                </c:pt>
                <c:pt idx="8">
                  <c:v>103.8162262885125</c:v>
                </c:pt>
                <c:pt idx="9">
                  <c:v>105.07830085335192</c:v>
                </c:pt>
                <c:pt idx="10">
                  <c:v>107.02030077085398</c:v>
                </c:pt>
                <c:pt idx="11">
                  <c:v>109.13583063817289</c:v>
                </c:pt>
                <c:pt idx="12">
                  <c:v>111.86724977178881</c:v>
                </c:pt>
                <c:pt idx="13">
                  <c:v>113.85837544451702</c:v>
                </c:pt>
                <c:pt idx="14">
                  <c:v>115.99263704740088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A-4673-B8E5-3CFE45994343}"/>
            </c:ext>
          </c:extLst>
        </c:ser>
        <c:ser>
          <c:idx val="5"/>
          <c:order val="1"/>
          <c:tx>
            <c:strRef>
              <c:f>'BP Eide'!$S$12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Eide'!$T$12:$AH$12</c:f>
              <c:numCache>
                <c:formatCode>#,##0</c:formatCode>
                <c:ptCount val="15"/>
                <c:pt idx="0">
                  <c:v>100</c:v>
                </c:pt>
                <c:pt idx="1">
                  <c:v>100.43103448275863</c:v>
                </c:pt>
                <c:pt idx="2">
                  <c:v>98.275862068965509</c:v>
                </c:pt>
                <c:pt idx="3">
                  <c:v>99.568965517241381</c:v>
                </c:pt>
                <c:pt idx="4">
                  <c:v>105.60698015936478</c:v>
                </c:pt>
                <c:pt idx="5">
                  <c:v>105.45629550670765</c:v>
                </c:pt>
                <c:pt idx="6">
                  <c:v>107.79709939298969</c:v>
                </c:pt>
                <c:pt idx="7">
                  <c:v>113.53704240815389</c:v>
                </c:pt>
                <c:pt idx="8">
                  <c:v>114.28535035971944</c:v>
                </c:pt>
                <c:pt idx="9">
                  <c:v>116.98770173664754</c:v>
                </c:pt>
                <c:pt idx="10">
                  <c:v>116.55239092892621</c:v>
                </c:pt>
                <c:pt idx="11">
                  <c:v>119.09364348855517</c:v>
                </c:pt>
                <c:pt idx="12">
                  <c:v>118.287595900996</c:v>
                </c:pt>
                <c:pt idx="13">
                  <c:v>120.45601441942419</c:v>
                </c:pt>
                <c:pt idx="14">
                  <c:v>121.88678568807138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A-4673-B8E5-3CFE45994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Grimstad'!$S$7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Grimstad'!$T$7:$AH$7</c:f>
              <c:numCache>
                <c:formatCode>#,##0</c:formatCode>
                <c:ptCount val="15"/>
                <c:pt idx="0">
                  <c:v>100</c:v>
                </c:pt>
                <c:pt idx="1">
                  <c:v>100.18939355583272</c:v>
                </c:pt>
                <c:pt idx="2">
                  <c:v>99.715909045369173</c:v>
                </c:pt>
                <c:pt idx="3">
                  <c:v>102.36742408758866</c:v>
                </c:pt>
                <c:pt idx="4">
                  <c:v>101.65762158730391</c:v>
                </c:pt>
                <c:pt idx="5">
                  <c:v>102.06842869800381</c:v>
                </c:pt>
                <c:pt idx="6">
                  <c:v>101.77363627124953</c:v>
                </c:pt>
                <c:pt idx="7">
                  <c:v>100.29491400668327</c:v>
                </c:pt>
                <c:pt idx="8">
                  <c:v>100.54381783335108</c:v>
                </c:pt>
                <c:pt idx="9">
                  <c:v>100.06092811632459</c:v>
                </c:pt>
                <c:pt idx="10">
                  <c:v>99.153108126042099</c:v>
                </c:pt>
                <c:pt idx="11">
                  <c:v>100.32969304602659</c:v>
                </c:pt>
                <c:pt idx="12">
                  <c:v>101.38390389543208</c:v>
                </c:pt>
                <c:pt idx="13">
                  <c:v>102.62747237984078</c:v>
                </c:pt>
                <c:pt idx="14">
                  <c:v>103.96860748163937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20-44E9-BA97-6F7276851606}"/>
            </c:ext>
          </c:extLst>
        </c:ser>
        <c:ser>
          <c:idx val="5"/>
          <c:order val="1"/>
          <c:tx>
            <c:strRef>
              <c:f>'BP Grimstad'!$S$8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Grimstad'!$T$8:$AH$8</c:f>
              <c:numCache>
                <c:formatCode>#,##0</c:formatCode>
                <c:ptCount val="15"/>
                <c:pt idx="0">
                  <c:v>100</c:v>
                </c:pt>
                <c:pt idx="1">
                  <c:v>100.56053843913229</c:v>
                </c:pt>
                <c:pt idx="2">
                  <c:v>104.59641289153896</c:v>
                </c:pt>
                <c:pt idx="3">
                  <c:v>106.1659191953737</c:v>
                </c:pt>
                <c:pt idx="4">
                  <c:v>106.30416834719247</c:v>
                </c:pt>
                <c:pt idx="5">
                  <c:v>104.25616675189629</c:v>
                </c:pt>
                <c:pt idx="6">
                  <c:v>105.89331037547018</c:v>
                </c:pt>
                <c:pt idx="7">
                  <c:v>108.92702942662302</c:v>
                </c:pt>
                <c:pt idx="8">
                  <c:v>110.81518259010569</c:v>
                </c:pt>
                <c:pt idx="9">
                  <c:v>110.27261070159291</c:v>
                </c:pt>
                <c:pt idx="10">
                  <c:v>110.84061196301742</c:v>
                </c:pt>
                <c:pt idx="11">
                  <c:v>109.49918938163967</c:v>
                </c:pt>
                <c:pt idx="12">
                  <c:v>109.86130668398928</c:v>
                </c:pt>
                <c:pt idx="13">
                  <c:v>106.47009067942778</c:v>
                </c:pt>
                <c:pt idx="14">
                  <c:v>107.53567424334445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0-44E9-BA97-6F7276851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Eide'!$S$13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Eide'!$T$13:$AH$13</c:f>
              <c:numCache>
                <c:formatCode>#,##0</c:formatCode>
                <c:ptCount val="15"/>
                <c:pt idx="0">
                  <c:v>100</c:v>
                </c:pt>
                <c:pt idx="1">
                  <c:v>103.26086956521738</c:v>
                </c:pt>
                <c:pt idx="2">
                  <c:v>104.34782608695652</c:v>
                </c:pt>
                <c:pt idx="3">
                  <c:v>110.86956521739131</c:v>
                </c:pt>
                <c:pt idx="4">
                  <c:v>119.90802670302598</c:v>
                </c:pt>
                <c:pt idx="5">
                  <c:v>129.61773982514507</c:v>
                </c:pt>
                <c:pt idx="6">
                  <c:v>140.00356119611973</c:v>
                </c:pt>
                <c:pt idx="7">
                  <c:v>142.64969566593996</c:v>
                </c:pt>
                <c:pt idx="8">
                  <c:v>149.73144881103337</c:v>
                </c:pt>
                <c:pt idx="9">
                  <c:v>150.70713939874068</c:v>
                </c:pt>
                <c:pt idx="10">
                  <c:v>162.38865722780631</c:v>
                </c:pt>
                <c:pt idx="11">
                  <c:v>158.05097688799302</c:v>
                </c:pt>
                <c:pt idx="12">
                  <c:v>162.76975377746248</c:v>
                </c:pt>
                <c:pt idx="13">
                  <c:v>160.75685749883237</c:v>
                </c:pt>
                <c:pt idx="14">
                  <c:v>164.43518426107332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CC-4F1D-895A-8DEBB768097D}"/>
            </c:ext>
          </c:extLst>
        </c:ser>
        <c:ser>
          <c:idx val="5"/>
          <c:order val="1"/>
          <c:tx>
            <c:strRef>
              <c:f>'BP Eide'!$S$14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Eide'!$T$14:$AH$14</c:f>
              <c:numCache>
                <c:formatCode>#,##0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119.35483870967742</c:v>
                </c:pt>
                <c:pt idx="3">
                  <c:v>122.58064516129032</c:v>
                </c:pt>
                <c:pt idx="4">
                  <c:v>117.55025955217498</c:v>
                </c:pt>
                <c:pt idx="5">
                  <c:v>129.74258166167041</c:v>
                </c:pt>
                <c:pt idx="6">
                  <c:v>119.29947404611498</c:v>
                </c:pt>
                <c:pt idx="7">
                  <c:v>109.01548146240172</c:v>
                </c:pt>
                <c:pt idx="8">
                  <c:v>113.50564351004935</c:v>
                </c:pt>
                <c:pt idx="9">
                  <c:v>122.02862491530757</c:v>
                </c:pt>
                <c:pt idx="10">
                  <c:v>121.04735960883481</c:v>
                </c:pt>
                <c:pt idx="11">
                  <c:v>147.12272351307254</c:v>
                </c:pt>
                <c:pt idx="12">
                  <c:v>158.71759184425872</c:v>
                </c:pt>
                <c:pt idx="13">
                  <c:v>178.82598181886073</c:v>
                </c:pt>
                <c:pt idx="14">
                  <c:v>189.19957808909865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C-4F1D-895A-8DEBB768097D}"/>
            </c:ext>
          </c:extLst>
        </c:ser>
        <c:ser>
          <c:idx val="0"/>
          <c:order val="2"/>
          <c:tx>
            <c:strRef>
              <c:f>'BP Eide'!$S$15</c:f>
              <c:strCache>
                <c:ptCount val="1"/>
                <c:pt idx="0">
                  <c:v>over 90 år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'BP Eide'!$T$4:$AH$4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Eide'!$T$15:$AH$15</c:f>
              <c:numCache>
                <c:formatCode>#,##0</c:formatCode>
                <c:ptCount val="15"/>
                <c:pt idx="0">
                  <c:v>100</c:v>
                </c:pt>
                <c:pt idx="1">
                  <c:v>50</c:v>
                </c:pt>
                <c:pt idx="2">
                  <c:v>50</c:v>
                </c:pt>
                <c:pt idx="3">
                  <c:v>150</c:v>
                </c:pt>
                <c:pt idx="4">
                  <c:v>170.64089775085475</c:v>
                </c:pt>
                <c:pt idx="5">
                  <c:v>142.98565387725836</c:v>
                </c:pt>
                <c:pt idx="6">
                  <c:v>186.73022389411892</c:v>
                </c:pt>
                <c:pt idx="7">
                  <c:v>318.26721131801622</c:v>
                </c:pt>
                <c:pt idx="8">
                  <c:v>386.33908331394207</c:v>
                </c:pt>
                <c:pt idx="9">
                  <c:v>502.75867432355898</c:v>
                </c:pt>
                <c:pt idx="10">
                  <c:v>559.80628877878178</c:v>
                </c:pt>
                <c:pt idx="11">
                  <c:v>581.36481493711472</c:v>
                </c:pt>
                <c:pt idx="12">
                  <c:v>657.21696615219105</c:v>
                </c:pt>
                <c:pt idx="13">
                  <c:v>647.75801375508286</c:v>
                </c:pt>
                <c:pt idx="14">
                  <c:v>601.75897032022488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CC-4F1D-895A-8DEBB7680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2"/>
          <c:order val="0"/>
          <c:tx>
            <c:v>0 år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Fjære'!$T$5:$AH$5</c:f>
              <c:numCache>
                <c:formatCode>#,##0</c:formatCode>
                <c:ptCount val="15"/>
                <c:pt idx="0">
                  <c:v>100</c:v>
                </c:pt>
                <c:pt idx="1">
                  <c:v>77.27272749166076</c:v>
                </c:pt>
                <c:pt idx="2">
                  <c:v>121.59091177284449</c:v>
                </c:pt>
                <c:pt idx="3">
                  <c:v>79.924240691019037</c:v>
                </c:pt>
                <c:pt idx="4">
                  <c:v>103.4631382001709</c:v>
                </c:pt>
                <c:pt idx="5">
                  <c:v>102.42291554130307</c:v>
                </c:pt>
                <c:pt idx="6">
                  <c:v>101.51718504243739</c:v>
                </c:pt>
                <c:pt idx="7">
                  <c:v>100.7829184408581</c:v>
                </c:pt>
                <c:pt idx="8">
                  <c:v>100.22466736394082</c:v>
                </c:pt>
                <c:pt idx="9">
                  <c:v>99.680504657470919</c:v>
                </c:pt>
                <c:pt idx="10">
                  <c:v>99.304906293070388</c:v>
                </c:pt>
                <c:pt idx="11">
                  <c:v>99.059286993592522</c:v>
                </c:pt>
                <c:pt idx="12">
                  <c:v>98.893015323089685</c:v>
                </c:pt>
                <c:pt idx="13">
                  <c:v>98.850220392687532</c:v>
                </c:pt>
                <c:pt idx="14">
                  <c:v>98.95602044234613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D-4D93-9F5A-E2F7B4A5B017}"/>
            </c:ext>
          </c:extLst>
        </c:ser>
        <c:ser>
          <c:idx val="0"/>
          <c:order val="1"/>
          <c:tx>
            <c:v>1-5 år</c:v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Fjære'!$T$6:$AH$6</c:f>
              <c:numCache>
                <c:formatCode>#,##0</c:formatCode>
                <c:ptCount val="15"/>
                <c:pt idx="0">
                  <c:v>100</c:v>
                </c:pt>
                <c:pt idx="1">
                  <c:v>94.688883730898326</c:v>
                </c:pt>
                <c:pt idx="2">
                  <c:v>99.869824077306419</c:v>
                </c:pt>
                <c:pt idx="3">
                  <c:v>107.44597468548636</c:v>
                </c:pt>
                <c:pt idx="4">
                  <c:v>104.70110983059604</c:v>
                </c:pt>
                <c:pt idx="5">
                  <c:v>104.64393108434105</c:v>
                </c:pt>
                <c:pt idx="6">
                  <c:v>102.79898568580803</c:v>
                </c:pt>
                <c:pt idx="7">
                  <c:v>103.79614913414372</c:v>
                </c:pt>
                <c:pt idx="8">
                  <c:v>101.9222101495756</c:v>
                </c:pt>
                <c:pt idx="9">
                  <c:v>104.43149733838717</c:v>
                </c:pt>
                <c:pt idx="10">
                  <c:v>104.07033658153337</c:v>
                </c:pt>
                <c:pt idx="11">
                  <c:v>103.79971653651201</c:v>
                </c:pt>
                <c:pt idx="12">
                  <c:v>103.5847020848081</c:v>
                </c:pt>
                <c:pt idx="13">
                  <c:v>103.46655968961853</c:v>
                </c:pt>
                <c:pt idx="14">
                  <c:v>103.44839493758204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DD-4D93-9F5A-E2F7B4A5B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1"/>
          <c:order val="0"/>
          <c:tx>
            <c:v>0-17 år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Fjære'!$T$10:$AH$10</c:f>
              <c:numCache>
                <c:formatCode>#,##0</c:formatCode>
                <c:ptCount val="15"/>
                <c:pt idx="0">
                  <c:v>100</c:v>
                </c:pt>
                <c:pt idx="1">
                  <c:v>97.922680925175371</c:v>
                </c:pt>
                <c:pt idx="2">
                  <c:v>99.974896232496064</c:v>
                </c:pt>
                <c:pt idx="3">
                  <c:v>96.761641284288288</c:v>
                </c:pt>
                <c:pt idx="4">
                  <c:v>95.826835407112497</c:v>
                </c:pt>
                <c:pt idx="5">
                  <c:v>95.543557626993675</c:v>
                </c:pt>
                <c:pt idx="6">
                  <c:v>95.405415861953344</c:v>
                </c:pt>
                <c:pt idx="7">
                  <c:v>94.384947000684249</c:v>
                </c:pt>
                <c:pt idx="8">
                  <c:v>94.6883212494307</c:v>
                </c:pt>
                <c:pt idx="9">
                  <c:v>94.337826128888508</c:v>
                </c:pt>
                <c:pt idx="10">
                  <c:v>93.830544413737329</c:v>
                </c:pt>
                <c:pt idx="11">
                  <c:v>93.777592805686879</c:v>
                </c:pt>
                <c:pt idx="12">
                  <c:v>93.025939679138546</c:v>
                </c:pt>
                <c:pt idx="13">
                  <c:v>92.43109708781202</c:v>
                </c:pt>
                <c:pt idx="14">
                  <c:v>92.745827087441938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9-44EE-B820-88A4614D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Fjære'!$S$7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Fjære'!$T$7:$AH$7</c:f>
              <c:numCache>
                <c:formatCode>#,##0</c:formatCode>
                <c:ptCount val="15"/>
                <c:pt idx="0">
                  <c:v>100</c:v>
                </c:pt>
                <c:pt idx="1">
                  <c:v>101.63068739389931</c:v>
                </c:pt>
                <c:pt idx="2">
                  <c:v>95.682559545141672</c:v>
                </c:pt>
                <c:pt idx="3">
                  <c:v>95.04581494935654</c:v>
                </c:pt>
                <c:pt idx="4">
                  <c:v>93.577648528257157</c:v>
                </c:pt>
                <c:pt idx="5">
                  <c:v>92.085338254978041</c:v>
                </c:pt>
                <c:pt idx="6">
                  <c:v>93.580023012891317</c:v>
                </c:pt>
                <c:pt idx="7">
                  <c:v>90.907447544691451</c:v>
                </c:pt>
                <c:pt idx="8">
                  <c:v>89.816438800613312</c:v>
                </c:pt>
                <c:pt idx="9">
                  <c:v>89.479164823017271</c:v>
                </c:pt>
                <c:pt idx="10">
                  <c:v>89.107678834779719</c:v>
                </c:pt>
                <c:pt idx="11">
                  <c:v>89.876735188489278</c:v>
                </c:pt>
                <c:pt idx="12">
                  <c:v>89.854621319243321</c:v>
                </c:pt>
                <c:pt idx="13">
                  <c:v>89.31422345177107</c:v>
                </c:pt>
                <c:pt idx="14">
                  <c:v>89.680075370929174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31-4913-ABAC-65D52DD00F48}"/>
            </c:ext>
          </c:extLst>
        </c:ser>
        <c:ser>
          <c:idx val="5"/>
          <c:order val="1"/>
          <c:tx>
            <c:strRef>
              <c:f>'BP Fjære'!$S$8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Fjære'!$T$8:$AH$8</c:f>
              <c:numCache>
                <c:formatCode>#,##0</c:formatCode>
                <c:ptCount val="15"/>
                <c:pt idx="0">
                  <c:v>100</c:v>
                </c:pt>
                <c:pt idx="1">
                  <c:v>92.155570495265621</c:v>
                </c:pt>
                <c:pt idx="2">
                  <c:v>96.934739884545678</c:v>
                </c:pt>
                <c:pt idx="3">
                  <c:v>86.420566725203059</c:v>
                </c:pt>
                <c:pt idx="4">
                  <c:v>87.571780494223276</c:v>
                </c:pt>
                <c:pt idx="5">
                  <c:v>85.28364361172116</c:v>
                </c:pt>
                <c:pt idx="6">
                  <c:v>87.242098365124292</c:v>
                </c:pt>
                <c:pt idx="7">
                  <c:v>90.28589986558022</c:v>
                </c:pt>
                <c:pt idx="8">
                  <c:v>91.918563883417121</c:v>
                </c:pt>
                <c:pt idx="9">
                  <c:v>89.47560234559873</c:v>
                </c:pt>
                <c:pt idx="10">
                  <c:v>86.43366167306786</c:v>
                </c:pt>
                <c:pt idx="11">
                  <c:v>81.296202439972873</c:v>
                </c:pt>
                <c:pt idx="12">
                  <c:v>83.367383131519375</c:v>
                </c:pt>
                <c:pt idx="13">
                  <c:v>83.315652115201829</c:v>
                </c:pt>
                <c:pt idx="14">
                  <c:v>83.869399300856713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1-4913-ABAC-65D52DD00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Fjære'!$S$11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Fjære'!$T$11:$AH$11</c:f>
              <c:numCache>
                <c:formatCode>#,##0</c:formatCode>
                <c:ptCount val="15"/>
                <c:pt idx="0">
                  <c:v>100</c:v>
                </c:pt>
                <c:pt idx="1">
                  <c:v>100.91274109227477</c:v>
                </c:pt>
                <c:pt idx="2">
                  <c:v>103.45023521146972</c:v>
                </c:pt>
                <c:pt idx="3">
                  <c:v>106.18088247693618</c:v>
                </c:pt>
                <c:pt idx="4">
                  <c:v>103.69169092919755</c:v>
                </c:pt>
                <c:pt idx="5">
                  <c:v>102.35820869206516</c:v>
                </c:pt>
                <c:pt idx="6">
                  <c:v>101.33011410965378</c:v>
                </c:pt>
                <c:pt idx="7">
                  <c:v>101.01403919125858</c:v>
                </c:pt>
                <c:pt idx="8">
                  <c:v>99.695775651694191</c:v>
                </c:pt>
                <c:pt idx="9">
                  <c:v>99.538693744984215</c:v>
                </c:pt>
                <c:pt idx="10">
                  <c:v>99.777294796609425</c:v>
                </c:pt>
                <c:pt idx="11">
                  <c:v>99.584545094595825</c:v>
                </c:pt>
                <c:pt idx="12">
                  <c:v>99.906119496392392</c:v>
                </c:pt>
                <c:pt idx="13">
                  <c:v>100.72297673329524</c:v>
                </c:pt>
                <c:pt idx="14">
                  <c:v>100.69765560369346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3-47DE-A24D-1E345987F162}"/>
            </c:ext>
          </c:extLst>
        </c:ser>
        <c:ser>
          <c:idx val="5"/>
          <c:order val="1"/>
          <c:tx>
            <c:strRef>
              <c:f>'BP Fjære'!$S$12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Fjære'!$T$12:$AH$12</c:f>
              <c:numCache>
                <c:formatCode>#,##0</c:formatCode>
                <c:ptCount val="15"/>
                <c:pt idx="0">
                  <c:v>100</c:v>
                </c:pt>
                <c:pt idx="1">
                  <c:v>104.5104981338671</c:v>
                </c:pt>
                <c:pt idx="2">
                  <c:v>107.81128400962633</c:v>
                </c:pt>
                <c:pt idx="3">
                  <c:v>109.38391017590092</c:v>
                </c:pt>
                <c:pt idx="4">
                  <c:v>115.24585554057603</c:v>
                </c:pt>
                <c:pt idx="5">
                  <c:v>116.53872130978822</c:v>
                </c:pt>
                <c:pt idx="6">
                  <c:v>116.01740335888229</c:v>
                </c:pt>
                <c:pt idx="7">
                  <c:v>116.98618038652164</c:v>
                </c:pt>
                <c:pt idx="8">
                  <c:v>119.73133993355623</c:v>
                </c:pt>
                <c:pt idx="9">
                  <c:v>119.87822720322352</c:v>
                </c:pt>
                <c:pt idx="10">
                  <c:v>118.9241987121783</c:v>
                </c:pt>
                <c:pt idx="11">
                  <c:v>119.83043026291071</c:v>
                </c:pt>
                <c:pt idx="12">
                  <c:v>119.21474643229726</c:v>
                </c:pt>
                <c:pt idx="13">
                  <c:v>117.94707981546479</c:v>
                </c:pt>
                <c:pt idx="14">
                  <c:v>119.08459893625162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03-47DE-A24D-1E345987F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Fjære'!$S$13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Fjære'!$T$13:$AH$13</c:f>
              <c:numCache>
                <c:formatCode>#,##0</c:formatCode>
                <c:ptCount val="15"/>
                <c:pt idx="0">
                  <c:v>100</c:v>
                </c:pt>
                <c:pt idx="1">
                  <c:v>108.83134190247364</c:v>
                </c:pt>
                <c:pt idx="2">
                  <c:v>117.15360694256678</c:v>
                </c:pt>
                <c:pt idx="3">
                  <c:v>123.19610380598516</c:v>
                </c:pt>
                <c:pt idx="4">
                  <c:v>127.78846403370972</c:v>
                </c:pt>
                <c:pt idx="5">
                  <c:v>132.19667857312953</c:v>
                </c:pt>
                <c:pt idx="6">
                  <c:v>140.75598899136463</c:v>
                </c:pt>
                <c:pt idx="7">
                  <c:v>146.55118816105411</c:v>
                </c:pt>
                <c:pt idx="8">
                  <c:v>149.16864169213287</c:v>
                </c:pt>
                <c:pt idx="9">
                  <c:v>153.49495105858625</c:v>
                </c:pt>
                <c:pt idx="10">
                  <c:v>158.22933488114242</c:v>
                </c:pt>
                <c:pt idx="11">
                  <c:v>158.28625623543752</c:v>
                </c:pt>
                <c:pt idx="12">
                  <c:v>162.69797919028596</c:v>
                </c:pt>
                <c:pt idx="13">
                  <c:v>164.21381011859614</c:v>
                </c:pt>
                <c:pt idx="14">
                  <c:v>165.26942922828246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66-4444-834E-EFEDB0B6C309}"/>
            </c:ext>
          </c:extLst>
        </c:ser>
        <c:ser>
          <c:idx val="5"/>
          <c:order val="1"/>
          <c:tx>
            <c:strRef>
              <c:f>'BP Fjære'!$S$14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Fjære'!$T$14:$AH$14</c:f>
              <c:numCache>
                <c:formatCode>#,##0</c:formatCode>
                <c:ptCount val="15"/>
                <c:pt idx="0">
                  <c:v>100</c:v>
                </c:pt>
                <c:pt idx="1">
                  <c:v>86.709886734013324</c:v>
                </c:pt>
                <c:pt idx="2">
                  <c:v>83.387358417516637</c:v>
                </c:pt>
                <c:pt idx="3">
                  <c:v>84.927066388428344</c:v>
                </c:pt>
                <c:pt idx="4">
                  <c:v>87.723044237159343</c:v>
                </c:pt>
                <c:pt idx="5">
                  <c:v>96.822415726569886</c:v>
                </c:pt>
                <c:pt idx="6">
                  <c:v>107.7379174050775</c:v>
                </c:pt>
                <c:pt idx="7">
                  <c:v>109.72304963466426</c:v>
                </c:pt>
                <c:pt idx="8">
                  <c:v>115.47467011654757</c:v>
                </c:pt>
                <c:pt idx="9">
                  <c:v>124.03001776350881</c:v>
                </c:pt>
                <c:pt idx="10">
                  <c:v>138.38757931998811</c:v>
                </c:pt>
                <c:pt idx="11">
                  <c:v>157.78171679069374</c:v>
                </c:pt>
                <c:pt idx="12">
                  <c:v>174.18840258768137</c:v>
                </c:pt>
                <c:pt idx="13">
                  <c:v>191.58329070523433</c:v>
                </c:pt>
                <c:pt idx="14">
                  <c:v>197.76504342482585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6-4444-834E-EFEDB0B6C309}"/>
            </c:ext>
          </c:extLst>
        </c:ser>
        <c:ser>
          <c:idx val="0"/>
          <c:order val="2"/>
          <c:tx>
            <c:strRef>
              <c:f>'BP Fjære'!$S$15</c:f>
              <c:strCache>
                <c:ptCount val="1"/>
                <c:pt idx="0">
                  <c:v>over 90 år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'BP Fjære'!$T$4:$AH$4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Fjære'!$T$15:$AH$15</c:f>
              <c:numCache>
                <c:formatCode>#,##0</c:formatCode>
                <c:ptCount val="15"/>
                <c:pt idx="0">
                  <c:v>100</c:v>
                </c:pt>
                <c:pt idx="1">
                  <c:v>142.0091315377224</c:v>
                </c:pt>
                <c:pt idx="2">
                  <c:v>157.99086669319001</c:v>
                </c:pt>
                <c:pt idx="3">
                  <c:v>171.68949682644799</c:v>
                </c:pt>
                <c:pt idx="4">
                  <c:v>161.32838915912299</c:v>
                </c:pt>
                <c:pt idx="5">
                  <c:v>170.24640199776883</c:v>
                </c:pt>
                <c:pt idx="6">
                  <c:v>152.08133187292469</c:v>
                </c:pt>
                <c:pt idx="7">
                  <c:v>163.30051579486627</c:v>
                </c:pt>
                <c:pt idx="8">
                  <c:v>166.85255652124067</c:v>
                </c:pt>
                <c:pt idx="9">
                  <c:v>171.65231795298666</c:v>
                </c:pt>
                <c:pt idx="10">
                  <c:v>168.39511381752538</c:v>
                </c:pt>
                <c:pt idx="11">
                  <c:v>159.10285511763189</c:v>
                </c:pt>
                <c:pt idx="12">
                  <c:v>155.5800176903592</c:v>
                </c:pt>
                <c:pt idx="13">
                  <c:v>176.00993069039902</c:v>
                </c:pt>
                <c:pt idx="14">
                  <c:v>181.71349826286004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66-4444-834E-EFEDB0B6C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 år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Fevik'!$T$5:$AH$5</c:f>
              <c:numCache>
                <c:formatCode>#,##0</c:formatCode>
                <c:ptCount val="15"/>
                <c:pt idx="0">
                  <c:v>100</c:v>
                </c:pt>
                <c:pt idx="1">
                  <c:v>69.770409475883227</c:v>
                </c:pt>
                <c:pt idx="2">
                  <c:v>106.8877546489861</c:v>
                </c:pt>
                <c:pt idx="3">
                  <c:v>84.438774461351045</c:v>
                </c:pt>
                <c:pt idx="4">
                  <c:v>86.747534843111794</c:v>
                </c:pt>
                <c:pt idx="5">
                  <c:v>88.146137160409026</c:v>
                </c:pt>
                <c:pt idx="6">
                  <c:v>90.064759595368699</c:v>
                </c:pt>
                <c:pt idx="7">
                  <c:v>91.863369902121192</c:v>
                </c:pt>
                <c:pt idx="8">
                  <c:v>93.542916889302262</c:v>
                </c:pt>
                <c:pt idx="9">
                  <c:v>95.004943414634397</c:v>
                </c:pt>
                <c:pt idx="10">
                  <c:v>96.386948879334298</c:v>
                </c:pt>
                <c:pt idx="11">
                  <c:v>97.651029594825488</c:v>
                </c:pt>
                <c:pt idx="12">
                  <c:v>98.865212707447611</c:v>
                </c:pt>
                <c:pt idx="13">
                  <c:v>100.05535933463135</c:v>
                </c:pt>
                <c:pt idx="14">
                  <c:v>101.24428954048699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B-46E3-9448-804B01C1CF76}"/>
            </c:ext>
          </c:extLst>
        </c:ser>
        <c:ser>
          <c:idx val="1"/>
          <c:order val="1"/>
          <c:tx>
            <c:v>1-5 år</c:v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Fevik'!$T$6:$AH$6</c:f>
              <c:numCache>
                <c:formatCode>#,##0</c:formatCode>
                <c:ptCount val="15"/>
                <c:pt idx="0">
                  <c:v>100</c:v>
                </c:pt>
                <c:pt idx="1">
                  <c:v>101.47368315288415</c:v>
                </c:pt>
                <c:pt idx="2">
                  <c:v>94.362572067551326</c:v>
                </c:pt>
                <c:pt idx="3">
                  <c:v>95.345028395134335</c:v>
                </c:pt>
                <c:pt idx="4">
                  <c:v>92.829638411580021</c:v>
                </c:pt>
                <c:pt idx="5">
                  <c:v>94.461702888548615</c:v>
                </c:pt>
                <c:pt idx="6">
                  <c:v>94.505740111106718</c:v>
                </c:pt>
                <c:pt idx="7">
                  <c:v>97.812108248991592</c:v>
                </c:pt>
                <c:pt idx="8">
                  <c:v>97.660980203737736</c:v>
                </c:pt>
                <c:pt idx="9">
                  <c:v>99.943206072741162</c:v>
                </c:pt>
                <c:pt idx="10">
                  <c:v>101.40418873751631</c:v>
                </c:pt>
                <c:pt idx="11">
                  <c:v>102.79301339126509</c:v>
                </c:pt>
                <c:pt idx="12">
                  <c:v>104.08901195940179</c:v>
                </c:pt>
                <c:pt idx="13">
                  <c:v>105.34951465762414</c:v>
                </c:pt>
                <c:pt idx="14">
                  <c:v>106.5910768260494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4B-46E3-9448-804B01C1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Fevik'!$T$10:$AH$10</c:f>
              <c:numCache>
                <c:formatCode>#,##0</c:formatCode>
                <c:ptCount val="15"/>
                <c:pt idx="0">
                  <c:v>100</c:v>
                </c:pt>
                <c:pt idx="1">
                  <c:v>97.358819240857429</c:v>
                </c:pt>
                <c:pt idx="2">
                  <c:v>97.10831528009264</c:v>
                </c:pt>
                <c:pt idx="3">
                  <c:v>96.111746022070037</c:v>
                </c:pt>
                <c:pt idx="4">
                  <c:v>96.141322650073064</c:v>
                </c:pt>
                <c:pt idx="5">
                  <c:v>95.562765939807875</c:v>
                </c:pt>
                <c:pt idx="6">
                  <c:v>94.951784718012107</c:v>
                </c:pt>
                <c:pt idx="7">
                  <c:v>95.203289665484718</c:v>
                </c:pt>
                <c:pt idx="8">
                  <c:v>95.578801462265801</c:v>
                </c:pt>
                <c:pt idx="9">
                  <c:v>95.72147234597854</c:v>
                </c:pt>
                <c:pt idx="10">
                  <c:v>96.578442441769127</c:v>
                </c:pt>
                <c:pt idx="11">
                  <c:v>96.840588157353807</c:v>
                </c:pt>
                <c:pt idx="12">
                  <c:v>96.977504068613172</c:v>
                </c:pt>
                <c:pt idx="13">
                  <c:v>97.742473961156833</c:v>
                </c:pt>
                <c:pt idx="14">
                  <c:v>98.52436288689168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C-4044-A1A1-04D30589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Fevik'!$S$7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Fevik'!$T$7:$AH$7</c:f>
              <c:numCache>
                <c:formatCode>#,##0</c:formatCode>
                <c:ptCount val="15"/>
                <c:pt idx="0">
                  <c:v>100</c:v>
                </c:pt>
                <c:pt idx="1">
                  <c:v>98.673947342785368</c:v>
                </c:pt>
                <c:pt idx="2">
                  <c:v>96.9188771243102</c:v>
                </c:pt>
                <c:pt idx="3">
                  <c:v>96.021841036495104</c:v>
                </c:pt>
                <c:pt idx="4">
                  <c:v>94.995236662069871</c:v>
                </c:pt>
                <c:pt idx="5">
                  <c:v>94.594546154249258</c:v>
                </c:pt>
                <c:pt idx="6">
                  <c:v>93.483951488615475</c:v>
                </c:pt>
                <c:pt idx="7">
                  <c:v>90.575274057509773</c:v>
                </c:pt>
                <c:pt idx="8">
                  <c:v>91.713466758768931</c:v>
                </c:pt>
                <c:pt idx="9">
                  <c:v>91.204078206987958</c:v>
                </c:pt>
                <c:pt idx="10">
                  <c:v>90.832220601703213</c:v>
                </c:pt>
                <c:pt idx="11">
                  <c:v>91.241118759070034</c:v>
                </c:pt>
                <c:pt idx="12">
                  <c:v>92.57483602194857</c:v>
                </c:pt>
                <c:pt idx="13">
                  <c:v>93.329820260955358</c:v>
                </c:pt>
                <c:pt idx="14">
                  <c:v>94.988904621622325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A3-4F7C-8DE1-A98A99BFDD01}"/>
            </c:ext>
          </c:extLst>
        </c:ser>
        <c:ser>
          <c:idx val="5"/>
          <c:order val="1"/>
          <c:tx>
            <c:strRef>
              <c:f>'BP Fevik'!$S$8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Fevik'!$T$8:$AH$8</c:f>
              <c:numCache>
                <c:formatCode>#,##0</c:formatCode>
                <c:ptCount val="15"/>
                <c:pt idx="0">
                  <c:v>100</c:v>
                </c:pt>
                <c:pt idx="1">
                  <c:v>98.754177360125141</c:v>
                </c:pt>
                <c:pt idx="2">
                  <c:v>103.43360543140567</c:v>
                </c:pt>
                <c:pt idx="3">
                  <c:v>105.01367251953977</c:v>
                </c:pt>
                <c:pt idx="4">
                  <c:v>101.78058037414168</c:v>
                </c:pt>
                <c:pt idx="5">
                  <c:v>98.489604747055253</c:v>
                </c:pt>
                <c:pt idx="6">
                  <c:v>101.18279957515561</c:v>
                </c:pt>
                <c:pt idx="7">
                  <c:v>102.77192990183678</c:v>
                </c:pt>
                <c:pt idx="8">
                  <c:v>104.39749284787739</c:v>
                </c:pt>
                <c:pt idx="9">
                  <c:v>102.2768967165205</c:v>
                </c:pt>
                <c:pt idx="10">
                  <c:v>100.61455920772995</c:v>
                </c:pt>
                <c:pt idx="11">
                  <c:v>101.30338851990561</c:v>
                </c:pt>
                <c:pt idx="12">
                  <c:v>99.562481692988385</c:v>
                </c:pt>
                <c:pt idx="13">
                  <c:v>98.18269722396451</c:v>
                </c:pt>
                <c:pt idx="14">
                  <c:v>96.838498050169292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3-4F7C-8DE1-A98A99BFD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Fevik'!$S$11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Fevik'!$T$11:$AH$11</c:f>
              <c:numCache>
                <c:formatCode>#,##0</c:formatCode>
                <c:ptCount val="15"/>
                <c:pt idx="0">
                  <c:v>100</c:v>
                </c:pt>
                <c:pt idx="1">
                  <c:v>99.427721773169949</c:v>
                </c:pt>
                <c:pt idx="2">
                  <c:v>101.61660578767541</c:v>
                </c:pt>
                <c:pt idx="3">
                  <c:v>101.91729456285283</c:v>
                </c:pt>
                <c:pt idx="4">
                  <c:v>101.02067647460713</c:v>
                </c:pt>
                <c:pt idx="5">
                  <c:v>101.1857043448566</c:v>
                </c:pt>
                <c:pt idx="6">
                  <c:v>101.9331562244372</c:v>
                </c:pt>
                <c:pt idx="7">
                  <c:v>102.72075782698302</c:v>
                </c:pt>
                <c:pt idx="8">
                  <c:v>102.94386550885748</c:v>
                </c:pt>
                <c:pt idx="9">
                  <c:v>103.03867508696705</c:v>
                </c:pt>
                <c:pt idx="10">
                  <c:v>103.45206831613353</c:v>
                </c:pt>
                <c:pt idx="11">
                  <c:v>104.88533503284808</c:v>
                </c:pt>
                <c:pt idx="12">
                  <c:v>106.29346241459565</c:v>
                </c:pt>
                <c:pt idx="13">
                  <c:v>107.45714871985493</c:v>
                </c:pt>
                <c:pt idx="14">
                  <c:v>108.49099915272133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0-47EA-B153-0F3C9E6EEBB5}"/>
            </c:ext>
          </c:extLst>
        </c:ser>
        <c:ser>
          <c:idx val="5"/>
          <c:order val="1"/>
          <c:tx>
            <c:strRef>
              <c:f>'BP Fevik'!$S$12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Fevik'!$T$12:$AH$12</c:f>
              <c:numCache>
                <c:formatCode>#,##0</c:formatCode>
                <c:ptCount val="15"/>
                <c:pt idx="0">
                  <c:v>100</c:v>
                </c:pt>
                <c:pt idx="1">
                  <c:v>99.721695392390941</c:v>
                </c:pt>
                <c:pt idx="2">
                  <c:v>99.000632790964289</c:v>
                </c:pt>
                <c:pt idx="3">
                  <c:v>97.583807886342569</c:v>
                </c:pt>
                <c:pt idx="4">
                  <c:v>98.490390485541752</c:v>
                </c:pt>
                <c:pt idx="5">
                  <c:v>101.12078062749524</c:v>
                </c:pt>
                <c:pt idx="6">
                  <c:v>103.59521214229008</c:v>
                </c:pt>
                <c:pt idx="7">
                  <c:v>104.33887459335833</c:v>
                </c:pt>
                <c:pt idx="8">
                  <c:v>107.01873829501993</c:v>
                </c:pt>
                <c:pt idx="9">
                  <c:v>110.42346904084806</c:v>
                </c:pt>
                <c:pt idx="10">
                  <c:v>111.17953118841983</c:v>
                </c:pt>
                <c:pt idx="11">
                  <c:v>111.20051467770537</c:v>
                </c:pt>
                <c:pt idx="12">
                  <c:v>112.1146918059964</c:v>
                </c:pt>
                <c:pt idx="13">
                  <c:v>112.26449045705576</c:v>
                </c:pt>
                <c:pt idx="14">
                  <c:v>114.37234620966996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0-47EA-B153-0F3C9E6EE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Grimstad'!$S$11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Grimstad'!$T$11:$AH$11</c:f>
              <c:numCache>
                <c:formatCode>#,##0</c:formatCode>
                <c:ptCount val="15"/>
                <c:pt idx="0">
                  <c:v>100</c:v>
                </c:pt>
                <c:pt idx="1">
                  <c:v>100.16153474745599</c:v>
                </c:pt>
                <c:pt idx="2">
                  <c:v>101.24179707095853</c:v>
                </c:pt>
                <c:pt idx="3">
                  <c:v>101.80716829470491</c:v>
                </c:pt>
                <c:pt idx="4">
                  <c:v>102.02169567915487</c:v>
                </c:pt>
                <c:pt idx="5">
                  <c:v>102.61226256440041</c:v>
                </c:pt>
                <c:pt idx="6">
                  <c:v>103.4572792201226</c:v>
                </c:pt>
                <c:pt idx="7">
                  <c:v>104.52218236116042</c:v>
                </c:pt>
                <c:pt idx="8">
                  <c:v>104.97634594509451</c:v>
                </c:pt>
                <c:pt idx="9">
                  <c:v>105.92469234916581</c:v>
                </c:pt>
                <c:pt idx="10">
                  <c:v>106.89857071852526</c:v>
                </c:pt>
                <c:pt idx="11">
                  <c:v>108.08286135801923</c:v>
                </c:pt>
                <c:pt idx="12">
                  <c:v>109.79995649974181</c:v>
                </c:pt>
                <c:pt idx="13">
                  <c:v>111.24062749363148</c:v>
                </c:pt>
                <c:pt idx="14">
                  <c:v>112.60004900278091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1-4E3D-91EB-DC446EC100E3}"/>
            </c:ext>
          </c:extLst>
        </c:ser>
        <c:ser>
          <c:idx val="5"/>
          <c:order val="1"/>
          <c:tx>
            <c:strRef>
              <c:f>'BP Grimstad'!$S$12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Grimstad'!$T$12:$AH$12</c:f>
              <c:numCache>
                <c:formatCode>#,##0</c:formatCode>
                <c:ptCount val="15"/>
                <c:pt idx="0">
                  <c:v>100</c:v>
                </c:pt>
                <c:pt idx="1">
                  <c:v>100.81528073555378</c:v>
                </c:pt>
                <c:pt idx="2">
                  <c:v>102.95830429983167</c:v>
                </c:pt>
                <c:pt idx="3">
                  <c:v>105.61379030160658</c:v>
                </c:pt>
                <c:pt idx="4">
                  <c:v>107.83849864814579</c:v>
                </c:pt>
                <c:pt idx="5">
                  <c:v>110.03942694895143</c:v>
                </c:pt>
                <c:pt idx="6">
                  <c:v>111.54657632109316</c:v>
                </c:pt>
                <c:pt idx="7">
                  <c:v>113.29999305354997</c:v>
                </c:pt>
                <c:pt idx="8">
                  <c:v>115.58747713982622</c:v>
                </c:pt>
                <c:pt idx="9">
                  <c:v>117.29167458076959</c:v>
                </c:pt>
                <c:pt idx="10">
                  <c:v>117.99425090510516</c:v>
                </c:pt>
                <c:pt idx="11">
                  <c:v>119.13243080883618</c:v>
                </c:pt>
                <c:pt idx="12">
                  <c:v>120.08952335981576</c:v>
                </c:pt>
                <c:pt idx="13">
                  <c:v>121.04565401150825</c:v>
                </c:pt>
                <c:pt idx="14">
                  <c:v>122.88575569088229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1-4E3D-91EB-DC446EC1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Fevik'!$S$13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Fevik'!$T$13:$AH$13</c:f>
              <c:numCache>
                <c:formatCode>#,##0</c:formatCode>
                <c:ptCount val="15"/>
                <c:pt idx="0">
                  <c:v>100</c:v>
                </c:pt>
                <c:pt idx="1">
                  <c:v>108.45728324162147</c:v>
                </c:pt>
                <c:pt idx="2">
                  <c:v>110.31346032535723</c:v>
                </c:pt>
                <c:pt idx="3">
                  <c:v>113.48494199523546</c:v>
                </c:pt>
                <c:pt idx="4">
                  <c:v>119.65095249938076</c:v>
                </c:pt>
                <c:pt idx="5">
                  <c:v>121.45915407867844</c:v>
                </c:pt>
                <c:pt idx="6">
                  <c:v>124.98755449139492</c:v>
                </c:pt>
                <c:pt idx="7">
                  <c:v>126.66801376829066</c:v>
                </c:pt>
                <c:pt idx="8">
                  <c:v>126.67507576479484</c:v>
                </c:pt>
                <c:pt idx="9">
                  <c:v>124.19151719521417</c:v>
                </c:pt>
                <c:pt idx="10">
                  <c:v>124.79465225859947</c:v>
                </c:pt>
                <c:pt idx="11">
                  <c:v>124.30457009940947</c:v>
                </c:pt>
                <c:pt idx="12">
                  <c:v>123.42472434870008</c:v>
                </c:pt>
                <c:pt idx="13">
                  <c:v>124.5905990114038</c:v>
                </c:pt>
                <c:pt idx="14">
                  <c:v>121.30968711023806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5A-4792-9470-37FD3AA609F7}"/>
            </c:ext>
          </c:extLst>
        </c:ser>
        <c:ser>
          <c:idx val="5"/>
          <c:order val="1"/>
          <c:tx>
            <c:strRef>
              <c:f>'BP Fevik'!$S$14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Fevik'!$T$14:$AH$14</c:f>
              <c:numCache>
                <c:formatCode>#,##0</c:formatCode>
                <c:ptCount val="15"/>
                <c:pt idx="0">
                  <c:v>100</c:v>
                </c:pt>
                <c:pt idx="1">
                  <c:v>101.41617193849535</c:v>
                </c:pt>
                <c:pt idx="2">
                  <c:v>100.95934233713126</c:v>
                </c:pt>
                <c:pt idx="3">
                  <c:v>112.51712970502616</c:v>
                </c:pt>
                <c:pt idx="4">
                  <c:v>114.02969648580867</c:v>
                </c:pt>
                <c:pt idx="5">
                  <c:v>113.52680973021579</c:v>
                </c:pt>
                <c:pt idx="6">
                  <c:v>112.1688334903687</c:v>
                </c:pt>
                <c:pt idx="7">
                  <c:v>122.10088977203564</c:v>
                </c:pt>
                <c:pt idx="8">
                  <c:v>132.05361048569836</c:v>
                </c:pt>
                <c:pt idx="9">
                  <c:v>151.58765490950333</c:v>
                </c:pt>
                <c:pt idx="10">
                  <c:v>167.2308809832885</c:v>
                </c:pt>
                <c:pt idx="11">
                  <c:v>184.38680834993676</c:v>
                </c:pt>
                <c:pt idx="12">
                  <c:v>196.33907847971534</c:v>
                </c:pt>
                <c:pt idx="13">
                  <c:v>203.41474371863114</c:v>
                </c:pt>
                <c:pt idx="14">
                  <c:v>218.65621738776392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A-4792-9470-37FD3AA609F7}"/>
            </c:ext>
          </c:extLst>
        </c:ser>
        <c:ser>
          <c:idx val="0"/>
          <c:order val="2"/>
          <c:tx>
            <c:strRef>
              <c:f>'BP Fevik'!$S$15</c:f>
              <c:strCache>
                <c:ptCount val="1"/>
                <c:pt idx="0">
                  <c:v>over 90 år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'BP Fevik'!$T$4:$AH$4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Fevik'!$T$15:$AH$15</c:f>
              <c:numCache>
                <c:formatCode>#,##0</c:formatCode>
                <c:ptCount val="15"/>
                <c:pt idx="0">
                  <c:v>100</c:v>
                </c:pt>
                <c:pt idx="1">
                  <c:v>81.698113567424272</c:v>
                </c:pt>
                <c:pt idx="2">
                  <c:v>87.358490925914836</c:v>
                </c:pt>
                <c:pt idx="3">
                  <c:v>79.81132111459408</c:v>
                </c:pt>
                <c:pt idx="4">
                  <c:v>82.054591741201975</c:v>
                </c:pt>
                <c:pt idx="5">
                  <c:v>83.787870688258508</c:v>
                </c:pt>
                <c:pt idx="6">
                  <c:v>87.270256876945481</c:v>
                </c:pt>
                <c:pt idx="7">
                  <c:v>96.909917975371698</c:v>
                </c:pt>
                <c:pt idx="8">
                  <c:v>102.60784876234131</c:v>
                </c:pt>
                <c:pt idx="9">
                  <c:v>100.53200772348445</c:v>
                </c:pt>
                <c:pt idx="10">
                  <c:v>105.96238467490895</c:v>
                </c:pt>
                <c:pt idx="11">
                  <c:v>106.18150937107372</c:v>
                </c:pt>
                <c:pt idx="12">
                  <c:v>114.4608083058078</c:v>
                </c:pt>
                <c:pt idx="13">
                  <c:v>130.04533640056286</c:v>
                </c:pt>
                <c:pt idx="14">
                  <c:v>132.73634710964171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5A-4792-9470-37FD3AA60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Grimstad'!$S$13</c:f>
              <c:strCache>
                <c:ptCount val="1"/>
                <c:pt idx="0">
                  <c:v>67-79 år</c:v>
                </c:pt>
              </c:strCache>
            </c:strRef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Grimstad'!$T$13:$AH$13</c:f>
              <c:numCache>
                <c:formatCode>#,##0</c:formatCode>
                <c:ptCount val="15"/>
                <c:pt idx="0">
                  <c:v>100</c:v>
                </c:pt>
                <c:pt idx="1">
                  <c:v>104.2715831239456</c:v>
                </c:pt>
                <c:pt idx="2">
                  <c:v>108.09352526060513</c:v>
                </c:pt>
                <c:pt idx="3">
                  <c:v>109.17266207565386</c:v>
                </c:pt>
                <c:pt idx="4">
                  <c:v>112.91356181049512</c:v>
                </c:pt>
                <c:pt idx="5">
                  <c:v>115.24924752512393</c:v>
                </c:pt>
                <c:pt idx="6">
                  <c:v>119.87783225032472</c:v>
                </c:pt>
                <c:pt idx="7">
                  <c:v>121.0450098431497</c:v>
                </c:pt>
                <c:pt idx="8">
                  <c:v>122.95498880502551</c:v>
                </c:pt>
                <c:pt idx="9">
                  <c:v>124.42813411333316</c:v>
                </c:pt>
                <c:pt idx="10">
                  <c:v>126.83300633253043</c:v>
                </c:pt>
                <c:pt idx="11">
                  <c:v>127.65871786480416</c:v>
                </c:pt>
                <c:pt idx="12">
                  <c:v>127.6540519788782</c:v>
                </c:pt>
                <c:pt idx="13">
                  <c:v>128.89652406764171</c:v>
                </c:pt>
                <c:pt idx="14">
                  <c:v>128.17786784887755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8F-4925-BD5D-522C6B5DC1D3}"/>
            </c:ext>
          </c:extLst>
        </c:ser>
        <c:ser>
          <c:idx val="5"/>
          <c:order val="1"/>
          <c:tx>
            <c:strRef>
              <c:f>'BP Grimstad'!$S$14</c:f>
              <c:strCache>
                <c:ptCount val="1"/>
                <c:pt idx="0">
                  <c:v>80-89 år</c:v>
                </c:pt>
              </c:strCache>
            </c:strRef>
          </c:tx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Grimstad'!$T$14:$AH$14</c:f>
              <c:numCache>
                <c:formatCode>#,##0</c:formatCode>
                <c:ptCount val="15"/>
                <c:pt idx="0">
                  <c:v>100</c:v>
                </c:pt>
                <c:pt idx="1">
                  <c:v>101.80722876267501</c:v>
                </c:pt>
                <c:pt idx="2">
                  <c:v>102.71084329212658</c:v>
                </c:pt>
                <c:pt idx="3">
                  <c:v>108.88554115915652</c:v>
                </c:pt>
                <c:pt idx="4">
                  <c:v>111.4001031306739</c:v>
                </c:pt>
                <c:pt idx="5">
                  <c:v>115.31588853043996</c:v>
                </c:pt>
                <c:pt idx="6">
                  <c:v>116.09717125560222</c:v>
                </c:pt>
                <c:pt idx="7">
                  <c:v>123.6850816335707</c:v>
                </c:pt>
                <c:pt idx="8">
                  <c:v>132.32485911714448</c:v>
                </c:pt>
                <c:pt idx="9">
                  <c:v>141.96719600967859</c:v>
                </c:pt>
                <c:pt idx="10">
                  <c:v>152.5858660497945</c:v>
                </c:pt>
                <c:pt idx="11">
                  <c:v>163.68531942446057</c:v>
                </c:pt>
                <c:pt idx="12">
                  <c:v>177.21194730300675</c:v>
                </c:pt>
                <c:pt idx="13">
                  <c:v>185.57283555027408</c:v>
                </c:pt>
                <c:pt idx="14">
                  <c:v>195.47550292131294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F-4925-BD5D-522C6B5DC1D3}"/>
            </c:ext>
          </c:extLst>
        </c:ser>
        <c:ser>
          <c:idx val="0"/>
          <c:order val="2"/>
          <c:tx>
            <c:strRef>
              <c:f>'BP Grimstad'!$S$15</c:f>
              <c:strCache>
                <c:ptCount val="1"/>
                <c:pt idx="0">
                  <c:v>over 90 år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'BP Grimstad'!$T$4:$AH$4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Grimstad'!$T$15:$AH$15</c:f>
              <c:numCache>
                <c:formatCode>#,##0</c:formatCode>
                <c:ptCount val="15"/>
                <c:pt idx="0">
                  <c:v>100</c:v>
                </c:pt>
                <c:pt idx="1">
                  <c:v>104.05405300109483</c:v>
                </c:pt>
                <c:pt idx="2">
                  <c:v>109.45945890882942</c:v>
                </c:pt>
                <c:pt idx="3">
                  <c:v>102.02702639482968</c:v>
                </c:pt>
                <c:pt idx="4">
                  <c:v>108.33103593087377</c:v>
                </c:pt>
                <c:pt idx="5">
                  <c:v>111.66296486058332</c:v>
                </c:pt>
                <c:pt idx="6">
                  <c:v>117.39978294915574</c:v>
                </c:pt>
                <c:pt idx="7">
                  <c:v>122.54511807715991</c:v>
                </c:pt>
                <c:pt idx="8">
                  <c:v>124.62007939961541</c:v>
                </c:pt>
                <c:pt idx="9">
                  <c:v>132.57327184404681</c:v>
                </c:pt>
                <c:pt idx="10">
                  <c:v>137.92012038072968</c:v>
                </c:pt>
                <c:pt idx="11">
                  <c:v>144.04921191595534</c:v>
                </c:pt>
                <c:pt idx="12">
                  <c:v>148.69122802214864</c:v>
                </c:pt>
                <c:pt idx="13">
                  <c:v>159.08748502169374</c:v>
                </c:pt>
                <c:pt idx="14">
                  <c:v>164.27654582888428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8F-4925-BD5D-522C6B5DC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Landvik'!$T$5:$AH$5</c:f>
              <c:numCache>
                <c:formatCode>#,##0</c:formatCode>
                <c:ptCount val="15"/>
                <c:pt idx="0">
                  <c:v>100</c:v>
                </c:pt>
                <c:pt idx="1">
                  <c:v>103.66379477783548</c:v>
                </c:pt>
                <c:pt idx="2">
                  <c:v>81.896552397436494</c:v>
                </c:pt>
                <c:pt idx="3">
                  <c:v>86.853451456312072</c:v>
                </c:pt>
                <c:pt idx="4">
                  <c:v>95.529569391789565</c:v>
                </c:pt>
                <c:pt idx="5">
                  <c:v>95.363889031277665</c:v>
                </c:pt>
                <c:pt idx="6">
                  <c:v>95.335295244211125</c:v>
                </c:pt>
                <c:pt idx="7">
                  <c:v>95.399832687705285</c:v>
                </c:pt>
                <c:pt idx="8">
                  <c:v>95.4784984874602</c:v>
                </c:pt>
                <c:pt idx="9">
                  <c:v>95.605834563073032</c:v>
                </c:pt>
                <c:pt idx="10">
                  <c:v>95.841975835618953</c:v>
                </c:pt>
                <c:pt idx="11">
                  <c:v>96.141741983987103</c:v>
                </c:pt>
                <c:pt idx="12">
                  <c:v>96.450642030408787</c:v>
                </c:pt>
                <c:pt idx="13">
                  <c:v>96.769000717434309</c:v>
                </c:pt>
                <c:pt idx="14">
                  <c:v>97.125152860223324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2D-4963-B0EB-E5ACE1FA4B8F}"/>
            </c:ext>
          </c:extLst>
        </c:ser>
        <c:ser>
          <c:idx val="1"/>
          <c:order val="1"/>
          <c:tx>
            <c:v>1-5 år</c:v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Landvik'!$T$6:$AH$6</c:f>
              <c:numCache>
                <c:formatCode>#,##0</c:formatCode>
                <c:ptCount val="15"/>
                <c:pt idx="0">
                  <c:v>100</c:v>
                </c:pt>
                <c:pt idx="1">
                  <c:v>95.873631325920584</c:v>
                </c:pt>
                <c:pt idx="2">
                  <c:v>91.457126143905725</c:v>
                </c:pt>
                <c:pt idx="3">
                  <c:v>81.914893819799843</c:v>
                </c:pt>
                <c:pt idx="4">
                  <c:v>77.069424570678194</c:v>
                </c:pt>
                <c:pt idx="5">
                  <c:v>74.596131986682892</c:v>
                </c:pt>
                <c:pt idx="6">
                  <c:v>73.705132074518048</c:v>
                </c:pt>
                <c:pt idx="7">
                  <c:v>74.251528438356445</c:v>
                </c:pt>
                <c:pt idx="8">
                  <c:v>74.054407458803183</c:v>
                </c:pt>
                <c:pt idx="9">
                  <c:v>75.201284773334976</c:v>
                </c:pt>
                <c:pt idx="10">
                  <c:v>75.275652310014777</c:v>
                </c:pt>
                <c:pt idx="11">
                  <c:v>75.401895795123195</c:v>
                </c:pt>
                <c:pt idx="12">
                  <c:v>75.530285816074212</c:v>
                </c:pt>
                <c:pt idx="13">
                  <c:v>75.690505563300107</c:v>
                </c:pt>
                <c:pt idx="14">
                  <c:v>75.895120664551698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2D-4963-B0EB-E5ACE1FA4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0"/>
          <c:order val="0"/>
          <c:tx>
            <c:v>0-17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Landvik'!$T$10:$AH$10</c:f>
              <c:numCache>
                <c:formatCode>#,##0</c:formatCode>
                <c:ptCount val="15"/>
                <c:pt idx="0">
                  <c:v>100</c:v>
                </c:pt>
                <c:pt idx="1">
                  <c:v>98.631430452452634</c:v>
                </c:pt>
                <c:pt idx="2">
                  <c:v>96.394526168268015</c:v>
                </c:pt>
                <c:pt idx="3">
                  <c:v>96.328457195477071</c:v>
                </c:pt>
                <c:pt idx="4">
                  <c:v>95.387513053434162</c:v>
                </c:pt>
                <c:pt idx="5">
                  <c:v>94.207021223810955</c:v>
                </c:pt>
                <c:pt idx="6">
                  <c:v>92.448692226987916</c:v>
                </c:pt>
                <c:pt idx="7">
                  <c:v>91.044954374879282</c:v>
                </c:pt>
                <c:pt idx="8">
                  <c:v>89.684463920527378</c:v>
                </c:pt>
                <c:pt idx="9">
                  <c:v>88.255728729750672</c:v>
                </c:pt>
                <c:pt idx="10">
                  <c:v>87.174788257702133</c:v>
                </c:pt>
                <c:pt idx="11">
                  <c:v>86.364236013625288</c:v>
                </c:pt>
                <c:pt idx="12">
                  <c:v>84.951991692608246</c:v>
                </c:pt>
                <c:pt idx="13">
                  <c:v>84.351849617727282</c:v>
                </c:pt>
                <c:pt idx="14">
                  <c:v>83.846788917711379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37-4920-9BEA-D6EE4B3D8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Landvik'!$S$7</c:f>
              <c:strCache>
                <c:ptCount val="1"/>
                <c:pt idx="0">
                  <c:v>6-12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Landvik'!$T$7:$AH$7</c:f>
              <c:numCache>
                <c:formatCode>#,##0</c:formatCode>
                <c:ptCount val="15"/>
                <c:pt idx="0">
                  <c:v>100</c:v>
                </c:pt>
                <c:pt idx="1">
                  <c:v>100.85186902203493</c:v>
                </c:pt>
                <c:pt idx="2">
                  <c:v>100.33128289894317</c:v>
                </c:pt>
                <c:pt idx="3">
                  <c:v>105.1348804202529</c:v>
                </c:pt>
                <c:pt idx="4">
                  <c:v>102.41556272282151</c:v>
                </c:pt>
                <c:pt idx="5">
                  <c:v>99.845092238495596</c:v>
                </c:pt>
                <c:pt idx="6">
                  <c:v>97.470720754103354</c:v>
                </c:pt>
                <c:pt idx="7">
                  <c:v>92.176525270058661</c:v>
                </c:pt>
                <c:pt idx="8">
                  <c:v>90.117541962166555</c:v>
                </c:pt>
                <c:pt idx="9">
                  <c:v>87.093818011354102</c:v>
                </c:pt>
                <c:pt idx="10">
                  <c:v>83.080669816791769</c:v>
                </c:pt>
                <c:pt idx="11">
                  <c:v>82.032040586645934</c:v>
                </c:pt>
                <c:pt idx="12">
                  <c:v>81.098414640335164</c:v>
                </c:pt>
                <c:pt idx="13">
                  <c:v>80.85947837724693</c:v>
                </c:pt>
                <c:pt idx="14">
                  <c:v>81.185765882261023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32E-4F9E-904A-09CB3768A996}"/>
            </c:ext>
          </c:extLst>
        </c:ser>
        <c:ser>
          <c:idx val="5"/>
          <c:order val="1"/>
          <c:tx>
            <c:strRef>
              <c:f>'BP Landvik'!$S$8</c:f>
              <c:strCache>
                <c:ptCount val="1"/>
                <c:pt idx="0">
                  <c:v>13-15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Landvik'!$T$8:$AH$8</c:f>
              <c:numCache>
                <c:formatCode>#,##0</c:formatCode>
                <c:ptCount val="15"/>
                <c:pt idx="0">
                  <c:v>100</c:v>
                </c:pt>
                <c:pt idx="1">
                  <c:v>97.11833301986627</c:v>
                </c:pt>
                <c:pt idx="2">
                  <c:v>102.14592274176209</c:v>
                </c:pt>
                <c:pt idx="3">
                  <c:v>111.64929371441616</c:v>
                </c:pt>
                <c:pt idx="4">
                  <c:v>111.7133331492643</c:v>
                </c:pt>
                <c:pt idx="5">
                  <c:v>112.49258505064586</c:v>
                </c:pt>
                <c:pt idx="6">
                  <c:v>109.88558445904029</c:v>
                </c:pt>
                <c:pt idx="7">
                  <c:v>111.9016507897727</c:v>
                </c:pt>
                <c:pt idx="8">
                  <c:v>109.01974056714072</c:v>
                </c:pt>
                <c:pt idx="9">
                  <c:v>108.37478425238243</c:v>
                </c:pt>
                <c:pt idx="10">
                  <c:v>108.04067197003138</c:v>
                </c:pt>
                <c:pt idx="11">
                  <c:v>105.99115979578531</c:v>
                </c:pt>
                <c:pt idx="12">
                  <c:v>103.91081663488207</c:v>
                </c:pt>
                <c:pt idx="13">
                  <c:v>95.656017591952335</c:v>
                </c:pt>
                <c:pt idx="14">
                  <c:v>92.978747984785699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32E-4F9E-904A-09CB3768A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Relativ endring i aldersgrupper.</a:t>
            </a:r>
            <a:r>
              <a:rPr lang="nb-NO" baseline="0"/>
              <a:t> Grimstad 08/2019</a:t>
            </a:r>
            <a:endParaRPr lang="nb-N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39649671979866E-2"/>
          <c:y val="1.7540978824589708E-2"/>
          <c:w val="0.9084973920061622"/>
          <c:h val="0.86215287696696341"/>
        </c:manualLayout>
      </c:layout>
      <c:lineChart>
        <c:grouping val="standard"/>
        <c:varyColors val="0"/>
        <c:ser>
          <c:idx val="4"/>
          <c:order val="0"/>
          <c:tx>
            <c:strRef>
              <c:f>'BP Landvik'!$S$11</c:f>
              <c:strCache>
                <c:ptCount val="1"/>
                <c:pt idx="0">
                  <c:v>18-49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Landvik'!$T$11:$AH$11</c:f>
              <c:numCache>
                <c:formatCode>#,##0</c:formatCode>
                <c:ptCount val="15"/>
                <c:pt idx="0">
                  <c:v>100</c:v>
                </c:pt>
                <c:pt idx="1">
                  <c:v>99.426544780319631</c:v>
                </c:pt>
                <c:pt idx="2">
                  <c:v>98.208690443723981</c:v>
                </c:pt>
                <c:pt idx="3">
                  <c:v>95.784806091687472</c:v>
                </c:pt>
                <c:pt idx="4">
                  <c:v>94.268903244609419</c:v>
                </c:pt>
                <c:pt idx="5">
                  <c:v>93.512752667144326</c:v>
                </c:pt>
                <c:pt idx="6">
                  <c:v>92.850137609650389</c:v>
                </c:pt>
                <c:pt idx="7">
                  <c:v>92.45166648889554</c:v>
                </c:pt>
                <c:pt idx="8">
                  <c:v>91.660395776453797</c:v>
                </c:pt>
                <c:pt idx="9">
                  <c:v>90.979532641558265</c:v>
                </c:pt>
                <c:pt idx="10">
                  <c:v>90.400747670741126</c:v>
                </c:pt>
                <c:pt idx="11">
                  <c:v>90.094465480695078</c:v>
                </c:pt>
                <c:pt idx="12">
                  <c:v>90.412196272969297</c:v>
                </c:pt>
                <c:pt idx="13">
                  <c:v>90.224863064208066</c:v>
                </c:pt>
                <c:pt idx="14">
                  <c:v>90.209929590002531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D4-4F9B-8451-045E41223B74}"/>
            </c:ext>
          </c:extLst>
        </c:ser>
        <c:ser>
          <c:idx val="5"/>
          <c:order val="1"/>
          <c:tx>
            <c:strRef>
              <c:f>'BP Landvik'!$S$12</c:f>
              <c:strCache>
                <c:ptCount val="1"/>
                <c:pt idx="0">
                  <c:v>50-66 år</c:v>
                </c:pt>
              </c:strCache>
            </c:strRef>
          </c:tx>
          <c:marker>
            <c:symbol val="none"/>
          </c:marker>
          <c:cat>
            <c:numRef>
              <c:f>'BP Landvik'!$T$4:$AH$4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'BP Landvik'!$T$12:$AH$12</c:f>
              <c:numCache>
                <c:formatCode>#,##0</c:formatCode>
                <c:ptCount val="15"/>
                <c:pt idx="0">
                  <c:v>100</c:v>
                </c:pt>
                <c:pt idx="1">
                  <c:v>102.91167930729812</c:v>
                </c:pt>
                <c:pt idx="2">
                  <c:v>106.84244609061454</c:v>
                </c:pt>
                <c:pt idx="3">
                  <c:v>112.85991707554972</c:v>
                </c:pt>
                <c:pt idx="4">
                  <c:v>114.47619773948905</c:v>
                </c:pt>
                <c:pt idx="5">
                  <c:v>116.17698610426868</c:v>
                </c:pt>
                <c:pt idx="6">
                  <c:v>117.84110968698371</c:v>
                </c:pt>
                <c:pt idx="7">
                  <c:v>119.88240498364161</c:v>
                </c:pt>
                <c:pt idx="8">
                  <c:v>122.01117992157225</c:v>
                </c:pt>
                <c:pt idx="9">
                  <c:v>124.1683262848247</c:v>
                </c:pt>
                <c:pt idx="10">
                  <c:v>125.04571992512194</c:v>
                </c:pt>
                <c:pt idx="11">
                  <c:v>124.70902151986695</c:v>
                </c:pt>
                <c:pt idx="12">
                  <c:v>125.08569618776397</c:v>
                </c:pt>
                <c:pt idx="13">
                  <c:v>124.91854463162223</c:v>
                </c:pt>
                <c:pt idx="14">
                  <c:v>126.04983747570037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D4-4F9B-8451-045E41223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4864"/>
        <c:axId val="732259944"/>
      </c:lineChart>
      <c:catAx>
        <c:axId val="7322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59944"/>
        <c:crosses val="autoZero"/>
        <c:auto val="1"/>
        <c:lblAlgn val="ctr"/>
        <c:lblOffset val="100"/>
        <c:noMultiLvlLbl val="0"/>
      </c:catAx>
      <c:valAx>
        <c:axId val="7322599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22648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11</xdr:col>
      <xdr:colOff>0</xdr:colOff>
      <xdr:row>10</xdr:row>
      <xdr:rowOff>190499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CD8899-80E4-440A-9CAB-C751103A5923}"/>
            </a:ext>
          </a:extLst>
        </xdr:cNvPr>
        <xdr:cNvSpPr txBox="1"/>
      </xdr:nvSpPr>
      <xdr:spPr>
        <a:xfrm>
          <a:off x="1219200" y="647700"/>
          <a:ext cx="5486400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Boligbyggeprogram og befolkningsprognoser utviklet for Grimstad Kommune august 2019. Det er utviklet to alternativ på henholdvis 1,2% og 1,8% gjennomsnittlig vekst for kommunen 2019-2029. Boligbyggeprogrammet (BBP) har utgangspunkt i grunnlag tilsendt fra Grimstad kommune. Det er gjort befolkningsprognoser (BP) for kommunen som helhet, samt for hver skolekrets. Alle tall er per 31.12 for det respektive året. Befolkningsprognosene</a:t>
          </a:r>
          <a:r>
            <a:rPr lang="nb-NO" sz="1100" baseline="0"/>
            <a:t> er gjennomført slik at det skal være enkelt å se utviklingen for viktige aldersgrupper. Prognosene er i tillegg ført opp for alle aldere, slik at det er mulig å lage egne aldersgrupper ut fra hvilken utvikling man vil fokusere på. 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92DB62E-33F5-486E-9F38-D7DC80CE6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80D4D40-FDEF-4197-A030-3FDB89222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545AA5D-755F-4368-9AAC-550EC87F2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E3A7334-9AC0-482B-AF94-9309F079D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30BD880-FA7F-44B8-90AC-8A58B5466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4EF587-0B37-4E52-A17E-1F0E09AED1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7DF3BB2-3B35-4CF7-AF55-564FD0939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E01BE4C-7CFB-4728-8CFD-200372B8B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783FB8C-6396-4420-A3D8-396E38805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D656838-9879-4971-9050-F45FCDB0D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1E84159-0850-4611-ACE2-75EDFF765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D467951-CDB5-4CB3-B600-3FF097FD9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B4C37A2-3E83-420D-BC72-22FED2E90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3BEC9C4-E563-423F-A911-ABB815213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25266FA-2993-4BD4-BA14-6962689CE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36C229-2DCC-40E3-A023-ED3A5A86E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E61F49E-C062-4B5A-B660-33B978CFA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91C83EC-499F-434E-A536-7555F29E0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0B3F11C-3D93-4340-BAE1-6627A14F6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E72ACED-649A-4C92-8BD8-ECE56CBE7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3E6A98-CBB0-4600-B75B-6D61B74B7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156CBCB-2161-4F1E-A269-DE011000A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DDCD520-CE64-4B28-8AB8-29D02F62E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C3B51BA-053A-4841-B3C8-F19DB6D95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AC0942F-CBB0-4031-A9A6-81425B08B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7685931-8625-4738-98B3-D1B80AC92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65EAED2-E95F-4615-96DE-23AA1426A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3D6679E-5B52-4B19-9111-1B364FAAB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4F8A846-354A-4F88-9E36-2D14472BC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5629ACE-8C86-495B-96F1-C73C88470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11D974E-E7AC-4301-B8FB-1FF6173CD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0275A3-1BCD-418E-BA87-170C6B33D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5639144-FC91-467D-8478-EA7B2B97C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6F1C809-65E6-4B86-9687-3D3BBE1BF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BD690BC-20EB-46E7-8CBF-52AF74723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4761</xdr:rowOff>
    </xdr:from>
    <xdr:to>
      <xdr:col>9</xdr:col>
      <xdr:colOff>0</xdr:colOff>
      <xdr:row>40</xdr:row>
      <xdr:rowOff>10584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482A9FA-839D-484E-BC35-374A41088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21</xdr:row>
      <xdr:rowOff>10583</xdr:rowOff>
    </xdr:from>
    <xdr:to>
      <xdr:col>17</xdr:col>
      <xdr:colOff>0</xdr:colOff>
      <xdr:row>40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06DC658-A67A-44CE-82D5-D5A829EF4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</xdr:colOff>
      <xdr:row>41</xdr:row>
      <xdr:rowOff>9525</xdr:rowOff>
    </xdr:from>
    <xdr:to>
      <xdr:col>9</xdr:col>
      <xdr:colOff>1</xdr:colOff>
      <xdr:row>60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FECA3A4-2A3B-470F-BC70-62A8FD5B9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41</xdr:row>
      <xdr:rowOff>10583</xdr:rowOff>
    </xdr:from>
    <xdr:to>
      <xdr:col>17</xdr:col>
      <xdr:colOff>1</xdr:colOff>
      <xdr:row>60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5BE6F69-8FE8-43BB-AF29-26F59EB37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10583</xdr:colOff>
      <xdr:row>61</xdr:row>
      <xdr:rowOff>10584</xdr:rowOff>
    </xdr:from>
    <xdr:to>
      <xdr:col>9</xdr:col>
      <xdr:colOff>0</xdr:colOff>
      <xdr:row>80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0A8B308-D1FD-4BD0-86C4-76A724306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"/>
  <sheetViews>
    <sheetView workbookViewId="0">
      <selection activeCell="F4" sqref="F4"/>
    </sheetView>
  </sheetViews>
  <sheetFormatPr baseColWidth="10" defaultColWidth="8.7109375" defaultRowHeight="15" x14ac:dyDescent="0.25"/>
  <sheetData>
    <row r="2" spans="2:12" ht="21" x14ac:dyDescent="0.35">
      <c r="B2" s="107" t="s">
        <v>42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x14ac:dyDescent="0.25">
      <c r="D3" s="56"/>
      <c r="E3" s="56"/>
      <c r="F3" s="108" t="s">
        <v>155</v>
      </c>
      <c r="G3" s="108"/>
      <c r="H3" s="108"/>
      <c r="I3" s="56"/>
      <c r="J3" s="56"/>
      <c r="K3" s="56"/>
    </row>
    <row r="4" spans="2:12" x14ac:dyDescent="0.2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2:12" x14ac:dyDescent="0.2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2:12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2:12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</sheetData>
  <mergeCells count="2">
    <mergeCell ref="B2:L2"/>
    <mergeCell ref="F3:H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3"/>
  <sheetViews>
    <sheetView tabSelected="1" zoomScaleNormal="100" workbookViewId="0">
      <selection activeCell="H15" sqref="H15"/>
    </sheetView>
  </sheetViews>
  <sheetFormatPr baseColWidth="10" defaultColWidth="8.7109375" defaultRowHeight="15" x14ac:dyDescent="0.25"/>
  <cols>
    <col min="2" max="2" width="12.85546875" customWidth="1"/>
    <col min="18" max="18" width="10" bestFit="1" customWidth="1"/>
    <col min="35" max="35" width="9.7109375" customWidth="1"/>
  </cols>
  <sheetData>
    <row r="1" spans="2:52" x14ac:dyDescent="0.25"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</row>
    <row r="2" spans="2:52" x14ac:dyDescent="0.25">
      <c r="B2" s="52" t="s">
        <v>7</v>
      </c>
      <c r="C2" t="s">
        <v>40</v>
      </c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</row>
    <row r="3" spans="2:52" x14ac:dyDescent="0.25">
      <c r="AK3" s="50" t="s">
        <v>38</v>
      </c>
      <c r="AL3" s="50">
        <v>2015</v>
      </c>
      <c r="AM3" s="50">
        <v>2016</v>
      </c>
      <c r="AN3" s="50">
        <v>2017</v>
      </c>
      <c r="AO3" s="50">
        <v>2018</v>
      </c>
      <c r="AP3" s="50">
        <v>2019</v>
      </c>
      <c r="AQ3" s="50">
        <v>2020</v>
      </c>
      <c r="AR3" s="50">
        <v>2021</v>
      </c>
      <c r="AS3" s="50">
        <v>2022</v>
      </c>
      <c r="AT3" s="50">
        <v>2023</v>
      </c>
      <c r="AU3" s="50">
        <v>2024</v>
      </c>
      <c r="AV3" s="50">
        <v>2025</v>
      </c>
      <c r="AW3" s="50">
        <v>2026</v>
      </c>
      <c r="AX3" s="50">
        <v>2027</v>
      </c>
      <c r="AY3" s="50">
        <v>2028</v>
      </c>
      <c r="AZ3" s="50">
        <v>2029</v>
      </c>
    </row>
    <row r="4" spans="2:52" x14ac:dyDescent="0.25">
      <c r="B4" s="32"/>
      <c r="C4" s="57" t="s">
        <v>43</v>
      </c>
      <c r="D4" s="57" t="s">
        <v>44</v>
      </c>
      <c r="E4" s="57" t="s">
        <v>45</v>
      </c>
      <c r="F4" s="57" t="s">
        <v>46</v>
      </c>
      <c r="G4" s="57" t="s">
        <v>18</v>
      </c>
      <c r="H4" s="57" t="s">
        <v>19</v>
      </c>
      <c r="I4" s="57" t="s">
        <v>20</v>
      </c>
      <c r="J4" s="57" t="s">
        <v>21</v>
      </c>
      <c r="K4" s="57" t="s">
        <v>22</v>
      </c>
      <c r="L4" s="57" t="s">
        <v>32</v>
      </c>
      <c r="M4" s="57" t="s">
        <v>33</v>
      </c>
      <c r="N4" s="57" t="s">
        <v>34</v>
      </c>
      <c r="O4" s="57" t="s">
        <v>35</v>
      </c>
      <c r="P4" s="57" t="s">
        <v>36</v>
      </c>
      <c r="Q4" s="57" t="s">
        <v>37</v>
      </c>
      <c r="R4" s="32"/>
      <c r="S4" s="46"/>
      <c r="T4" s="46">
        <v>2015</v>
      </c>
      <c r="U4" s="46">
        <v>2016</v>
      </c>
      <c r="V4" s="46">
        <v>2017</v>
      </c>
      <c r="W4" s="46">
        <v>2018</v>
      </c>
      <c r="X4" s="46">
        <v>2019</v>
      </c>
      <c r="Y4" s="46">
        <v>2020</v>
      </c>
      <c r="Z4" s="46">
        <v>2021</v>
      </c>
      <c r="AA4" s="46">
        <v>2022</v>
      </c>
      <c r="AB4" s="46">
        <v>2023</v>
      </c>
      <c r="AC4" s="46">
        <v>2024</v>
      </c>
      <c r="AD4" s="46">
        <v>2025</v>
      </c>
      <c r="AE4" s="46">
        <v>2026</v>
      </c>
      <c r="AF4" s="46">
        <v>2027</v>
      </c>
      <c r="AG4" s="46">
        <v>2028</v>
      </c>
      <c r="AH4" s="46">
        <v>2029</v>
      </c>
      <c r="AI4" s="46"/>
      <c r="AJ4" s="46"/>
      <c r="AK4" s="50" t="s">
        <v>47</v>
      </c>
      <c r="AL4" s="51">
        <v>39.199999809265101</v>
      </c>
      <c r="AM4" s="51">
        <v>27.350000381469702</v>
      </c>
      <c r="AN4" s="51">
        <v>41.899999618530302</v>
      </c>
      <c r="AO4" s="51">
        <v>33.099999427795403</v>
      </c>
      <c r="AP4" s="51">
        <v>34.005033493041999</v>
      </c>
      <c r="AQ4" s="51">
        <v>34.553285598754897</v>
      </c>
      <c r="AR4" s="51">
        <v>35.305385589599602</v>
      </c>
      <c r="AS4" s="51">
        <v>36.010440826416001</v>
      </c>
      <c r="AT4" s="51">
        <v>36.6688232421875</v>
      </c>
      <c r="AU4" s="51">
        <v>37.241937637329102</v>
      </c>
      <c r="AV4" s="51">
        <v>37.783683776855497</v>
      </c>
      <c r="AW4" s="51">
        <v>38.279203414916999</v>
      </c>
      <c r="AX4" s="51">
        <v>38.755163192749002</v>
      </c>
      <c r="AY4" s="51">
        <v>39.221700668334996</v>
      </c>
      <c r="AZ4" s="51">
        <v>39.687761306762702</v>
      </c>
    </row>
    <row r="5" spans="2:52" x14ac:dyDescent="0.25">
      <c r="B5" s="33" t="s">
        <v>47</v>
      </c>
      <c r="C5" s="8">
        <f>AL4</f>
        <v>39.199999809265101</v>
      </c>
      <c r="D5" s="8">
        <f t="shared" ref="D5:Q5" si="0">AM4</f>
        <v>27.350000381469702</v>
      </c>
      <c r="E5" s="8">
        <f t="shared" si="0"/>
        <v>41.899999618530302</v>
      </c>
      <c r="F5" s="8">
        <f t="shared" si="0"/>
        <v>33.099999427795403</v>
      </c>
      <c r="G5" s="8">
        <f t="shared" si="0"/>
        <v>34.005033493041999</v>
      </c>
      <c r="H5" s="8">
        <f t="shared" si="0"/>
        <v>34.553285598754897</v>
      </c>
      <c r="I5" s="8">
        <f t="shared" si="0"/>
        <v>35.305385589599602</v>
      </c>
      <c r="J5" s="8">
        <f t="shared" si="0"/>
        <v>36.010440826416001</v>
      </c>
      <c r="K5" s="8">
        <f t="shared" si="0"/>
        <v>36.6688232421875</v>
      </c>
      <c r="L5" s="8">
        <f t="shared" si="0"/>
        <v>37.241937637329102</v>
      </c>
      <c r="M5" s="8">
        <f t="shared" si="0"/>
        <v>37.783683776855497</v>
      </c>
      <c r="N5" s="8">
        <f t="shared" si="0"/>
        <v>38.279203414916999</v>
      </c>
      <c r="O5" s="8">
        <f t="shared" si="0"/>
        <v>38.755163192749002</v>
      </c>
      <c r="P5" s="8">
        <f t="shared" si="0"/>
        <v>39.221700668334996</v>
      </c>
      <c r="Q5" s="8">
        <f t="shared" si="0"/>
        <v>39.687761306762702</v>
      </c>
      <c r="R5" s="45"/>
      <c r="S5" s="47" t="str">
        <f>B5</f>
        <v>0 år</v>
      </c>
      <c r="T5" s="48">
        <f>C5/$C$5*100</f>
        <v>100</v>
      </c>
      <c r="U5" s="48">
        <f t="shared" ref="U5:AG5" si="1">D5/$C$5*100</f>
        <v>69.770409475883227</v>
      </c>
      <c r="V5" s="48">
        <f t="shared" si="1"/>
        <v>106.8877546489861</v>
      </c>
      <c r="W5" s="48">
        <f t="shared" si="1"/>
        <v>84.438774461351045</v>
      </c>
      <c r="X5" s="48">
        <f t="shared" si="1"/>
        <v>86.747534843111794</v>
      </c>
      <c r="Y5" s="48">
        <f t="shared" si="1"/>
        <v>88.146137160409026</v>
      </c>
      <c r="Z5" s="48">
        <f t="shared" si="1"/>
        <v>90.064759595368699</v>
      </c>
      <c r="AA5" s="48">
        <f t="shared" si="1"/>
        <v>91.863369902121192</v>
      </c>
      <c r="AB5" s="48">
        <f t="shared" si="1"/>
        <v>93.542916889302262</v>
      </c>
      <c r="AC5" s="48">
        <f t="shared" si="1"/>
        <v>95.004943414634397</v>
      </c>
      <c r="AD5" s="48">
        <f t="shared" si="1"/>
        <v>96.386948879334298</v>
      </c>
      <c r="AE5" s="48">
        <f t="shared" si="1"/>
        <v>97.651029594825488</v>
      </c>
      <c r="AF5" s="48">
        <f t="shared" si="1"/>
        <v>98.865212707447611</v>
      </c>
      <c r="AG5" s="48">
        <f t="shared" si="1"/>
        <v>100.05535933463135</v>
      </c>
      <c r="AH5" s="48">
        <f>Q5/$C$5*100</f>
        <v>101.24428954048699</v>
      </c>
      <c r="AI5" s="48"/>
      <c r="AJ5" s="48"/>
      <c r="AK5" s="50" t="s">
        <v>52</v>
      </c>
      <c r="AL5" s="51">
        <v>34.549999237060497</v>
      </c>
      <c r="AM5" s="51">
        <v>41.349998474121101</v>
      </c>
      <c r="AN5" s="51">
        <v>32.599999427795403</v>
      </c>
      <c r="AO5" s="51">
        <v>41.899999618530302</v>
      </c>
      <c r="AP5" s="51">
        <v>35.159611701965297</v>
      </c>
      <c r="AQ5" s="51">
        <v>36.4146404266357</v>
      </c>
      <c r="AR5" s="51">
        <v>37.175565719604499</v>
      </c>
      <c r="AS5" s="51">
        <v>37.894813537597699</v>
      </c>
      <c r="AT5" s="51">
        <v>38.574506759643597</v>
      </c>
      <c r="AU5" s="51">
        <v>39.193252563476598</v>
      </c>
      <c r="AV5" s="51">
        <v>39.759679794311502</v>
      </c>
      <c r="AW5" s="51">
        <v>40.299402236938498</v>
      </c>
      <c r="AX5" s="51">
        <v>40.790582656860401</v>
      </c>
      <c r="AY5" s="51">
        <v>41.280998229980497</v>
      </c>
      <c r="AZ5" s="51">
        <v>41.768491744995103</v>
      </c>
    </row>
    <row r="6" spans="2:52" x14ac:dyDescent="0.25">
      <c r="B6" s="33" t="s">
        <v>48</v>
      </c>
      <c r="C6" s="8">
        <f>AL5+AL6+AL7+AL8+AL9</f>
        <v>213.74999809265131</v>
      </c>
      <c r="D6" s="8">
        <f t="shared" ref="D6:Q6" si="2">AM5+AM6+AM7+AM8+AM9</f>
        <v>216.89999580383289</v>
      </c>
      <c r="E6" s="8">
        <f t="shared" si="2"/>
        <v>201.69999599456767</v>
      </c>
      <c r="F6" s="8">
        <f t="shared" si="2"/>
        <v>203.79999637603748</v>
      </c>
      <c r="G6" s="8">
        <f t="shared" si="2"/>
        <v>198.4233503341674</v>
      </c>
      <c r="H6" s="8">
        <f t="shared" si="2"/>
        <v>201.91188812255862</v>
      </c>
      <c r="I6" s="8">
        <f t="shared" si="2"/>
        <v>202.00601768493661</v>
      </c>
      <c r="J6" s="8">
        <f t="shared" si="2"/>
        <v>209.07337951660156</v>
      </c>
      <c r="K6" s="8">
        <f t="shared" si="2"/>
        <v>208.75034332275399</v>
      </c>
      <c r="L6" s="8">
        <f t="shared" si="2"/>
        <v>213.62860107421881</v>
      </c>
      <c r="M6" s="8">
        <f t="shared" si="2"/>
        <v>216.75145149230963</v>
      </c>
      <c r="N6" s="8">
        <f t="shared" si="2"/>
        <v>219.72006416320795</v>
      </c>
      <c r="O6" s="8">
        <f t="shared" si="2"/>
        <v>222.49026107788092</v>
      </c>
      <c r="P6" s="8">
        <f t="shared" si="2"/>
        <v>225.18458557128901</v>
      </c>
      <c r="Q6" s="8">
        <f t="shared" si="2"/>
        <v>227.8384246826171</v>
      </c>
      <c r="R6" s="45"/>
      <c r="S6" s="47" t="str">
        <f t="shared" ref="S6:S9" si="3">B6</f>
        <v>1-5 år</v>
      </c>
      <c r="T6" s="48">
        <f>C6/$C$6*100</f>
        <v>100</v>
      </c>
      <c r="U6" s="48">
        <f t="shared" ref="U6:AG6" si="4">D6/$C$6*100</f>
        <v>101.47368315288415</v>
      </c>
      <c r="V6" s="48">
        <f t="shared" si="4"/>
        <v>94.362572067551326</v>
      </c>
      <c r="W6" s="48">
        <f t="shared" si="4"/>
        <v>95.345028395134335</v>
      </c>
      <c r="X6" s="48">
        <f t="shared" si="4"/>
        <v>92.829638411580021</v>
      </c>
      <c r="Y6" s="48">
        <f t="shared" si="4"/>
        <v>94.461702888548615</v>
      </c>
      <c r="Z6" s="48">
        <f t="shared" si="4"/>
        <v>94.505740111106718</v>
      </c>
      <c r="AA6" s="48">
        <f t="shared" si="4"/>
        <v>97.812108248991592</v>
      </c>
      <c r="AB6" s="48">
        <f t="shared" si="4"/>
        <v>97.660980203737736</v>
      </c>
      <c r="AC6" s="48">
        <f t="shared" si="4"/>
        <v>99.943206072741162</v>
      </c>
      <c r="AD6" s="48">
        <f t="shared" si="4"/>
        <v>101.40418873751631</v>
      </c>
      <c r="AE6" s="48">
        <f t="shared" si="4"/>
        <v>102.79301339126509</v>
      </c>
      <c r="AF6" s="48">
        <f t="shared" si="4"/>
        <v>104.08901195940179</v>
      </c>
      <c r="AG6" s="48">
        <f t="shared" si="4"/>
        <v>105.34951465762414</v>
      </c>
      <c r="AH6" s="48">
        <f>Q6/$C$6*100</f>
        <v>106.5910768260494</v>
      </c>
      <c r="AI6" s="48"/>
      <c r="AJ6" s="48"/>
      <c r="AK6" s="50" t="s">
        <v>53</v>
      </c>
      <c r="AL6" s="51">
        <v>38.699998855590799</v>
      </c>
      <c r="AM6" s="51">
        <v>39.549999237060497</v>
      </c>
      <c r="AN6" s="51">
        <v>41.449998855590799</v>
      </c>
      <c r="AO6" s="51">
        <v>31.099999427795399</v>
      </c>
      <c r="AP6" s="51">
        <v>43.4807033538818</v>
      </c>
      <c r="AQ6" s="51">
        <v>37.464492797851598</v>
      </c>
      <c r="AR6" s="51">
        <v>39.243953704833999</v>
      </c>
      <c r="AS6" s="51">
        <v>39.976253509521499</v>
      </c>
      <c r="AT6" s="51">
        <v>40.6720676422119</v>
      </c>
      <c r="AU6" s="51">
        <v>41.314476013183601</v>
      </c>
      <c r="AV6" s="51">
        <v>41.926090240478501</v>
      </c>
      <c r="AW6" s="51">
        <v>42.487955093383803</v>
      </c>
      <c r="AX6" s="51">
        <v>43.022907257080099</v>
      </c>
      <c r="AY6" s="51">
        <v>43.531780242919901</v>
      </c>
      <c r="AZ6" s="51">
        <v>44.043075561523402</v>
      </c>
    </row>
    <row r="7" spans="2:52" s="55" customFormat="1" x14ac:dyDescent="0.25">
      <c r="B7" s="33" t="s">
        <v>49</v>
      </c>
      <c r="C7" s="105">
        <f>AL10+AL11+AL12+AL13+AL14+AL15+AL16</f>
        <v>384.59999656677246</v>
      </c>
      <c r="D7" s="105">
        <f t="shared" ref="D7:Q7" si="5">AM10+AM11+AM12+AM13+AM14+AM15+AM16</f>
        <v>379.49999809265137</v>
      </c>
      <c r="E7" s="105">
        <f t="shared" si="5"/>
        <v>372.74999809265142</v>
      </c>
      <c r="F7" s="105">
        <f t="shared" si="5"/>
        <v>369.29999732971186</v>
      </c>
      <c r="G7" s="105">
        <f t="shared" si="5"/>
        <v>365.35167694091808</v>
      </c>
      <c r="H7" s="105">
        <f t="shared" si="5"/>
        <v>363.81062126159662</v>
      </c>
      <c r="I7" s="105">
        <f t="shared" si="5"/>
        <v>359.53927421569836</v>
      </c>
      <c r="J7" s="105">
        <f t="shared" si="5"/>
        <v>348.35250091552734</v>
      </c>
      <c r="K7" s="105">
        <f t="shared" si="5"/>
        <v>352.72999000549333</v>
      </c>
      <c r="L7" s="105">
        <f t="shared" si="5"/>
        <v>350.77088165283214</v>
      </c>
      <c r="M7" s="105">
        <f t="shared" si="5"/>
        <v>349.34071731567377</v>
      </c>
      <c r="N7" s="105">
        <f t="shared" si="5"/>
        <v>350.91333961486811</v>
      </c>
      <c r="O7" s="105">
        <f t="shared" si="5"/>
        <v>356.04281616210943</v>
      </c>
      <c r="P7" s="105">
        <f t="shared" si="5"/>
        <v>358.94648551940924</v>
      </c>
      <c r="Q7" s="105">
        <f t="shared" si="5"/>
        <v>365.32732391357422</v>
      </c>
      <c r="R7" s="45"/>
      <c r="S7" s="47" t="str">
        <f t="shared" si="3"/>
        <v>6-12 år</v>
      </c>
      <c r="T7" s="106">
        <f>C7/$C$7*100</f>
        <v>100</v>
      </c>
      <c r="U7" s="106">
        <f t="shared" ref="U7:AG7" si="6">D7/$C$7*100</f>
        <v>98.673947342785368</v>
      </c>
      <c r="V7" s="106">
        <f t="shared" si="6"/>
        <v>96.9188771243102</v>
      </c>
      <c r="W7" s="106">
        <f t="shared" si="6"/>
        <v>96.021841036495104</v>
      </c>
      <c r="X7" s="106">
        <f t="shared" si="6"/>
        <v>94.995236662069871</v>
      </c>
      <c r="Y7" s="106">
        <f t="shared" si="6"/>
        <v>94.594546154249258</v>
      </c>
      <c r="Z7" s="106">
        <f t="shared" si="6"/>
        <v>93.483951488615475</v>
      </c>
      <c r="AA7" s="106">
        <f t="shared" si="6"/>
        <v>90.575274057509773</v>
      </c>
      <c r="AB7" s="106">
        <f t="shared" si="6"/>
        <v>91.713466758768931</v>
      </c>
      <c r="AC7" s="106">
        <f t="shared" si="6"/>
        <v>91.204078206987958</v>
      </c>
      <c r="AD7" s="106">
        <f t="shared" si="6"/>
        <v>90.832220601703213</v>
      </c>
      <c r="AE7" s="106">
        <f t="shared" si="6"/>
        <v>91.241118759070034</v>
      </c>
      <c r="AF7" s="106">
        <f t="shared" si="6"/>
        <v>92.57483602194857</v>
      </c>
      <c r="AG7" s="106">
        <f t="shared" si="6"/>
        <v>93.329820260955358</v>
      </c>
      <c r="AH7" s="106">
        <f>Q7/$C$7*100</f>
        <v>94.988904621622325</v>
      </c>
      <c r="AI7" s="106"/>
      <c r="AJ7" s="106"/>
      <c r="AK7" s="50" t="s">
        <v>54</v>
      </c>
      <c r="AL7" s="51">
        <v>50.049999237060497</v>
      </c>
      <c r="AM7" s="51">
        <v>39.549999237060497</v>
      </c>
      <c r="AN7" s="51">
        <v>36.549999237060497</v>
      </c>
      <c r="AO7" s="51">
        <v>43.699998855590799</v>
      </c>
      <c r="AP7" s="51">
        <v>34.250736236572301</v>
      </c>
      <c r="AQ7" s="51">
        <v>44.8780002593994</v>
      </c>
      <c r="AR7" s="51">
        <v>39.619649887084996</v>
      </c>
      <c r="AS7" s="51">
        <v>41.629661560058601</v>
      </c>
      <c r="AT7" s="51">
        <v>42.339248657226598</v>
      </c>
      <c r="AU7" s="51">
        <v>42.9937229156494</v>
      </c>
      <c r="AV7" s="51">
        <v>43.627862930297901</v>
      </c>
      <c r="AW7" s="51">
        <v>44.230644226074197</v>
      </c>
      <c r="AX7" s="51">
        <v>44.778699874877901</v>
      </c>
      <c r="AY7" s="51">
        <v>45.326091766357401</v>
      </c>
      <c r="AZ7" s="51">
        <v>45.853351593017599</v>
      </c>
    </row>
    <row r="8" spans="2:52" s="55" customFormat="1" x14ac:dyDescent="0.25">
      <c r="B8" s="33" t="s">
        <v>50</v>
      </c>
      <c r="C8" s="105">
        <f>AL17+AL18+AL19</f>
        <v>164.54999923706049</v>
      </c>
      <c r="D8" s="105">
        <f t="shared" ref="D8:Q8" si="7">AM17+AM18+AM19</f>
        <v>162.49999809265128</v>
      </c>
      <c r="E8" s="105">
        <f t="shared" si="7"/>
        <v>170.19999694824219</v>
      </c>
      <c r="F8" s="105">
        <f t="shared" si="7"/>
        <v>172.79999732971189</v>
      </c>
      <c r="G8" s="105">
        <f t="shared" si="7"/>
        <v>167.47994422912589</v>
      </c>
      <c r="H8" s="105">
        <f t="shared" si="7"/>
        <v>162.06464385986331</v>
      </c>
      <c r="I8" s="105">
        <f t="shared" si="7"/>
        <v>166.49629592895499</v>
      </c>
      <c r="J8" s="105">
        <f t="shared" si="7"/>
        <v>169.11120986938479</v>
      </c>
      <c r="K8" s="105">
        <f t="shared" si="7"/>
        <v>171.7860736846925</v>
      </c>
      <c r="L8" s="105">
        <f t="shared" si="7"/>
        <v>168.2966327667236</v>
      </c>
      <c r="M8" s="105">
        <f t="shared" si="7"/>
        <v>165.56125640869141</v>
      </c>
      <c r="N8" s="105">
        <f t="shared" si="7"/>
        <v>166.69472503662109</v>
      </c>
      <c r="O8" s="105">
        <f t="shared" si="7"/>
        <v>163.83006286621088</v>
      </c>
      <c r="P8" s="105">
        <f t="shared" si="7"/>
        <v>161.55962753295901</v>
      </c>
      <c r="Q8" s="105">
        <f t="shared" si="7"/>
        <v>159.3477478027344</v>
      </c>
      <c r="R8" s="45"/>
      <c r="S8" s="47" t="str">
        <f t="shared" si="3"/>
        <v>13-15 år</v>
      </c>
      <c r="T8" s="106">
        <f>C8/$C$8*100</f>
        <v>100</v>
      </c>
      <c r="U8" s="106">
        <f t="shared" ref="U8:AG8" si="8">D8/$C$8*100</f>
        <v>98.754177360125141</v>
      </c>
      <c r="V8" s="106">
        <f t="shared" si="8"/>
        <v>103.43360543140567</v>
      </c>
      <c r="W8" s="106">
        <f t="shared" si="8"/>
        <v>105.01367251953977</v>
      </c>
      <c r="X8" s="106">
        <f t="shared" si="8"/>
        <v>101.78058037414168</v>
      </c>
      <c r="Y8" s="106">
        <f t="shared" si="8"/>
        <v>98.489604747055253</v>
      </c>
      <c r="Z8" s="106">
        <f t="shared" si="8"/>
        <v>101.18279957515561</v>
      </c>
      <c r="AA8" s="106">
        <f t="shared" si="8"/>
        <v>102.77192990183678</v>
      </c>
      <c r="AB8" s="106">
        <f t="shared" si="8"/>
        <v>104.39749284787739</v>
      </c>
      <c r="AC8" s="106">
        <f t="shared" si="8"/>
        <v>102.2768967165205</v>
      </c>
      <c r="AD8" s="106">
        <f t="shared" si="8"/>
        <v>100.61455920772995</v>
      </c>
      <c r="AE8" s="106">
        <f t="shared" si="8"/>
        <v>101.30338851990561</v>
      </c>
      <c r="AF8" s="106">
        <f t="shared" si="8"/>
        <v>99.562481692988385</v>
      </c>
      <c r="AG8" s="106">
        <f t="shared" si="8"/>
        <v>98.18269722396451</v>
      </c>
      <c r="AH8" s="106">
        <f>Q8/$C$8*100</f>
        <v>96.838498050169292</v>
      </c>
      <c r="AI8" s="106"/>
      <c r="AJ8" s="106"/>
      <c r="AK8" s="50" t="s">
        <v>55</v>
      </c>
      <c r="AL8" s="51">
        <v>45.25</v>
      </c>
      <c r="AM8" s="51">
        <v>48.299999237060497</v>
      </c>
      <c r="AN8" s="51">
        <v>42.299999237060497</v>
      </c>
      <c r="AO8" s="51">
        <v>38.549999237060497</v>
      </c>
      <c r="AP8" s="51">
        <v>44.951951980590799</v>
      </c>
      <c r="AQ8" s="51">
        <v>36.961658477783203</v>
      </c>
      <c r="AR8" s="51">
        <v>46.4719562530518</v>
      </c>
      <c r="AS8" s="51">
        <v>41.597702026367202</v>
      </c>
      <c r="AT8" s="51">
        <v>43.776371002197301</v>
      </c>
      <c r="AU8" s="51">
        <v>44.4484252929688</v>
      </c>
      <c r="AV8" s="51">
        <v>45.094364166259801</v>
      </c>
      <c r="AW8" s="51">
        <v>45.720277786254897</v>
      </c>
      <c r="AX8" s="51">
        <v>46.307233810424798</v>
      </c>
      <c r="AY8" s="51">
        <v>46.862871170043903</v>
      </c>
      <c r="AZ8" s="51">
        <v>47.424329757690401</v>
      </c>
    </row>
    <row r="9" spans="2:52" x14ac:dyDescent="0.25">
      <c r="B9" s="33" t="s">
        <v>51</v>
      </c>
      <c r="C9" s="8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2452.999979019165</v>
      </c>
      <c r="D9" s="8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2433.5499849319458</v>
      </c>
      <c r="E9" s="8">
        <f t="shared" si="9"/>
        <v>2459.0999813079834</v>
      </c>
      <c r="F9" s="8">
        <f t="shared" si="9"/>
        <v>2450.9499816894531</v>
      </c>
      <c r="G9" s="8">
        <f t="shared" si="9"/>
        <v>2458.2623100280766</v>
      </c>
      <c r="H9" s="8">
        <f t="shared" si="9"/>
        <v>2479.2151651382451</v>
      </c>
      <c r="I9" s="8">
        <f t="shared" si="9"/>
        <v>2503.7182569503784</v>
      </c>
      <c r="J9" s="8">
        <f t="shared" si="9"/>
        <v>2524.8854084014893</v>
      </c>
      <c r="K9" s="8">
        <f t="shared" si="9"/>
        <v>2545.5800418853755</v>
      </c>
      <c r="L9" s="8">
        <f t="shared" si="9"/>
        <v>2575.2677307128906</v>
      </c>
      <c r="M9" s="8">
        <f t="shared" si="9"/>
        <v>2596.0065364837646</v>
      </c>
      <c r="N9" s="8">
        <f t="shared" si="9"/>
        <v>2614.5738315582275</v>
      </c>
      <c r="O9" s="8">
        <f t="shared" si="9"/>
        <v>2639.322509765625</v>
      </c>
      <c r="P9" s="8">
        <f t="shared" si="9"/>
        <v>2661.731969833374</v>
      </c>
      <c r="Q9" s="8">
        <f t="shared" si="9"/>
        <v>2694.2726039886475</v>
      </c>
      <c r="R9" s="45"/>
      <c r="S9" s="47" t="str">
        <f t="shared" si="3"/>
        <v>16-66 år</v>
      </c>
      <c r="T9" s="48">
        <f>C9/$C$9*100</f>
        <v>100</v>
      </c>
      <c r="U9" s="48">
        <f t="shared" ref="U9:AG9" si="10">D9/$C$9*100</f>
        <v>99.207093589336409</v>
      </c>
      <c r="V9" s="48">
        <f t="shared" si="10"/>
        <v>100.24867518715827</v>
      </c>
      <c r="W9" s="48">
        <f t="shared" si="10"/>
        <v>99.916428970760464</v>
      </c>
      <c r="X9" s="48">
        <f t="shared" si="10"/>
        <v>100.21452633729804</v>
      </c>
      <c r="Y9" s="48">
        <f t="shared" si="10"/>
        <v>101.06869899483497</v>
      </c>
      <c r="Z9" s="48">
        <f t="shared" si="10"/>
        <v>102.06760205320072</v>
      </c>
      <c r="AA9" s="48">
        <f t="shared" si="10"/>
        <v>102.93051080298288</v>
      </c>
      <c r="AB9" s="48">
        <f t="shared" si="10"/>
        <v>103.77415669213453</v>
      </c>
      <c r="AC9" s="48">
        <f t="shared" si="10"/>
        <v>104.98441715203823</v>
      </c>
      <c r="AD9" s="48">
        <f t="shared" si="10"/>
        <v>105.82986378670012</v>
      </c>
      <c r="AE9" s="48">
        <f t="shared" si="10"/>
        <v>106.58678572853751</v>
      </c>
      <c r="AF9" s="48">
        <f t="shared" si="10"/>
        <v>107.59570046229521</v>
      </c>
      <c r="AG9" s="48">
        <f t="shared" si="10"/>
        <v>108.5092536730339</v>
      </c>
      <c r="AH9" s="48">
        <f>Q9/$C$9*100</f>
        <v>109.83581846853319</v>
      </c>
      <c r="AI9" s="48"/>
      <c r="AJ9" s="48"/>
      <c r="AK9" s="50" t="s">
        <v>56</v>
      </c>
      <c r="AL9" s="51">
        <v>45.200000762939503</v>
      </c>
      <c r="AM9" s="51">
        <v>48.149999618530302</v>
      </c>
      <c r="AN9" s="51">
        <v>48.799999237060497</v>
      </c>
      <c r="AO9" s="51">
        <v>48.549999237060497</v>
      </c>
      <c r="AP9" s="51">
        <v>40.580347061157198</v>
      </c>
      <c r="AQ9" s="51">
        <v>46.1930961608887</v>
      </c>
      <c r="AR9" s="51">
        <v>39.4948921203613</v>
      </c>
      <c r="AS9" s="51">
        <v>47.974948883056598</v>
      </c>
      <c r="AT9" s="51">
        <v>43.388149261474602</v>
      </c>
      <c r="AU9" s="51">
        <v>45.678724288940401</v>
      </c>
      <c r="AV9" s="51">
        <v>46.3434543609619</v>
      </c>
      <c r="AW9" s="51">
        <v>46.981784820556598</v>
      </c>
      <c r="AX9" s="51">
        <v>47.590837478637702</v>
      </c>
      <c r="AY9" s="51">
        <v>48.182844161987298</v>
      </c>
      <c r="AZ9" s="51">
        <v>48.749176025390597</v>
      </c>
    </row>
    <row r="10" spans="2:52" x14ac:dyDescent="0.25">
      <c r="B10" s="34" t="s">
        <v>23</v>
      </c>
      <c r="C10" s="8">
        <f t="shared" ref="C10:Q10" si="11">C5+C6+C7+C8+AL20+AL21</f>
        <v>918.14999294280983</v>
      </c>
      <c r="D10" s="8">
        <f t="shared" si="11"/>
        <v>893.89999198913551</v>
      </c>
      <c r="E10" s="8">
        <f t="shared" si="11"/>
        <v>891.59998989105213</v>
      </c>
      <c r="F10" s="8">
        <f t="shared" si="11"/>
        <v>882.44998931884743</v>
      </c>
      <c r="G10" s="8">
        <f t="shared" si="11"/>
        <v>882.72154712676991</v>
      </c>
      <c r="H10" s="8">
        <f t="shared" si="11"/>
        <v>877.4095287322998</v>
      </c>
      <c r="I10" s="8">
        <f t="shared" si="11"/>
        <v>871.79980468750011</v>
      </c>
      <c r="J10" s="8">
        <f t="shared" si="11"/>
        <v>874.1089973449707</v>
      </c>
      <c r="K10" s="8">
        <f t="shared" si="11"/>
        <v>877.55675888061558</v>
      </c>
      <c r="L10" s="8">
        <f t="shared" si="11"/>
        <v>878.8666915893557</v>
      </c>
      <c r="M10" s="8">
        <f t="shared" si="11"/>
        <v>886.73496246337891</v>
      </c>
      <c r="N10" s="8">
        <f t="shared" si="11"/>
        <v>889.14185333251942</v>
      </c>
      <c r="O10" s="8">
        <f t="shared" si="11"/>
        <v>890.39894676208496</v>
      </c>
      <c r="P10" s="8">
        <f t="shared" si="11"/>
        <v>897.42251777648926</v>
      </c>
      <c r="Q10" s="8">
        <f t="shared" si="11"/>
        <v>904.60143089294434</v>
      </c>
      <c r="S10" s="47" t="s">
        <v>23</v>
      </c>
      <c r="T10" s="48">
        <f>C10/$C$10*100</f>
        <v>100</v>
      </c>
      <c r="U10" s="48">
        <f t="shared" ref="U10:AG10" si="12">D10/$C$10*100</f>
        <v>97.358819240857429</v>
      </c>
      <c r="V10" s="48">
        <f t="shared" si="12"/>
        <v>97.10831528009264</v>
      </c>
      <c r="W10" s="48">
        <f t="shared" si="12"/>
        <v>96.111746022070037</v>
      </c>
      <c r="X10" s="48">
        <f t="shared" si="12"/>
        <v>96.141322650073064</v>
      </c>
      <c r="Y10" s="48">
        <f t="shared" si="12"/>
        <v>95.562765939807875</v>
      </c>
      <c r="Z10" s="48">
        <f t="shared" si="12"/>
        <v>94.951784718012107</v>
      </c>
      <c r="AA10" s="48">
        <f t="shared" si="12"/>
        <v>95.203289665484718</v>
      </c>
      <c r="AB10" s="48">
        <f t="shared" si="12"/>
        <v>95.578801462265801</v>
      </c>
      <c r="AC10" s="48">
        <f t="shared" si="12"/>
        <v>95.72147234597854</v>
      </c>
      <c r="AD10" s="48">
        <f t="shared" si="12"/>
        <v>96.578442441769127</v>
      </c>
      <c r="AE10" s="48">
        <f t="shared" si="12"/>
        <v>96.840588157353807</v>
      </c>
      <c r="AF10" s="48">
        <f t="shared" si="12"/>
        <v>96.977504068613172</v>
      </c>
      <c r="AG10" s="48">
        <f t="shared" si="12"/>
        <v>97.742473961156833</v>
      </c>
      <c r="AH10" s="48">
        <f>Q10/$C$10*100</f>
        <v>98.52436288689168</v>
      </c>
      <c r="AI10" s="48"/>
      <c r="AJ10" s="48"/>
      <c r="AK10" s="50" t="s">
        <v>57</v>
      </c>
      <c r="AL10" s="51">
        <v>55.549999237060497</v>
      </c>
      <c r="AM10" s="51">
        <v>52.450000762939503</v>
      </c>
      <c r="AN10" s="51">
        <v>53.25</v>
      </c>
      <c r="AO10" s="51">
        <v>48.549999237060497</v>
      </c>
      <c r="AP10" s="51">
        <v>49.2549858093262</v>
      </c>
      <c r="AQ10" s="51">
        <v>42.453119277954102</v>
      </c>
      <c r="AR10" s="51">
        <v>47.5924682617188</v>
      </c>
      <c r="AS10" s="51">
        <v>41.754545211791999</v>
      </c>
      <c r="AT10" s="51">
        <v>49.419286727905302</v>
      </c>
      <c r="AU10" s="51">
        <v>45.036088943481403</v>
      </c>
      <c r="AV10" s="51">
        <v>47.438268661499002</v>
      </c>
      <c r="AW10" s="51">
        <v>48.096035003662102</v>
      </c>
      <c r="AX10" s="51">
        <v>48.717056274414098</v>
      </c>
      <c r="AY10" s="51">
        <v>49.330654144287102</v>
      </c>
      <c r="AZ10" s="51">
        <v>49.931146621704102</v>
      </c>
    </row>
    <row r="11" spans="2:52" x14ac:dyDescent="0.25">
      <c r="B11" s="34" t="s">
        <v>24</v>
      </c>
      <c r="C11" s="8">
        <f>AL22+AL23+AL24+AL25+AL26+AL27+AL28+AL29+AL30+AL31+AL32+AL33+AL34+AL35+AL36+AL37+AL38+AL39+AL40+AL41+AL42+AL43+AL44+AL45+AL46+AL47+AL48+AL49+AL50+AL51+AL52+AL53</f>
        <v>1546.4499874114988</v>
      </c>
      <c r="D11" s="8">
        <f t="shared" ref="D11:Q11" si="13">AM22+AM23+AM24+AM25+AM26+AM27+AM28+AM29+AM30+AM31+AM32+AM33+AM34+AM35+AM36+AM37+AM38+AM39+AM40+AM41+AM42+AM43+AM44+AM45+AM46+AM47+AM48+AM49+AM50+AM51+AM52+AM53</f>
        <v>1537.5999908447268</v>
      </c>
      <c r="E11" s="8">
        <f t="shared" si="13"/>
        <v>1571.4499874114988</v>
      </c>
      <c r="F11" s="8">
        <f t="shared" si="13"/>
        <v>1576.0999889373779</v>
      </c>
      <c r="G11" s="8">
        <f t="shared" si="13"/>
        <v>1562.2342386245728</v>
      </c>
      <c r="H11" s="8">
        <f t="shared" si="13"/>
        <v>1564.7863121032715</v>
      </c>
      <c r="I11" s="8">
        <f t="shared" si="13"/>
        <v>1576.3452816009524</v>
      </c>
      <c r="J11" s="8">
        <f t="shared" si="13"/>
        <v>1588.525146484375</v>
      </c>
      <c r="K11" s="8">
        <f t="shared" si="13"/>
        <v>1591.9753952026367</v>
      </c>
      <c r="L11" s="8">
        <f t="shared" si="13"/>
        <v>1593.4415779113772</v>
      </c>
      <c r="M11" s="8">
        <f t="shared" si="13"/>
        <v>1599.8344974517822</v>
      </c>
      <c r="N11" s="8">
        <f t="shared" si="13"/>
        <v>1621.9992504119873</v>
      </c>
      <c r="O11" s="8">
        <f t="shared" si="13"/>
        <v>1643.7752361297607</v>
      </c>
      <c r="P11" s="8">
        <f t="shared" si="13"/>
        <v>1661.7710628509519</v>
      </c>
      <c r="Q11" s="8">
        <f t="shared" si="13"/>
        <v>1677.7590427398684</v>
      </c>
      <c r="S11" s="47" t="s">
        <v>24</v>
      </c>
      <c r="T11" s="48">
        <f>C11/$C$11*100</f>
        <v>100</v>
      </c>
      <c r="U11" s="48">
        <f t="shared" ref="U11:AG11" si="14">D11/$C$11*100</f>
        <v>99.427721773169949</v>
      </c>
      <c r="V11" s="48">
        <f t="shared" si="14"/>
        <v>101.61660578767541</v>
      </c>
      <c r="W11" s="48">
        <f t="shared" si="14"/>
        <v>101.91729456285283</v>
      </c>
      <c r="X11" s="48">
        <f t="shared" si="14"/>
        <v>101.02067647460713</v>
      </c>
      <c r="Y11" s="48">
        <f t="shared" si="14"/>
        <v>101.1857043448566</v>
      </c>
      <c r="Z11" s="48">
        <f t="shared" si="14"/>
        <v>101.9331562244372</v>
      </c>
      <c r="AA11" s="48">
        <f t="shared" si="14"/>
        <v>102.72075782698302</v>
      </c>
      <c r="AB11" s="48">
        <f t="shared" si="14"/>
        <v>102.94386550885748</v>
      </c>
      <c r="AC11" s="48">
        <f t="shared" si="14"/>
        <v>103.03867508696705</v>
      </c>
      <c r="AD11" s="48">
        <f t="shared" si="14"/>
        <v>103.45206831613353</v>
      </c>
      <c r="AE11" s="48">
        <f t="shared" si="14"/>
        <v>104.88533503284808</v>
      </c>
      <c r="AF11" s="48">
        <f t="shared" si="14"/>
        <v>106.29346241459565</v>
      </c>
      <c r="AG11" s="48">
        <f t="shared" si="14"/>
        <v>107.45714871985493</v>
      </c>
      <c r="AH11" s="48">
        <f>Q11/$C$11*100</f>
        <v>108.49099915272133</v>
      </c>
      <c r="AI11" s="48"/>
      <c r="AJ11" s="48"/>
      <c r="AK11" s="50" t="s">
        <v>58</v>
      </c>
      <c r="AL11" s="51">
        <v>53.700000762939503</v>
      </c>
      <c r="AM11" s="51">
        <v>58.799999237060497</v>
      </c>
      <c r="AN11" s="51">
        <v>50.299999237060497</v>
      </c>
      <c r="AO11" s="51">
        <v>50.25</v>
      </c>
      <c r="AP11" s="51">
        <v>50.0707817077637</v>
      </c>
      <c r="AQ11" s="51">
        <v>50.033565521240199</v>
      </c>
      <c r="AR11" s="51">
        <v>44.328775405883803</v>
      </c>
      <c r="AS11" s="51">
        <v>48.9247531890869</v>
      </c>
      <c r="AT11" s="51">
        <v>43.803382873535199</v>
      </c>
      <c r="AU11" s="51">
        <v>50.768186569213903</v>
      </c>
      <c r="AV11" s="51">
        <v>46.575206756591797</v>
      </c>
      <c r="AW11" s="51">
        <v>49.069810867309599</v>
      </c>
      <c r="AX11" s="51">
        <v>49.7108860015869</v>
      </c>
      <c r="AY11" s="51">
        <v>50.335529327392599</v>
      </c>
      <c r="AZ11" s="51">
        <v>50.957027435302699</v>
      </c>
    </row>
    <row r="12" spans="2:52" x14ac:dyDescent="0.25">
      <c r="B12" s="34" t="s">
        <v>25</v>
      </c>
      <c r="C12" s="8">
        <f>AL54+AL55+AL56+AL57+AL58+AL59+AL60+AL61+AL62+AL63+AL64+AL65+AL66+AL67+AL68+AL69+AL70</f>
        <v>790.49999237060547</v>
      </c>
      <c r="D12" s="8">
        <f t="shared" ref="D12:Q12" si="15">AM54+AM55+AM56+AM57+AM58+AM59+AM60+AM61+AM62+AM63+AM64+AM65+AM66+AM67+AM68+AM69+AM70</f>
        <v>788.29999446868885</v>
      </c>
      <c r="E12" s="8">
        <f t="shared" si="15"/>
        <v>782.59999465942383</v>
      </c>
      <c r="F12" s="8">
        <f t="shared" si="15"/>
        <v>771.39999389648426</v>
      </c>
      <c r="G12" s="8">
        <f t="shared" si="15"/>
        <v>778.56652927398704</v>
      </c>
      <c r="H12" s="8">
        <f t="shared" si="15"/>
        <v>799.35976314544655</v>
      </c>
      <c r="I12" s="8">
        <f t="shared" si="15"/>
        <v>818.92014408111572</v>
      </c>
      <c r="J12" s="8">
        <f t="shared" si="15"/>
        <v>824.79879570007324</v>
      </c>
      <c r="K12" s="8">
        <f t="shared" si="15"/>
        <v>845.98311805725086</v>
      </c>
      <c r="L12" s="8">
        <f t="shared" si="15"/>
        <v>872.89751434326183</v>
      </c>
      <c r="M12" s="8">
        <f t="shared" si="15"/>
        <v>878.87418556213379</v>
      </c>
      <c r="N12" s="8">
        <f t="shared" si="15"/>
        <v>879.04006004333507</v>
      </c>
      <c r="O12" s="8">
        <f t="shared" si="15"/>
        <v>886.26663017272938</v>
      </c>
      <c r="P12" s="8">
        <f t="shared" si="15"/>
        <v>887.4507884979248</v>
      </c>
      <c r="Q12" s="8">
        <f t="shared" si="15"/>
        <v>904.11338806152344</v>
      </c>
      <c r="S12" s="47" t="s">
        <v>25</v>
      </c>
      <c r="T12" s="48">
        <f>C12/$C$12*100</f>
        <v>100</v>
      </c>
      <c r="U12" s="48">
        <f t="shared" ref="U12:AG12" si="16">D12/$C$12*100</f>
        <v>99.721695392390941</v>
      </c>
      <c r="V12" s="48">
        <f t="shared" si="16"/>
        <v>99.000632790964289</v>
      </c>
      <c r="W12" s="48">
        <f t="shared" si="16"/>
        <v>97.583807886342569</v>
      </c>
      <c r="X12" s="48">
        <f t="shared" si="16"/>
        <v>98.490390485541752</v>
      </c>
      <c r="Y12" s="48">
        <f t="shared" si="16"/>
        <v>101.12078062749524</v>
      </c>
      <c r="Z12" s="48">
        <f t="shared" si="16"/>
        <v>103.59521214229008</v>
      </c>
      <c r="AA12" s="48">
        <f t="shared" si="16"/>
        <v>104.33887459335833</v>
      </c>
      <c r="AB12" s="48">
        <f t="shared" si="16"/>
        <v>107.01873829501993</v>
      </c>
      <c r="AC12" s="48">
        <f t="shared" si="16"/>
        <v>110.42346904084806</v>
      </c>
      <c r="AD12" s="48">
        <f t="shared" si="16"/>
        <v>111.17953118841983</v>
      </c>
      <c r="AE12" s="48">
        <f t="shared" si="16"/>
        <v>111.20051467770537</v>
      </c>
      <c r="AF12" s="48">
        <f t="shared" si="16"/>
        <v>112.1146918059964</v>
      </c>
      <c r="AG12" s="48">
        <f t="shared" si="16"/>
        <v>112.26449045705576</v>
      </c>
      <c r="AH12" s="48">
        <f>Q12/$C$12*100</f>
        <v>114.37234620966996</v>
      </c>
      <c r="AI12" s="48"/>
      <c r="AJ12" s="48"/>
      <c r="AK12" s="50" t="s">
        <v>59</v>
      </c>
      <c r="AL12" s="51">
        <v>43.849998474121101</v>
      </c>
      <c r="AM12" s="51">
        <v>55.450000762939503</v>
      </c>
      <c r="AN12" s="51">
        <v>57.649999618530302</v>
      </c>
      <c r="AO12" s="51">
        <v>48.049999237060497</v>
      </c>
      <c r="AP12" s="51">
        <v>51.142297744750998</v>
      </c>
      <c r="AQ12" s="51">
        <v>51.514146804809599</v>
      </c>
      <c r="AR12" s="51">
        <v>51.055408477783203</v>
      </c>
      <c r="AS12" s="51">
        <v>46.0691947937012</v>
      </c>
      <c r="AT12" s="51">
        <v>50.233406066894503</v>
      </c>
      <c r="AU12" s="51">
        <v>45.6911945343018</v>
      </c>
      <c r="AV12" s="51">
        <v>52.094383239746101</v>
      </c>
      <c r="AW12" s="51">
        <v>48.056758880615199</v>
      </c>
      <c r="AX12" s="51">
        <v>50.619310379028299</v>
      </c>
      <c r="AY12" s="51">
        <v>51.2641696929932</v>
      </c>
      <c r="AZ12" s="51">
        <v>51.896406173706097</v>
      </c>
    </row>
    <row r="13" spans="2:52" x14ac:dyDescent="0.25">
      <c r="B13" s="33" t="s">
        <v>26</v>
      </c>
      <c r="C13" s="8">
        <f>AL71+AL72+AL73+AL74+AL75+AL76+AL77+AL78+AL79+AL80+AL81+AL82+AL83</f>
        <v>406.7499947547912</v>
      </c>
      <c r="D13" s="8">
        <f t="shared" ref="D13:Q13" si="17">AM71+AM72+AM73+AM74+AM75+AM76+AM77+AM78+AM79+AM80+AM81+AM82+AM83</f>
        <v>441.14999389648438</v>
      </c>
      <c r="E13" s="8">
        <f t="shared" si="17"/>
        <v>448.69999408721924</v>
      </c>
      <c r="F13" s="8">
        <f t="shared" si="17"/>
        <v>461.59999561309809</v>
      </c>
      <c r="G13" s="8">
        <f t="shared" si="17"/>
        <v>486.68024301528897</v>
      </c>
      <c r="H13" s="8">
        <f t="shared" si="17"/>
        <v>494.03510284423834</v>
      </c>
      <c r="I13" s="8">
        <f t="shared" si="17"/>
        <v>508.38687133789063</v>
      </c>
      <c r="J13" s="8">
        <f t="shared" si="17"/>
        <v>515.22213935852051</v>
      </c>
      <c r="K13" s="8">
        <f t="shared" si="17"/>
        <v>515.25086402893078</v>
      </c>
      <c r="L13" s="8">
        <f t="shared" si="17"/>
        <v>505.14898967742926</v>
      </c>
      <c r="M13" s="8">
        <f t="shared" si="17"/>
        <v>507.60224151611322</v>
      </c>
      <c r="N13" s="8">
        <f t="shared" si="17"/>
        <v>505.60883235931379</v>
      </c>
      <c r="O13" s="8">
        <f t="shared" si="17"/>
        <v>502.03005981445313</v>
      </c>
      <c r="P13" s="8">
        <f t="shared" si="17"/>
        <v>506.77225494384783</v>
      </c>
      <c r="Q13" s="8">
        <f t="shared" si="17"/>
        <v>493.42714595794695</v>
      </c>
      <c r="S13" s="47" t="s">
        <v>26</v>
      </c>
      <c r="T13" s="48">
        <f>C13/$C$13*100</f>
        <v>100</v>
      </c>
      <c r="U13" s="48">
        <f t="shared" ref="U13:AG13" si="18">D13/$C$13*100</f>
        <v>108.45728324162147</v>
      </c>
      <c r="V13" s="48">
        <f t="shared" si="18"/>
        <v>110.31346032535723</v>
      </c>
      <c r="W13" s="48">
        <f t="shared" si="18"/>
        <v>113.48494199523546</v>
      </c>
      <c r="X13" s="48">
        <f t="shared" si="18"/>
        <v>119.65095249938076</v>
      </c>
      <c r="Y13" s="48">
        <f t="shared" si="18"/>
        <v>121.45915407867844</v>
      </c>
      <c r="Z13" s="48">
        <f t="shared" si="18"/>
        <v>124.98755449139492</v>
      </c>
      <c r="AA13" s="48">
        <f t="shared" si="18"/>
        <v>126.66801376829066</v>
      </c>
      <c r="AB13" s="48">
        <f t="shared" si="18"/>
        <v>126.67507576479484</v>
      </c>
      <c r="AC13" s="48">
        <f t="shared" si="18"/>
        <v>124.19151719521417</v>
      </c>
      <c r="AD13" s="48">
        <f t="shared" si="18"/>
        <v>124.79465225859947</v>
      </c>
      <c r="AE13" s="48">
        <f t="shared" si="18"/>
        <v>124.30457009940947</v>
      </c>
      <c r="AF13" s="48">
        <f t="shared" si="18"/>
        <v>123.42472434870008</v>
      </c>
      <c r="AG13" s="48">
        <f t="shared" si="18"/>
        <v>124.5905990114038</v>
      </c>
      <c r="AH13" s="48">
        <f>Q13/$C$13*100</f>
        <v>121.30968711023806</v>
      </c>
      <c r="AI13" s="48"/>
      <c r="AJ13" s="48"/>
      <c r="AK13" s="50" t="s">
        <v>60</v>
      </c>
      <c r="AL13" s="51">
        <v>60.850000381469698</v>
      </c>
      <c r="AM13" s="51">
        <v>44.099998474121101</v>
      </c>
      <c r="AN13" s="51">
        <v>56.200000762939503</v>
      </c>
      <c r="AO13" s="51">
        <v>58.399999618530302</v>
      </c>
      <c r="AP13" s="51">
        <v>49.428712844848597</v>
      </c>
      <c r="AQ13" s="51">
        <v>52.061775207519503</v>
      </c>
      <c r="AR13" s="51">
        <v>53.021280288696303</v>
      </c>
      <c r="AS13" s="51">
        <v>52.067827224731403</v>
      </c>
      <c r="AT13" s="51">
        <v>47.678260803222699</v>
      </c>
      <c r="AU13" s="51">
        <v>51.471998214721701</v>
      </c>
      <c r="AV13" s="51">
        <v>47.431606292724602</v>
      </c>
      <c r="AW13" s="51">
        <v>53.368526458740199</v>
      </c>
      <c r="AX13" s="51">
        <v>49.448202133178697</v>
      </c>
      <c r="AY13" s="51">
        <v>52.083499908447301</v>
      </c>
      <c r="AZ13" s="51">
        <v>52.734931945800803</v>
      </c>
    </row>
    <row r="14" spans="2:52" x14ac:dyDescent="0.25">
      <c r="B14" s="33" t="s">
        <v>27</v>
      </c>
      <c r="C14" s="8">
        <f>AL84+AL85+AL86+AL87+AL88+AL89+AL90+AL91+AL92+AL93</f>
        <v>109.45000028610227</v>
      </c>
      <c r="D14" s="8">
        <f t="shared" ref="D14:Q14" si="19">AM84+AM85+AM86+AM87+AM88+AM89+AM90+AM91+AM92+AM93</f>
        <v>111.00000047683713</v>
      </c>
      <c r="E14" s="8">
        <f t="shared" si="19"/>
        <v>110.50000047683713</v>
      </c>
      <c r="F14" s="8">
        <f t="shared" si="19"/>
        <v>123.14999878406519</v>
      </c>
      <c r="G14" s="8">
        <f t="shared" si="19"/>
        <v>124.80550312995913</v>
      </c>
      <c r="H14" s="8">
        <f t="shared" si="19"/>
        <v>124.25509357452394</v>
      </c>
      <c r="I14" s="8">
        <f t="shared" si="19"/>
        <v>122.76878857612611</v>
      </c>
      <c r="J14" s="8">
        <f t="shared" si="19"/>
        <v>133.63942420482641</v>
      </c>
      <c r="K14" s="8">
        <f t="shared" si="19"/>
        <v>144.53267705440521</v>
      </c>
      <c r="L14" s="8">
        <f t="shared" si="19"/>
        <v>165.9126887321471</v>
      </c>
      <c r="M14" s="8">
        <f t="shared" si="19"/>
        <v>183.03419971466062</v>
      </c>
      <c r="N14" s="8">
        <f t="shared" si="19"/>
        <v>201.81136226654064</v>
      </c>
      <c r="O14" s="8">
        <f t="shared" si="19"/>
        <v>214.89312195777899</v>
      </c>
      <c r="P14" s="8">
        <f t="shared" si="19"/>
        <v>222.63743758201599</v>
      </c>
      <c r="Q14" s="8">
        <f t="shared" si="19"/>
        <v>239.31923055648804</v>
      </c>
      <c r="S14" s="47" t="s">
        <v>27</v>
      </c>
      <c r="T14" s="48">
        <f>C14/$C$14*100</f>
        <v>100</v>
      </c>
      <c r="U14" s="48">
        <f t="shared" ref="U14:AG14" si="20">D14/$C$14*100</f>
        <v>101.41617193849535</v>
      </c>
      <c r="V14" s="48">
        <f t="shared" si="20"/>
        <v>100.95934233713126</v>
      </c>
      <c r="W14" s="48">
        <f t="shared" si="20"/>
        <v>112.51712970502616</v>
      </c>
      <c r="X14" s="48">
        <f t="shared" si="20"/>
        <v>114.02969648580867</v>
      </c>
      <c r="Y14" s="48">
        <f t="shared" si="20"/>
        <v>113.52680973021579</v>
      </c>
      <c r="Z14" s="48">
        <f t="shared" si="20"/>
        <v>112.1688334903687</v>
      </c>
      <c r="AA14" s="48">
        <f t="shared" si="20"/>
        <v>122.10088977203564</v>
      </c>
      <c r="AB14" s="48">
        <f t="shared" si="20"/>
        <v>132.05361048569836</v>
      </c>
      <c r="AC14" s="48">
        <f t="shared" si="20"/>
        <v>151.58765490950333</v>
      </c>
      <c r="AD14" s="48">
        <f t="shared" si="20"/>
        <v>167.2308809832885</v>
      </c>
      <c r="AE14" s="48">
        <f t="shared" si="20"/>
        <v>184.38680834993676</v>
      </c>
      <c r="AF14" s="48">
        <f t="shared" si="20"/>
        <v>196.33907847971534</v>
      </c>
      <c r="AG14" s="48">
        <f t="shared" si="20"/>
        <v>203.41474371863114</v>
      </c>
      <c r="AH14" s="48">
        <f>Q14/$C$14*100</f>
        <v>218.65621738776392</v>
      </c>
      <c r="AI14" s="48"/>
      <c r="AJ14" s="48"/>
      <c r="AK14" s="50" t="s">
        <v>61</v>
      </c>
      <c r="AL14" s="51">
        <v>54</v>
      </c>
      <c r="AM14" s="51">
        <v>57.850000381469698</v>
      </c>
      <c r="AN14" s="51">
        <v>45.349998474121101</v>
      </c>
      <c r="AO14" s="51">
        <v>58.200000762939503</v>
      </c>
      <c r="AP14" s="51">
        <v>58.846532821655302</v>
      </c>
      <c r="AQ14" s="51">
        <v>50.431259155273402</v>
      </c>
      <c r="AR14" s="51">
        <v>52.820194244384801</v>
      </c>
      <c r="AS14" s="51">
        <v>54.139850616455099</v>
      </c>
      <c r="AT14" s="51">
        <v>52.760185241699197</v>
      </c>
      <c r="AU14" s="51">
        <v>48.865007400512702</v>
      </c>
      <c r="AV14" s="51">
        <v>52.359779357910199</v>
      </c>
      <c r="AW14" s="51">
        <v>48.731204986572301</v>
      </c>
      <c r="AX14" s="51">
        <v>54.256589889526403</v>
      </c>
      <c r="AY14" s="51">
        <v>50.446865081787102</v>
      </c>
      <c r="AZ14" s="51">
        <v>53.1469917297363</v>
      </c>
    </row>
    <row r="15" spans="2:52" x14ac:dyDescent="0.25">
      <c r="B15" s="33" t="s">
        <v>28</v>
      </c>
      <c r="C15" s="8">
        <f>AL94+AL95+AL96+AL97+AL98+AL99+AL100+AL101+AL102+AL103</f>
        <v>26.5</v>
      </c>
      <c r="D15" s="8">
        <f t="shared" ref="D15:Q15" si="21">AM94+AM95+AM96+AM97+AM98+AM99+AM100+AM101+AM102+AM103</f>
        <v>21.650000095367432</v>
      </c>
      <c r="E15" s="8">
        <f t="shared" si="21"/>
        <v>23.150000095367432</v>
      </c>
      <c r="F15" s="8">
        <f t="shared" si="21"/>
        <v>21.150000095367432</v>
      </c>
      <c r="G15" s="8">
        <f t="shared" si="21"/>
        <v>21.744466811418523</v>
      </c>
      <c r="H15" s="8">
        <f t="shared" si="21"/>
        <v>22.203785732388504</v>
      </c>
      <c r="I15" s="8">
        <f t="shared" si="21"/>
        <v>23.126618072390553</v>
      </c>
      <c r="J15" s="8">
        <f t="shared" si="21"/>
        <v>25.6811282634735</v>
      </c>
      <c r="K15" s="8">
        <f t="shared" si="21"/>
        <v>27.191079922020446</v>
      </c>
      <c r="L15" s="8">
        <f t="shared" si="21"/>
        <v>26.64098204672338</v>
      </c>
      <c r="M15" s="8">
        <f t="shared" si="21"/>
        <v>28.080031938850869</v>
      </c>
      <c r="N15" s="8">
        <f t="shared" si="21"/>
        <v>28.138099983334534</v>
      </c>
      <c r="O15" s="8">
        <f t="shared" si="21"/>
        <v>30.332114201039069</v>
      </c>
      <c r="P15" s="8">
        <f t="shared" si="21"/>
        <v>34.462014146149158</v>
      </c>
      <c r="Q15" s="8">
        <f t="shared" si="21"/>
        <v>35.175131984055049</v>
      </c>
      <c r="S15" s="47" t="s">
        <v>28</v>
      </c>
      <c r="T15" s="48">
        <f>C15/$C$15*100</f>
        <v>100</v>
      </c>
      <c r="U15" s="48">
        <f t="shared" ref="U15:AG15" si="22">D15/$C$15*100</f>
        <v>81.698113567424272</v>
      </c>
      <c r="V15" s="48">
        <f t="shared" si="22"/>
        <v>87.358490925914836</v>
      </c>
      <c r="W15" s="48">
        <f t="shared" si="22"/>
        <v>79.81132111459408</v>
      </c>
      <c r="X15" s="48">
        <f t="shared" si="22"/>
        <v>82.054591741201975</v>
      </c>
      <c r="Y15" s="48">
        <f t="shared" si="22"/>
        <v>83.787870688258508</v>
      </c>
      <c r="Z15" s="48">
        <f t="shared" si="22"/>
        <v>87.270256876945481</v>
      </c>
      <c r="AA15" s="48">
        <f t="shared" si="22"/>
        <v>96.909917975371698</v>
      </c>
      <c r="AB15" s="48">
        <f t="shared" si="22"/>
        <v>102.60784876234131</v>
      </c>
      <c r="AC15" s="48">
        <f t="shared" si="22"/>
        <v>100.53200772348445</v>
      </c>
      <c r="AD15" s="48">
        <f t="shared" si="22"/>
        <v>105.96238467490895</v>
      </c>
      <c r="AE15" s="48">
        <f t="shared" si="22"/>
        <v>106.18150937107372</v>
      </c>
      <c r="AF15" s="48">
        <f t="shared" si="22"/>
        <v>114.4608083058078</v>
      </c>
      <c r="AG15" s="48">
        <f t="shared" si="22"/>
        <v>130.04533640056286</v>
      </c>
      <c r="AH15" s="48">
        <f>Q15/$C$15*100</f>
        <v>132.73634710964171</v>
      </c>
      <c r="AI15" s="48"/>
      <c r="AJ15" s="48"/>
      <c r="AK15" s="50" t="s">
        <v>62</v>
      </c>
      <c r="AL15" s="51">
        <v>55.699998855590799</v>
      </c>
      <c r="AM15" s="51">
        <v>53</v>
      </c>
      <c r="AN15" s="51">
        <v>56.5</v>
      </c>
      <c r="AO15" s="51">
        <v>47.849998474121101</v>
      </c>
      <c r="AP15" s="51">
        <v>58.1874485015869</v>
      </c>
      <c r="AQ15" s="51">
        <v>59.118942260742202</v>
      </c>
      <c r="AR15" s="51">
        <v>51.297628402709996</v>
      </c>
      <c r="AS15" s="51">
        <v>53.370857238769503</v>
      </c>
      <c r="AT15" s="51">
        <v>54.992923736572301</v>
      </c>
      <c r="AU15" s="51">
        <v>53.240501403808601</v>
      </c>
      <c r="AV15" s="51">
        <v>49.784280776977504</v>
      </c>
      <c r="AW15" s="51">
        <v>53.013858795166001</v>
      </c>
      <c r="AX15" s="51">
        <v>49.721269607543903</v>
      </c>
      <c r="AY15" s="51">
        <v>54.9057521820068</v>
      </c>
      <c r="AZ15" s="51">
        <v>51.1998481750488</v>
      </c>
    </row>
    <row r="16" spans="2:52" x14ac:dyDescent="0.25">
      <c r="B16" s="53" t="s">
        <v>29</v>
      </c>
      <c r="C16" s="54">
        <f t="shared" ref="C16:F16" si="23">C5+C6+C7+C8+C9+C13+C14+C15</f>
        <v>3797.7999677658081</v>
      </c>
      <c r="D16" s="54">
        <f t="shared" si="23"/>
        <v>3793.5999717712402</v>
      </c>
      <c r="E16" s="54">
        <f t="shared" si="23"/>
        <v>3827.9999666213989</v>
      </c>
      <c r="F16" s="54">
        <f t="shared" si="23"/>
        <v>3835.8499666452408</v>
      </c>
      <c r="G16" s="54">
        <f>G5+G6+G7+G8+G9+G13+G14+G15</f>
        <v>3856.7525279819965</v>
      </c>
      <c r="H16" s="54">
        <f t="shared" ref="H16:Q16" si="24">H5+H6+H7+H8+H9+H13+H14+H15</f>
        <v>3882.0495861321692</v>
      </c>
      <c r="I16" s="54">
        <f t="shared" si="24"/>
        <v>3921.3475083559752</v>
      </c>
      <c r="J16" s="54">
        <f t="shared" si="24"/>
        <v>3961.9756313562393</v>
      </c>
      <c r="K16" s="54">
        <f t="shared" si="24"/>
        <v>4002.4898931458592</v>
      </c>
      <c r="L16" s="54">
        <f t="shared" si="24"/>
        <v>4042.9084443002939</v>
      </c>
      <c r="M16" s="54">
        <f t="shared" si="24"/>
        <v>4084.1601186469197</v>
      </c>
      <c r="N16" s="54">
        <f t="shared" si="24"/>
        <v>4125.7394583970308</v>
      </c>
      <c r="O16" s="54">
        <f t="shared" si="24"/>
        <v>4167.6961090378463</v>
      </c>
      <c r="P16" s="54">
        <f t="shared" si="24"/>
        <v>4210.516075797379</v>
      </c>
      <c r="Q16" s="54">
        <f t="shared" si="24"/>
        <v>4254.3953701928258</v>
      </c>
      <c r="R16" s="35"/>
      <c r="S16" s="49"/>
      <c r="T16" s="48">
        <f>C16/$C$16*100</f>
        <v>100</v>
      </c>
      <c r="U16" s="48">
        <f t="shared" ref="U16:AG16" si="25">D16/$C$16*100</f>
        <v>99.889409762751697</v>
      </c>
      <c r="V16" s="48">
        <f t="shared" si="25"/>
        <v>100.79519719605867</v>
      </c>
      <c r="W16" s="48">
        <f t="shared" si="25"/>
        <v>101.00189581342845</v>
      </c>
      <c r="X16" s="48">
        <f t="shared" si="25"/>
        <v>101.55228186625294</v>
      </c>
      <c r="Y16" s="48">
        <f t="shared" si="25"/>
        <v>102.21837956399594</v>
      </c>
      <c r="Z16" s="48">
        <f t="shared" si="25"/>
        <v>103.25313448940936</v>
      </c>
      <c r="AA16" s="48">
        <f t="shared" si="25"/>
        <v>104.32291497666775</v>
      </c>
      <c r="AB16" s="48">
        <f t="shared" si="25"/>
        <v>105.38969738051969</v>
      </c>
      <c r="AC16" s="48">
        <f t="shared" si="25"/>
        <v>106.45395962438431</v>
      </c>
      <c r="AD16" s="48">
        <f t="shared" si="25"/>
        <v>107.54015886333195</v>
      </c>
      <c r="AE16" s="48">
        <f t="shared" si="25"/>
        <v>108.63498587115279</v>
      </c>
      <c r="AF16" s="48">
        <f t="shared" si="25"/>
        <v>109.73974786485773</v>
      </c>
      <c r="AG16" s="48">
        <f t="shared" si="25"/>
        <v>110.86724186462</v>
      </c>
      <c r="AH16" s="48">
        <f>Q16/$C$16*100</f>
        <v>112.02262905635934</v>
      </c>
      <c r="AI16" s="48"/>
      <c r="AJ16" s="48"/>
      <c r="AK16" s="50" t="s">
        <v>63</v>
      </c>
      <c r="AL16" s="51">
        <v>60.949998855590799</v>
      </c>
      <c r="AM16" s="51">
        <v>57.849998474121101</v>
      </c>
      <c r="AN16" s="51">
        <v>53.5</v>
      </c>
      <c r="AO16" s="51">
        <v>58</v>
      </c>
      <c r="AP16" s="51">
        <v>48.4209175109863</v>
      </c>
      <c r="AQ16" s="51">
        <v>58.197813034057603</v>
      </c>
      <c r="AR16" s="51">
        <v>59.423519134521499</v>
      </c>
      <c r="AS16" s="51">
        <v>52.025472640991197</v>
      </c>
      <c r="AT16" s="51">
        <v>53.842544555664098</v>
      </c>
      <c r="AU16" s="51">
        <v>55.697904586791999</v>
      </c>
      <c r="AV16" s="51">
        <v>53.657192230224602</v>
      </c>
      <c r="AW16" s="51">
        <v>50.577144622802699</v>
      </c>
      <c r="AX16" s="51">
        <v>53.569501876831097</v>
      </c>
      <c r="AY16" s="51">
        <v>50.580015182495103</v>
      </c>
      <c r="AZ16" s="51">
        <v>55.460971832275398</v>
      </c>
    </row>
    <row r="17" spans="2:52" x14ac:dyDescent="0.25">
      <c r="H17" s="8"/>
      <c r="I17" s="8"/>
      <c r="J17" s="8"/>
      <c r="K17" s="8"/>
      <c r="L17" s="8"/>
      <c r="M17" s="8"/>
      <c r="N17" s="36"/>
      <c r="O17" s="36"/>
      <c r="P17" s="36"/>
      <c r="Q17" s="36"/>
      <c r="R17" s="35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/>
      <c r="AD17" s="59"/>
      <c r="AE17" s="59"/>
      <c r="AF17" s="59"/>
      <c r="AG17" s="59"/>
      <c r="AH17" s="59"/>
      <c r="AI17" s="59"/>
      <c r="AJ17" s="59"/>
      <c r="AK17" s="50" t="s">
        <v>64</v>
      </c>
      <c r="AL17" s="51">
        <v>55.25</v>
      </c>
      <c r="AM17" s="51">
        <v>60.699998855590799</v>
      </c>
      <c r="AN17" s="51">
        <v>53.849998474121101</v>
      </c>
      <c r="AO17" s="51">
        <v>54.75</v>
      </c>
      <c r="AP17" s="51">
        <v>58.057989120483398</v>
      </c>
      <c r="AQ17" s="51">
        <v>49.1047973632813</v>
      </c>
      <c r="AR17" s="51">
        <v>58.476255416870103</v>
      </c>
      <c r="AS17" s="51">
        <v>59.822771072387702</v>
      </c>
      <c r="AT17" s="51">
        <v>52.817352294921903</v>
      </c>
      <c r="AU17" s="51">
        <v>54.399278640747099</v>
      </c>
      <c r="AV17" s="51">
        <v>56.466377258300803</v>
      </c>
      <c r="AW17" s="51">
        <v>54.188747406005902</v>
      </c>
      <c r="AX17" s="51">
        <v>51.4330539703369</v>
      </c>
      <c r="AY17" s="51">
        <v>54.229377746582003</v>
      </c>
      <c r="AZ17" s="51">
        <v>51.5162963867188</v>
      </c>
    </row>
    <row r="18" spans="2:52" x14ac:dyDescent="0.25">
      <c r="B18" s="53" t="s">
        <v>30</v>
      </c>
      <c r="C18" s="8"/>
      <c r="D18" s="8">
        <f t="shared" ref="D18:G18" si="26">D16-C16</f>
        <v>-4.1999959945678711</v>
      </c>
      <c r="E18" s="8">
        <f t="shared" si="26"/>
        <v>34.399994850158691</v>
      </c>
      <c r="F18" s="8">
        <f t="shared" si="26"/>
        <v>7.8500000238418579</v>
      </c>
      <c r="G18" s="8">
        <f t="shared" si="26"/>
        <v>20.902561336755753</v>
      </c>
      <c r="H18" s="8">
        <f>H16-G16</f>
        <v>25.297058150172688</v>
      </c>
      <c r="I18" s="8">
        <f>I16-H16</f>
        <v>39.297922223805926</v>
      </c>
      <c r="J18" s="8">
        <f t="shared" ref="J18:Q18" si="27">J16-I16</f>
        <v>40.628123000264168</v>
      </c>
      <c r="K18" s="8">
        <f t="shared" si="27"/>
        <v>40.514261789619923</v>
      </c>
      <c r="L18" s="8">
        <f t="shared" si="27"/>
        <v>40.418551154434681</v>
      </c>
      <c r="M18" s="8">
        <f>M16-L16</f>
        <v>41.251674346625805</v>
      </c>
      <c r="N18" s="36">
        <f t="shared" si="27"/>
        <v>41.579339750111103</v>
      </c>
      <c r="O18" s="36">
        <f>O16-N16</f>
        <v>41.956650640815496</v>
      </c>
      <c r="P18" s="36">
        <f t="shared" si="27"/>
        <v>42.81996675953269</v>
      </c>
      <c r="Q18" s="36">
        <f t="shared" si="27"/>
        <v>43.879294395446777</v>
      </c>
      <c r="R18" s="35"/>
      <c r="AC18" s="37"/>
      <c r="AD18" s="37"/>
      <c r="AE18" s="37"/>
      <c r="AF18" s="37"/>
      <c r="AG18" s="37"/>
      <c r="AH18" s="37"/>
      <c r="AI18" s="37"/>
      <c r="AJ18" s="37"/>
      <c r="AK18" s="50" t="s">
        <v>65</v>
      </c>
      <c r="AL18" s="51">
        <v>48.049999237060497</v>
      </c>
      <c r="AM18" s="51">
        <v>56</v>
      </c>
      <c r="AN18" s="51">
        <v>62.199998855590799</v>
      </c>
      <c r="AO18" s="51">
        <v>54.349998474121101</v>
      </c>
      <c r="AP18" s="51">
        <v>54.900119781494098</v>
      </c>
      <c r="AQ18" s="51">
        <v>58.141485214233398</v>
      </c>
      <c r="AR18" s="51">
        <v>49.925516128540004</v>
      </c>
      <c r="AS18" s="51">
        <v>58.776298522949197</v>
      </c>
      <c r="AT18" s="51">
        <v>60.217201232910199</v>
      </c>
      <c r="AU18" s="51">
        <v>53.595338821411097</v>
      </c>
      <c r="AV18" s="51">
        <v>54.9751491546631</v>
      </c>
      <c r="AW18" s="51">
        <v>57.2156467437744</v>
      </c>
      <c r="AX18" s="51">
        <v>54.733749389648402</v>
      </c>
      <c r="AY18" s="51">
        <v>52.295206069946303</v>
      </c>
      <c r="AZ18" s="51">
        <v>54.913280487060497</v>
      </c>
    </row>
    <row r="19" spans="2:52" ht="15.75" thickBot="1" x14ac:dyDescent="0.3">
      <c r="B19" s="53" t="s">
        <v>31</v>
      </c>
      <c r="D19" s="38">
        <f t="shared" ref="D19:G19" si="28">D18/C16</f>
        <v>-1.1059023724829481E-3</v>
      </c>
      <c r="E19" s="38">
        <f t="shared" si="28"/>
        <v>9.0679025480109483E-3</v>
      </c>
      <c r="F19" s="38">
        <f t="shared" si="28"/>
        <v>2.0506792299609879E-3</v>
      </c>
      <c r="G19" s="38">
        <f t="shared" si="28"/>
        <v>5.4492645746091898E-3</v>
      </c>
      <c r="H19" s="38">
        <f>H18/G16</f>
        <v>6.5591603211858389E-3</v>
      </c>
      <c r="I19" s="38">
        <f>I18/H16</f>
        <v>1.0122983066519743E-2</v>
      </c>
      <c r="J19" s="38">
        <f t="shared" ref="J19:Q19" si="29">J18/I16</f>
        <v>1.0360755560095082E-2</v>
      </c>
      <c r="K19" s="38">
        <f t="shared" si="29"/>
        <v>1.022577258400535E-2</v>
      </c>
      <c r="L19" s="38">
        <f t="shared" si="29"/>
        <v>1.0098351834354462E-2</v>
      </c>
      <c r="M19" s="38">
        <f t="shared" si="29"/>
        <v>1.0203464885479303E-2</v>
      </c>
      <c r="N19" s="39">
        <f t="shared" si="29"/>
        <v>1.0180634094210371E-2</v>
      </c>
      <c r="O19" s="39">
        <f t="shared" si="29"/>
        <v>1.0169486237290628E-2</v>
      </c>
      <c r="P19" s="39">
        <f t="shared" si="29"/>
        <v>1.0274253601810258E-2</v>
      </c>
      <c r="Q19" s="39">
        <f t="shared" si="29"/>
        <v>1.0421357763641125E-2</v>
      </c>
      <c r="R19" s="40"/>
      <c r="AC19" s="37"/>
      <c r="AD19" s="37"/>
      <c r="AE19" s="37"/>
      <c r="AF19" s="37"/>
      <c r="AG19" s="37"/>
      <c r="AH19" s="37"/>
      <c r="AI19" s="37"/>
      <c r="AJ19" s="37"/>
      <c r="AK19" s="50" t="s">
        <v>66</v>
      </c>
      <c r="AL19" s="51">
        <v>61.25</v>
      </c>
      <c r="AM19" s="51">
        <v>45.799999237060497</v>
      </c>
      <c r="AN19" s="51">
        <v>54.149999618530302</v>
      </c>
      <c r="AO19" s="51">
        <v>63.699998855590799</v>
      </c>
      <c r="AP19" s="51">
        <v>54.521835327148402</v>
      </c>
      <c r="AQ19" s="51">
        <v>54.818361282348597</v>
      </c>
      <c r="AR19" s="51">
        <v>58.094524383544901</v>
      </c>
      <c r="AS19" s="51">
        <v>50.512140274047901</v>
      </c>
      <c r="AT19" s="51">
        <v>58.751520156860401</v>
      </c>
      <c r="AU19" s="51">
        <v>60.302015304565401</v>
      </c>
      <c r="AV19" s="51">
        <v>54.119729995727504</v>
      </c>
      <c r="AW19" s="51">
        <v>55.290330886840799</v>
      </c>
      <c r="AX19" s="51">
        <v>57.6632595062256</v>
      </c>
      <c r="AY19" s="51">
        <v>55.0350437164307</v>
      </c>
      <c r="AZ19" s="51">
        <v>52.918170928955099</v>
      </c>
    </row>
    <row r="20" spans="2:52" x14ac:dyDescent="0.25"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  <c r="R20" s="43" t="s">
        <v>153</v>
      </c>
      <c r="AC20" s="37"/>
      <c r="AD20" s="37"/>
      <c r="AE20" s="37"/>
      <c r="AF20" s="37"/>
      <c r="AG20" s="37"/>
      <c r="AH20" s="37"/>
      <c r="AI20" s="37"/>
      <c r="AJ20" s="37"/>
      <c r="AK20" s="50" t="s">
        <v>67</v>
      </c>
      <c r="AL20" s="51">
        <v>50.649999618530302</v>
      </c>
      <c r="AM20" s="51">
        <v>59.75</v>
      </c>
      <c r="AN20" s="51">
        <v>47.549999237060497</v>
      </c>
      <c r="AO20" s="51">
        <v>56.399999618530302</v>
      </c>
      <c r="AP20" s="51">
        <v>62.566505432128899</v>
      </c>
      <c r="AQ20" s="51">
        <v>54.444513320922901</v>
      </c>
      <c r="AR20" s="51">
        <v>54.653070449829102</v>
      </c>
      <c r="AS20" s="51">
        <v>57.793827056884801</v>
      </c>
      <c r="AT20" s="51">
        <v>50.867527008056598</v>
      </c>
      <c r="AU20" s="51">
        <v>58.404869079589801</v>
      </c>
      <c r="AV20" s="51">
        <v>60.110363006591797</v>
      </c>
      <c r="AW20" s="51">
        <v>54.394176483154297</v>
      </c>
      <c r="AX20" s="51">
        <v>55.362810134887702</v>
      </c>
      <c r="AY20" s="51">
        <v>57.849020004272496</v>
      </c>
      <c r="AZ20" s="51">
        <v>55.122989654541001</v>
      </c>
    </row>
    <row r="21" spans="2:52" ht="21.75" thickBot="1" x14ac:dyDescent="0.4">
      <c r="F21" s="41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  <c r="R21" s="44">
        <f>AVERAGE(H19:Q19)</f>
        <v>9.8616219948592168E-3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154</v>
      </c>
      <c r="AJ21" s="3"/>
      <c r="AK21" s="50" t="s">
        <v>68</v>
      </c>
      <c r="AL21" s="51">
        <v>65.399999618530302</v>
      </c>
      <c r="AM21" s="51">
        <v>47.899999618530302</v>
      </c>
      <c r="AN21" s="51">
        <v>57.5</v>
      </c>
      <c r="AO21" s="51">
        <v>47.049999237060497</v>
      </c>
      <c r="AP21" s="51">
        <v>54.895036697387702</v>
      </c>
      <c r="AQ21" s="51">
        <v>60.624576568603501</v>
      </c>
      <c r="AR21" s="51">
        <v>53.799760818481403</v>
      </c>
      <c r="AS21" s="51">
        <v>53.7676391601563</v>
      </c>
      <c r="AT21" s="51">
        <v>56.754001617431598</v>
      </c>
      <c r="AU21" s="51">
        <v>50.523769378662102</v>
      </c>
      <c r="AV21" s="51">
        <v>57.1874904632568</v>
      </c>
      <c r="AW21" s="51">
        <v>59.140344619750998</v>
      </c>
      <c r="AX21" s="51">
        <v>53.917833328247099</v>
      </c>
      <c r="AY21" s="51">
        <v>54.661098480224602</v>
      </c>
      <c r="AZ21" s="51">
        <v>57.277183532714801</v>
      </c>
    </row>
    <row r="22" spans="2:52" ht="21.75" thickBot="1" x14ac:dyDescent="0.4">
      <c r="F22" s="41"/>
      <c r="N22" s="42"/>
      <c r="O22" s="37"/>
      <c r="P22" s="37"/>
      <c r="Q22" s="37"/>
      <c r="S22" s="87" t="s">
        <v>152</v>
      </c>
      <c r="T22" s="88">
        <v>2015</v>
      </c>
      <c r="U22" s="88">
        <v>2016</v>
      </c>
      <c r="V22" s="88">
        <v>2017</v>
      </c>
      <c r="W22" s="88">
        <v>2018</v>
      </c>
      <c r="X22" s="88">
        <v>2019</v>
      </c>
      <c r="Y22" s="88">
        <v>2020</v>
      </c>
      <c r="Z22" s="88">
        <v>2021</v>
      </c>
      <c r="AA22" s="88">
        <v>2022</v>
      </c>
      <c r="AB22" s="88">
        <v>2023</v>
      </c>
      <c r="AC22" s="88">
        <v>2024</v>
      </c>
      <c r="AD22" s="88">
        <v>2025</v>
      </c>
      <c r="AE22" s="88">
        <v>2026</v>
      </c>
      <c r="AF22" s="88">
        <v>2027</v>
      </c>
      <c r="AG22" s="88">
        <v>2028</v>
      </c>
      <c r="AH22" s="89">
        <v>2029</v>
      </c>
      <c r="AI22" s="111"/>
      <c r="AJ22" s="29"/>
      <c r="AK22" s="50" t="s">
        <v>69</v>
      </c>
      <c r="AL22" s="51">
        <v>49.049999237060497</v>
      </c>
      <c r="AM22" s="51">
        <v>65.050001144409194</v>
      </c>
      <c r="AN22" s="51">
        <v>49.549999237060497</v>
      </c>
      <c r="AO22" s="51">
        <v>57</v>
      </c>
      <c r="AP22" s="51">
        <v>46.377830505371101</v>
      </c>
      <c r="AQ22" s="51">
        <v>53.203102111816399</v>
      </c>
      <c r="AR22" s="51">
        <v>58.611141204833999</v>
      </c>
      <c r="AS22" s="51">
        <v>52.907756805419901</v>
      </c>
      <c r="AT22" s="51">
        <v>52.735050201416001</v>
      </c>
      <c r="AU22" s="51">
        <v>55.517848968505902</v>
      </c>
      <c r="AV22" s="51">
        <v>50.085697174072301</v>
      </c>
      <c r="AW22" s="51">
        <v>55.691148757934599</v>
      </c>
      <c r="AX22" s="51">
        <v>57.9382133483887</v>
      </c>
      <c r="AY22" s="51">
        <v>53.308038711547901</v>
      </c>
      <c r="AZ22" s="51">
        <v>53.836004257202099</v>
      </c>
    </row>
    <row r="23" spans="2:52" x14ac:dyDescent="0.25">
      <c r="N23" s="42"/>
      <c r="O23" s="37"/>
      <c r="P23" s="37"/>
      <c r="Q23" s="37"/>
      <c r="S23" s="66" t="s">
        <v>47</v>
      </c>
      <c r="T23" s="64">
        <f>AL4</f>
        <v>39.199999809265101</v>
      </c>
      <c r="U23" s="64">
        <f t="shared" ref="U23:AH28" si="30">AM4</f>
        <v>27.350000381469702</v>
      </c>
      <c r="V23" s="64">
        <f t="shared" si="30"/>
        <v>41.899999618530302</v>
      </c>
      <c r="W23" s="64">
        <f t="shared" si="30"/>
        <v>33.099999427795403</v>
      </c>
      <c r="X23" s="64">
        <f t="shared" si="30"/>
        <v>34.005033493041999</v>
      </c>
      <c r="Y23" s="64">
        <f t="shared" si="30"/>
        <v>34.553285598754897</v>
      </c>
      <c r="Z23" s="64">
        <f t="shared" si="30"/>
        <v>35.305385589599602</v>
      </c>
      <c r="AA23" s="64">
        <f t="shared" si="30"/>
        <v>36.010440826416001</v>
      </c>
      <c r="AB23" s="64">
        <f t="shared" si="30"/>
        <v>36.6688232421875</v>
      </c>
      <c r="AC23" s="64">
        <f t="shared" si="30"/>
        <v>37.241937637329102</v>
      </c>
      <c r="AD23" s="64">
        <f t="shared" si="30"/>
        <v>37.783683776855497</v>
      </c>
      <c r="AE23" s="64">
        <f t="shared" si="30"/>
        <v>38.279203414916999</v>
      </c>
      <c r="AF23" s="64">
        <f t="shared" si="30"/>
        <v>38.755163192749002</v>
      </c>
      <c r="AG23" s="64">
        <f t="shared" si="30"/>
        <v>39.221700668334996</v>
      </c>
      <c r="AH23" s="64">
        <f t="shared" si="30"/>
        <v>39.687761306762702</v>
      </c>
      <c r="AI23" s="93">
        <f>AH23-T23</f>
        <v>0.48776149749760123</v>
      </c>
      <c r="AJ23" s="94"/>
      <c r="AK23" s="50" t="s">
        <v>70</v>
      </c>
      <c r="AL23" s="51">
        <v>50.549999237060497</v>
      </c>
      <c r="AM23" s="51">
        <v>52.299999237060497</v>
      </c>
      <c r="AN23" s="51">
        <v>58.899999618530302</v>
      </c>
      <c r="AO23" s="51">
        <v>41.899999618530302</v>
      </c>
      <c r="AP23" s="51">
        <v>54.300464630127003</v>
      </c>
      <c r="AQ23" s="51">
        <v>45.705574035644503</v>
      </c>
      <c r="AR23" s="51">
        <v>51.634326934814503</v>
      </c>
      <c r="AS23" s="51">
        <v>56.351985931396499</v>
      </c>
      <c r="AT23" s="51">
        <v>51.826595306396499</v>
      </c>
      <c r="AU23" s="51">
        <v>51.604444503784201</v>
      </c>
      <c r="AV23" s="51">
        <v>54.152667999267599</v>
      </c>
      <c r="AW23" s="51">
        <v>49.608108520507798</v>
      </c>
      <c r="AX23" s="51">
        <v>54.0577297210693</v>
      </c>
      <c r="AY23" s="51">
        <v>56.570520401000998</v>
      </c>
      <c r="AZ23" s="51">
        <v>52.650802612304702</v>
      </c>
    </row>
    <row r="24" spans="2:52" x14ac:dyDescent="0.25">
      <c r="N24" s="42"/>
      <c r="O24" s="37"/>
      <c r="P24" s="37"/>
      <c r="Q24" s="37"/>
      <c r="S24" s="29" t="s">
        <v>52</v>
      </c>
      <c r="T24" s="60">
        <f>AL5</f>
        <v>34.549999237060497</v>
      </c>
      <c r="U24" s="60">
        <f t="shared" si="30"/>
        <v>41.349998474121101</v>
      </c>
      <c r="V24" s="60">
        <f t="shared" si="30"/>
        <v>32.599999427795403</v>
      </c>
      <c r="W24" s="60">
        <f t="shared" si="30"/>
        <v>41.899999618530302</v>
      </c>
      <c r="X24" s="60">
        <f t="shared" si="30"/>
        <v>35.159611701965297</v>
      </c>
      <c r="Y24" s="60">
        <f t="shared" si="30"/>
        <v>36.4146404266357</v>
      </c>
      <c r="Z24" s="60">
        <f t="shared" si="30"/>
        <v>37.175565719604499</v>
      </c>
      <c r="AA24" s="60">
        <f t="shared" si="30"/>
        <v>37.894813537597699</v>
      </c>
      <c r="AB24" s="60">
        <f t="shared" si="30"/>
        <v>38.574506759643597</v>
      </c>
      <c r="AC24" s="60">
        <f t="shared" si="30"/>
        <v>39.193252563476598</v>
      </c>
      <c r="AD24" s="60">
        <f t="shared" si="30"/>
        <v>39.759679794311502</v>
      </c>
      <c r="AE24" s="60">
        <f t="shared" si="30"/>
        <v>40.299402236938498</v>
      </c>
      <c r="AF24" s="60">
        <f t="shared" si="30"/>
        <v>40.790582656860401</v>
      </c>
      <c r="AG24" s="60">
        <f t="shared" si="30"/>
        <v>41.280998229980497</v>
      </c>
      <c r="AH24" s="60">
        <f t="shared" si="30"/>
        <v>41.768491744995103</v>
      </c>
      <c r="AI24" s="94">
        <f t="shared" ref="AI24:AI28" si="31">AH24-T24</f>
        <v>7.2184925079346058</v>
      </c>
      <c r="AJ24" s="94"/>
      <c r="AK24" s="50" t="s">
        <v>71</v>
      </c>
      <c r="AL24" s="51">
        <v>45.450000762939503</v>
      </c>
      <c r="AM24" s="51">
        <v>47.299999237060497</v>
      </c>
      <c r="AN24" s="51">
        <v>53.449998855590799</v>
      </c>
      <c r="AO24" s="51">
        <v>55.049999237060497</v>
      </c>
      <c r="AP24" s="51">
        <v>42.271064758300803</v>
      </c>
      <c r="AQ24" s="51">
        <v>51.8130207061768</v>
      </c>
      <c r="AR24" s="51">
        <v>45.435600280761697</v>
      </c>
      <c r="AS24" s="51">
        <v>50.148197174072301</v>
      </c>
      <c r="AT24" s="51">
        <v>54.111900329589801</v>
      </c>
      <c r="AU24" s="51">
        <v>50.7188720703125</v>
      </c>
      <c r="AV24" s="51">
        <v>50.571056365966797</v>
      </c>
      <c r="AW24" s="51">
        <v>52.818023681640597</v>
      </c>
      <c r="AX24" s="51">
        <v>49.226036071777301</v>
      </c>
      <c r="AY24" s="51">
        <v>52.573307037353501</v>
      </c>
      <c r="AZ24" s="51">
        <v>55.2184448242188</v>
      </c>
    </row>
    <row r="25" spans="2:52" x14ac:dyDescent="0.25">
      <c r="N25" s="42"/>
      <c r="O25" s="37"/>
      <c r="P25" s="37"/>
      <c r="Q25" s="37"/>
      <c r="S25" s="66" t="s">
        <v>53</v>
      </c>
      <c r="T25" s="64">
        <f t="shared" ref="T25:T28" si="32">AL6</f>
        <v>38.699998855590799</v>
      </c>
      <c r="U25" s="64">
        <f t="shared" si="30"/>
        <v>39.549999237060497</v>
      </c>
      <c r="V25" s="64">
        <f t="shared" si="30"/>
        <v>41.449998855590799</v>
      </c>
      <c r="W25" s="64">
        <f t="shared" si="30"/>
        <v>31.099999427795399</v>
      </c>
      <c r="X25" s="64">
        <f t="shared" si="30"/>
        <v>43.4807033538818</v>
      </c>
      <c r="Y25" s="64">
        <f t="shared" si="30"/>
        <v>37.464492797851598</v>
      </c>
      <c r="Z25" s="64">
        <f t="shared" si="30"/>
        <v>39.243953704833999</v>
      </c>
      <c r="AA25" s="64">
        <f t="shared" si="30"/>
        <v>39.976253509521499</v>
      </c>
      <c r="AB25" s="64">
        <f t="shared" si="30"/>
        <v>40.6720676422119</v>
      </c>
      <c r="AC25" s="64">
        <f t="shared" si="30"/>
        <v>41.314476013183601</v>
      </c>
      <c r="AD25" s="64">
        <f t="shared" si="30"/>
        <v>41.926090240478501</v>
      </c>
      <c r="AE25" s="64">
        <f t="shared" si="30"/>
        <v>42.487955093383803</v>
      </c>
      <c r="AF25" s="64">
        <f t="shared" si="30"/>
        <v>43.022907257080099</v>
      </c>
      <c r="AG25" s="64">
        <f t="shared" si="30"/>
        <v>43.531780242919901</v>
      </c>
      <c r="AH25" s="64">
        <f t="shared" si="30"/>
        <v>44.043075561523402</v>
      </c>
      <c r="AI25" s="93">
        <f t="shared" si="31"/>
        <v>5.343076705932603</v>
      </c>
      <c r="AJ25" s="94"/>
      <c r="AK25" s="50" t="s">
        <v>72</v>
      </c>
      <c r="AL25" s="51">
        <v>53.300001144409201</v>
      </c>
      <c r="AM25" s="51">
        <v>34.450000762939503</v>
      </c>
      <c r="AN25" s="51">
        <v>45.049999237060497</v>
      </c>
      <c r="AO25" s="51">
        <v>47.049999237060497</v>
      </c>
      <c r="AP25" s="51">
        <v>51.3955783843994</v>
      </c>
      <c r="AQ25" s="51">
        <v>42.301366806030302</v>
      </c>
      <c r="AR25" s="51">
        <v>49.698635101318402</v>
      </c>
      <c r="AS25" s="51">
        <v>44.913124084472699</v>
      </c>
      <c r="AT25" s="51">
        <v>48.560253143310497</v>
      </c>
      <c r="AU25" s="51">
        <v>51.812055587768597</v>
      </c>
      <c r="AV25" s="51">
        <v>49.447227478027301</v>
      </c>
      <c r="AW25" s="51">
        <v>49.360115051269503</v>
      </c>
      <c r="AX25" s="51">
        <v>51.297632217407198</v>
      </c>
      <c r="AY25" s="51">
        <v>48.602958679199197</v>
      </c>
      <c r="AZ25" s="51">
        <v>51.107397079467802</v>
      </c>
    </row>
    <row r="26" spans="2:52" x14ac:dyDescent="0.25">
      <c r="N26" s="42"/>
      <c r="O26" s="37"/>
      <c r="P26" s="37"/>
      <c r="Q26" s="37"/>
      <c r="S26" s="29" t="s">
        <v>54</v>
      </c>
      <c r="T26" s="60">
        <f t="shared" si="32"/>
        <v>50.049999237060497</v>
      </c>
      <c r="U26" s="60">
        <f t="shared" si="30"/>
        <v>39.549999237060497</v>
      </c>
      <c r="V26" s="60">
        <f t="shared" si="30"/>
        <v>36.549999237060497</v>
      </c>
      <c r="W26" s="60">
        <f t="shared" si="30"/>
        <v>43.699998855590799</v>
      </c>
      <c r="X26" s="60">
        <f t="shared" si="30"/>
        <v>34.250736236572301</v>
      </c>
      <c r="Y26" s="60">
        <f t="shared" si="30"/>
        <v>44.8780002593994</v>
      </c>
      <c r="Z26" s="60">
        <f t="shared" si="30"/>
        <v>39.619649887084996</v>
      </c>
      <c r="AA26" s="60">
        <f t="shared" si="30"/>
        <v>41.629661560058601</v>
      </c>
      <c r="AB26" s="60">
        <f t="shared" si="30"/>
        <v>42.339248657226598</v>
      </c>
      <c r="AC26" s="60">
        <f t="shared" si="30"/>
        <v>42.9937229156494</v>
      </c>
      <c r="AD26" s="60">
        <f t="shared" si="30"/>
        <v>43.627862930297901</v>
      </c>
      <c r="AE26" s="60">
        <f t="shared" si="30"/>
        <v>44.230644226074197</v>
      </c>
      <c r="AF26" s="60">
        <f t="shared" si="30"/>
        <v>44.778699874877901</v>
      </c>
      <c r="AG26" s="60">
        <f t="shared" si="30"/>
        <v>45.326091766357401</v>
      </c>
      <c r="AH26" s="60">
        <f t="shared" si="30"/>
        <v>45.853351593017599</v>
      </c>
      <c r="AI26" s="94">
        <f t="shared" si="31"/>
        <v>-4.1966476440428977</v>
      </c>
      <c r="AJ26" s="94"/>
      <c r="AK26" s="50" t="s">
        <v>73</v>
      </c>
      <c r="AL26" s="51">
        <v>48.599998474121101</v>
      </c>
      <c r="AM26" s="51">
        <v>45.950000762939503</v>
      </c>
      <c r="AN26" s="51">
        <v>34.200000762939503</v>
      </c>
      <c r="AO26" s="51">
        <v>43.949998855590799</v>
      </c>
      <c r="AP26" s="51">
        <v>44.343542098999002</v>
      </c>
      <c r="AQ26" s="51">
        <v>47.585199356079102</v>
      </c>
      <c r="AR26" s="51">
        <v>41.761348724365199</v>
      </c>
      <c r="AS26" s="51">
        <v>46.9972438812256</v>
      </c>
      <c r="AT26" s="51">
        <v>43.596530914306598</v>
      </c>
      <c r="AU26" s="51">
        <v>46.336906433105497</v>
      </c>
      <c r="AV26" s="51">
        <v>48.945817947387702</v>
      </c>
      <c r="AW26" s="51">
        <v>47.430641174316399</v>
      </c>
      <c r="AX26" s="51">
        <v>47.398572921752901</v>
      </c>
      <c r="AY26" s="51">
        <v>49.011417388916001</v>
      </c>
      <c r="AZ26" s="51">
        <v>47.130067825317397</v>
      </c>
    </row>
    <row r="27" spans="2:52" x14ac:dyDescent="0.25">
      <c r="N27" s="42"/>
      <c r="O27" s="37"/>
      <c r="P27" s="37"/>
      <c r="Q27" s="37"/>
      <c r="S27" s="66" t="s">
        <v>55</v>
      </c>
      <c r="T27" s="64">
        <f t="shared" si="32"/>
        <v>45.25</v>
      </c>
      <c r="U27" s="64">
        <f t="shared" si="30"/>
        <v>48.299999237060497</v>
      </c>
      <c r="V27" s="64">
        <f t="shared" si="30"/>
        <v>42.299999237060497</v>
      </c>
      <c r="W27" s="64">
        <f t="shared" si="30"/>
        <v>38.549999237060497</v>
      </c>
      <c r="X27" s="64">
        <f t="shared" si="30"/>
        <v>44.951951980590799</v>
      </c>
      <c r="Y27" s="64">
        <f t="shared" si="30"/>
        <v>36.961658477783203</v>
      </c>
      <c r="Z27" s="64">
        <f t="shared" si="30"/>
        <v>46.4719562530518</v>
      </c>
      <c r="AA27" s="64">
        <f t="shared" si="30"/>
        <v>41.597702026367202</v>
      </c>
      <c r="AB27" s="64">
        <f t="shared" si="30"/>
        <v>43.776371002197301</v>
      </c>
      <c r="AC27" s="64">
        <f t="shared" si="30"/>
        <v>44.4484252929688</v>
      </c>
      <c r="AD27" s="64">
        <f t="shared" si="30"/>
        <v>45.094364166259801</v>
      </c>
      <c r="AE27" s="64">
        <f t="shared" si="30"/>
        <v>45.720277786254897</v>
      </c>
      <c r="AF27" s="64">
        <f t="shared" si="30"/>
        <v>46.307233810424798</v>
      </c>
      <c r="AG27" s="64">
        <f t="shared" si="30"/>
        <v>46.862871170043903</v>
      </c>
      <c r="AH27" s="64">
        <f t="shared" si="30"/>
        <v>47.424329757690401</v>
      </c>
      <c r="AI27" s="93">
        <f t="shared" si="31"/>
        <v>2.1743297576904013</v>
      </c>
      <c r="AJ27" s="94"/>
      <c r="AK27" s="50" t="s">
        <v>74</v>
      </c>
      <c r="AL27" s="51">
        <v>31.799999237060501</v>
      </c>
      <c r="AM27" s="51">
        <v>51.349998474121101</v>
      </c>
      <c r="AN27" s="51">
        <v>47.350000381469698</v>
      </c>
      <c r="AO27" s="51">
        <v>34.349999427795403</v>
      </c>
      <c r="AP27" s="51">
        <v>41.778812408447301</v>
      </c>
      <c r="AQ27" s="51">
        <v>42.046236038208001</v>
      </c>
      <c r="AR27" s="51">
        <v>44.717376708984403</v>
      </c>
      <c r="AS27" s="51">
        <v>40.912223815917997</v>
      </c>
      <c r="AT27" s="51">
        <v>44.546768188476598</v>
      </c>
      <c r="AU27" s="51">
        <v>42.233299255371101</v>
      </c>
      <c r="AV27" s="51">
        <v>44.295526504516602</v>
      </c>
      <c r="AW27" s="51">
        <v>46.363559722900398</v>
      </c>
      <c r="AX27" s="51">
        <v>45.493082046508803</v>
      </c>
      <c r="AY27" s="51">
        <v>45.5094184875488</v>
      </c>
      <c r="AZ27" s="51">
        <v>46.849775314331097</v>
      </c>
    </row>
    <row r="28" spans="2:52" x14ac:dyDescent="0.25">
      <c r="N28" s="42"/>
      <c r="O28" s="37"/>
      <c r="P28" s="37"/>
      <c r="Q28" s="37"/>
      <c r="S28" s="68" t="s">
        <v>56</v>
      </c>
      <c r="T28" s="62">
        <f t="shared" si="32"/>
        <v>45.200000762939503</v>
      </c>
      <c r="U28" s="62">
        <f t="shared" si="30"/>
        <v>48.149999618530302</v>
      </c>
      <c r="V28" s="62">
        <f t="shared" si="30"/>
        <v>48.799999237060497</v>
      </c>
      <c r="W28" s="62">
        <f t="shared" si="30"/>
        <v>48.549999237060497</v>
      </c>
      <c r="X28" s="62">
        <f t="shared" si="30"/>
        <v>40.580347061157198</v>
      </c>
      <c r="Y28" s="62">
        <f t="shared" si="30"/>
        <v>46.1930961608887</v>
      </c>
      <c r="Z28" s="62">
        <f t="shared" si="30"/>
        <v>39.4948921203613</v>
      </c>
      <c r="AA28" s="62">
        <f t="shared" si="30"/>
        <v>47.974948883056598</v>
      </c>
      <c r="AB28" s="62">
        <f t="shared" si="30"/>
        <v>43.388149261474602</v>
      </c>
      <c r="AC28" s="62">
        <f t="shared" si="30"/>
        <v>45.678724288940401</v>
      </c>
      <c r="AD28" s="62">
        <f t="shared" si="30"/>
        <v>46.3434543609619</v>
      </c>
      <c r="AE28" s="62">
        <f t="shared" si="30"/>
        <v>46.981784820556598</v>
      </c>
      <c r="AF28" s="62">
        <f t="shared" si="30"/>
        <v>47.590837478637702</v>
      </c>
      <c r="AG28" s="62">
        <f t="shared" si="30"/>
        <v>48.182844161987298</v>
      </c>
      <c r="AH28" s="63">
        <f t="shared" si="30"/>
        <v>48.749176025390597</v>
      </c>
      <c r="AI28" s="95">
        <f t="shared" si="31"/>
        <v>3.5491752624510937</v>
      </c>
      <c r="AJ28" s="94"/>
      <c r="AK28" s="50" t="s">
        <v>75</v>
      </c>
      <c r="AL28" s="51">
        <v>38.049999237060497</v>
      </c>
      <c r="AM28" s="51">
        <v>29.899999618530298</v>
      </c>
      <c r="AN28" s="51">
        <v>51.549999237060497</v>
      </c>
      <c r="AO28" s="51">
        <v>42.450000762939503</v>
      </c>
      <c r="AP28" s="51">
        <v>34.882095336914098</v>
      </c>
      <c r="AQ28" s="51">
        <v>39.910182952880902</v>
      </c>
      <c r="AR28" s="51">
        <v>40.482477188110401</v>
      </c>
      <c r="AS28" s="51">
        <v>42.377010345458999</v>
      </c>
      <c r="AT28" s="51">
        <v>39.964988708496101</v>
      </c>
      <c r="AU28" s="51">
        <v>42.4887599945068</v>
      </c>
      <c r="AV28" s="51">
        <v>40.9829998016357</v>
      </c>
      <c r="AW28" s="51">
        <v>42.543836593627901</v>
      </c>
      <c r="AX28" s="51">
        <v>44.200042724609403</v>
      </c>
      <c r="AY28" s="51">
        <v>43.780052185058601</v>
      </c>
      <c r="AZ28" s="51">
        <v>43.856231689453097</v>
      </c>
    </row>
    <row r="29" spans="2:52" x14ac:dyDescent="0.25">
      <c r="N29" s="42"/>
      <c r="O29" s="37"/>
      <c r="P29" s="37"/>
      <c r="Q29" s="37"/>
      <c r="R29" s="2"/>
      <c r="S29" s="90" t="s">
        <v>9</v>
      </c>
      <c r="T29" s="102">
        <f>SUM(T23:T28)</f>
        <v>252.94999790191639</v>
      </c>
      <c r="U29" s="102">
        <f t="shared" ref="U29:AI29" si="33">SUM(U23:U28)</f>
        <v>244.24999618530259</v>
      </c>
      <c r="V29" s="102">
        <f t="shared" si="33"/>
        <v>243.59999561309797</v>
      </c>
      <c r="W29" s="102">
        <f t="shared" si="33"/>
        <v>236.89999580383289</v>
      </c>
      <c r="X29" s="102">
        <f t="shared" si="33"/>
        <v>232.42838382720939</v>
      </c>
      <c r="Y29" s="102">
        <f t="shared" si="33"/>
        <v>236.4651737213135</v>
      </c>
      <c r="Z29" s="102">
        <f t="shared" si="33"/>
        <v>237.31140327453622</v>
      </c>
      <c r="AA29" s="102">
        <f t="shared" si="33"/>
        <v>245.08382034301758</v>
      </c>
      <c r="AB29" s="102">
        <f t="shared" si="33"/>
        <v>245.41916656494149</v>
      </c>
      <c r="AC29" s="102">
        <f t="shared" si="33"/>
        <v>250.87053871154788</v>
      </c>
      <c r="AD29" s="102">
        <f t="shared" si="33"/>
        <v>254.5351352691651</v>
      </c>
      <c r="AE29" s="102">
        <f t="shared" si="33"/>
        <v>257.999267578125</v>
      </c>
      <c r="AF29" s="102">
        <f t="shared" si="33"/>
        <v>261.24542427062994</v>
      </c>
      <c r="AG29" s="102">
        <f t="shared" si="33"/>
        <v>264.40628623962397</v>
      </c>
      <c r="AH29" s="102">
        <f t="shared" si="33"/>
        <v>267.52618598937983</v>
      </c>
      <c r="AI29" s="60">
        <f t="shared" si="33"/>
        <v>14.576188087463407</v>
      </c>
      <c r="AJ29" s="99"/>
      <c r="AK29" s="50" t="s">
        <v>76</v>
      </c>
      <c r="AL29" s="51">
        <v>39.149999618530302</v>
      </c>
      <c r="AM29" s="51">
        <v>35.950000762939503</v>
      </c>
      <c r="AN29" s="51">
        <v>29.799999237060501</v>
      </c>
      <c r="AO29" s="51">
        <v>45.049999237060497</v>
      </c>
      <c r="AP29" s="51">
        <v>41.114912033081097</v>
      </c>
      <c r="AQ29" s="51">
        <v>35.909370422363303</v>
      </c>
      <c r="AR29" s="51">
        <v>39.730951309204102</v>
      </c>
      <c r="AS29" s="51">
        <v>40.224046707153299</v>
      </c>
      <c r="AT29" s="51">
        <v>41.632448196411097</v>
      </c>
      <c r="AU29" s="51">
        <v>40.0975856781006</v>
      </c>
      <c r="AV29" s="51">
        <v>41.948709487915004</v>
      </c>
      <c r="AW29" s="51">
        <v>40.970020294189503</v>
      </c>
      <c r="AX29" s="51">
        <v>42.219688415527301</v>
      </c>
      <c r="AY29" s="51">
        <v>43.607528686523402</v>
      </c>
      <c r="AZ29" s="51">
        <v>43.4868679046631</v>
      </c>
    </row>
    <row r="30" spans="2:52" x14ac:dyDescent="0.25">
      <c r="N30" s="42"/>
      <c r="O30" s="37"/>
      <c r="P30" s="37"/>
      <c r="Q30" s="37"/>
      <c r="S30" s="75" t="s">
        <v>57</v>
      </c>
      <c r="T30" s="64">
        <f>AL10</f>
        <v>55.549999237060497</v>
      </c>
      <c r="U30" s="64">
        <f t="shared" ref="U30:AH36" si="34">AM10</f>
        <v>52.450000762939503</v>
      </c>
      <c r="V30" s="64">
        <f t="shared" si="34"/>
        <v>53.25</v>
      </c>
      <c r="W30" s="64">
        <f t="shared" si="34"/>
        <v>48.549999237060497</v>
      </c>
      <c r="X30" s="64">
        <f t="shared" si="34"/>
        <v>49.2549858093262</v>
      </c>
      <c r="Y30" s="64">
        <f t="shared" si="34"/>
        <v>42.453119277954102</v>
      </c>
      <c r="Z30" s="64">
        <f t="shared" si="34"/>
        <v>47.5924682617188</v>
      </c>
      <c r="AA30" s="64">
        <f t="shared" si="34"/>
        <v>41.754545211791999</v>
      </c>
      <c r="AB30" s="64">
        <f t="shared" si="34"/>
        <v>49.419286727905302</v>
      </c>
      <c r="AC30" s="64">
        <f t="shared" si="34"/>
        <v>45.036088943481403</v>
      </c>
      <c r="AD30" s="64">
        <f t="shared" si="34"/>
        <v>47.438268661499002</v>
      </c>
      <c r="AE30" s="64">
        <f t="shared" si="34"/>
        <v>48.096035003662102</v>
      </c>
      <c r="AF30" s="64">
        <f t="shared" si="34"/>
        <v>48.717056274414098</v>
      </c>
      <c r="AG30" s="64">
        <f t="shared" si="34"/>
        <v>49.330654144287102</v>
      </c>
      <c r="AH30" s="64">
        <f t="shared" si="34"/>
        <v>49.931146621704102</v>
      </c>
      <c r="AI30" s="86">
        <f t="shared" ref="AI30:AI36" si="35">AH30-T30</f>
        <v>-5.6188526153563956</v>
      </c>
      <c r="AJ30" s="94"/>
      <c r="AK30" s="50" t="s">
        <v>77</v>
      </c>
      <c r="AL30" s="51">
        <v>34.199999809265101</v>
      </c>
      <c r="AM30" s="51">
        <v>39.149999618530302</v>
      </c>
      <c r="AN30" s="51">
        <v>35.700000762939503</v>
      </c>
      <c r="AO30" s="51">
        <v>32.799999237060497</v>
      </c>
      <c r="AP30" s="51">
        <v>43.076934814453097</v>
      </c>
      <c r="AQ30" s="51">
        <v>40.7405815124512</v>
      </c>
      <c r="AR30" s="51">
        <v>37.383083343505902</v>
      </c>
      <c r="AS30" s="51">
        <v>40.130823135375998</v>
      </c>
      <c r="AT30" s="51">
        <v>40.586189270019503</v>
      </c>
      <c r="AU30" s="51">
        <v>41.6846027374268</v>
      </c>
      <c r="AV30" s="51">
        <v>40.729101181030302</v>
      </c>
      <c r="AW30" s="51">
        <v>42.152313232421903</v>
      </c>
      <c r="AX30" s="51">
        <v>41.526771545410199</v>
      </c>
      <c r="AY30" s="51">
        <v>42.587535858154297</v>
      </c>
      <c r="AZ30" s="51">
        <v>43.802648544311502</v>
      </c>
    </row>
    <row r="31" spans="2:52" x14ac:dyDescent="0.25">
      <c r="N31" s="42"/>
      <c r="O31" s="37"/>
      <c r="P31" s="37"/>
      <c r="Q31" s="37"/>
      <c r="S31" s="29" t="s">
        <v>58</v>
      </c>
      <c r="T31" s="60">
        <f>AL11</f>
        <v>53.700000762939503</v>
      </c>
      <c r="U31" s="60">
        <f t="shared" si="34"/>
        <v>58.799999237060497</v>
      </c>
      <c r="V31" s="60">
        <f t="shared" si="34"/>
        <v>50.299999237060497</v>
      </c>
      <c r="W31" s="60">
        <f t="shared" si="34"/>
        <v>50.25</v>
      </c>
      <c r="X31" s="60">
        <f t="shared" si="34"/>
        <v>50.0707817077637</v>
      </c>
      <c r="Y31" s="60">
        <f t="shared" si="34"/>
        <v>50.033565521240199</v>
      </c>
      <c r="Z31" s="60">
        <f t="shared" si="34"/>
        <v>44.328775405883803</v>
      </c>
      <c r="AA31" s="60">
        <f t="shared" si="34"/>
        <v>48.9247531890869</v>
      </c>
      <c r="AB31" s="60">
        <f t="shared" si="34"/>
        <v>43.803382873535199</v>
      </c>
      <c r="AC31" s="60">
        <f t="shared" si="34"/>
        <v>50.768186569213903</v>
      </c>
      <c r="AD31" s="60">
        <f t="shared" si="34"/>
        <v>46.575206756591797</v>
      </c>
      <c r="AE31" s="60">
        <f t="shared" si="34"/>
        <v>49.069810867309599</v>
      </c>
      <c r="AF31" s="60">
        <f t="shared" si="34"/>
        <v>49.7108860015869</v>
      </c>
      <c r="AG31" s="60">
        <f t="shared" si="34"/>
        <v>50.335529327392599</v>
      </c>
      <c r="AH31" s="60">
        <f t="shared" si="34"/>
        <v>50.957027435302699</v>
      </c>
      <c r="AI31" s="83">
        <f t="shared" si="35"/>
        <v>-2.742973327636804</v>
      </c>
      <c r="AJ31" s="94"/>
      <c r="AK31" s="50" t="s">
        <v>78</v>
      </c>
      <c r="AL31" s="51">
        <v>41.850000381469698</v>
      </c>
      <c r="AM31" s="51">
        <v>34.199998855590799</v>
      </c>
      <c r="AN31" s="51">
        <v>40.899999618530302</v>
      </c>
      <c r="AO31" s="51">
        <v>38.700000762939503</v>
      </c>
      <c r="AP31" s="51">
        <v>35.078335762023897</v>
      </c>
      <c r="AQ31" s="51">
        <v>42.582124710083001</v>
      </c>
      <c r="AR31" s="51">
        <v>41.481971740722699</v>
      </c>
      <c r="AS31" s="51">
        <v>39.046348571777301</v>
      </c>
      <c r="AT31" s="51">
        <v>41.119928359985401</v>
      </c>
      <c r="AU31" s="51">
        <v>41.557174682617202</v>
      </c>
      <c r="AV31" s="51">
        <v>42.486349105834996</v>
      </c>
      <c r="AW31" s="51">
        <v>41.899009704589801</v>
      </c>
      <c r="AX31" s="51">
        <v>43.060882568359403</v>
      </c>
      <c r="AY31" s="51">
        <v>42.686868667602504</v>
      </c>
      <c r="AZ31" s="51">
        <v>43.633796691894503</v>
      </c>
    </row>
    <row r="32" spans="2:52" x14ac:dyDescent="0.25">
      <c r="N32" s="42"/>
      <c r="O32" s="37"/>
      <c r="P32" s="37"/>
      <c r="Q32" s="37"/>
      <c r="S32" s="66" t="s">
        <v>59</v>
      </c>
      <c r="T32" s="64">
        <f t="shared" ref="T32:T36" si="36">AL12</f>
        <v>43.849998474121101</v>
      </c>
      <c r="U32" s="64">
        <f t="shared" si="34"/>
        <v>55.450000762939503</v>
      </c>
      <c r="V32" s="64">
        <f t="shared" si="34"/>
        <v>57.649999618530302</v>
      </c>
      <c r="W32" s="64">
        <f t="shared" si="34"/>
        <v>48.049999237060497</v>
      </c>
      <c r="X32" s="64">
        <f t="shared" si="34"/>
        <v>51.142297744750998</v>
      </c>
      <c r="Y32" s="64">
        <f t="shared" si="34"/>
        <v>51.514146804809599</v>
      </c>
      <c r="Z32" s="64">
        <f t="shared" si="34"/>
        <v>51.055408477783203</v>
      </c>
      <c r="AA32" s="64">
        <f t="shared" si="34"/>
        <v>46.0691947937012</v>
      </c>
      <c r="AB32" s="64">
        <f t="shared" si="34"/>
        <v>50.233406066894503</v>
      </c>
      <c r="AC32" s="64">
        <f t="shared" si="34"/>
        <v>45.6911945343018</v>
      </c>
      <c r="AD32" s="64">
        <f t="shared" si="34"/>
        <v>52.094383239746101</v>
      </c>
      <c r="AE32" s="64">
        <f t="shared" si="34"/>
        <v>48.056758880615199</v>
      </c>
      <c r="AF32" s="64">
        <f t="shared" si="34"/>
        <v>50.619310379028299</v>
      </c>
      <c r="AG32" s="64">
        <f t="shared" si="34"/>
        <v>51.2641696929932</v>
      </c>
      <c r="AH32" s="64">
        <f t="shared" si="34"/>
        <v>51.896406173706097</v>
      </c>
      <c r="AI32" s="82">
        <f t="shared" si="35"/>
        <v>8.0464076995849965</v>
      </c>
      <c r="AJ32" s="94"/>
      <c r="AK32" s="50" t="s">
        <v>79</v>
      </c>
      <c r="AL32" s="51">
        <v>42.449998855590799</v>
      </c>
      <c r="AM32" s="51">
        <v>34.5</v>
      </c>
      <c r="AN32" s="51">
        <v>31.699998855590799</v>
      </c>
      <c r="AO32" s="51">
        <v>41.149999618530302</v>
      </c>
      <c r="AP32" s="51">
        <v>39.325103759765597</v>
      </c>
      <c r="AQ32" s="51">
        <v>36.643697738647496</v>
      </c>
      <c r="AR32" s="51">
        <v>42.535724639892599</v>
      </c>
      <c r="AS32" s="51">
        <v>41.9758396148682</v>
      </c>
      <c r="AT32" s="51">
        <v>40.177925109863303</v>
      </c>
      <c r="AU32" s="51">
        <v>41.790016174316399</v>
      </c>
      <c r="AV32" s="51">
        <v>42.234142303466797</v>
      </c>
      <c r="AW32" s="51">
        <v>43.042379379272496</v>
      </c>
      <c r="AX32" s="51">
        <v>42.7100505828857</v>
      </c>
      <c r="AY32" s="51">
        <v>43.706508636474602</v>
      </c>
      <c r="AZ32" s="51">
        <v>43.513950347900398</v>
      </c>
    </row>
    <row r="33" spans="14:52" x14ac:dyDescent="0.25">
      <c r="N33" s="42"/>
      <c r="O33" s="37"/>
      <c r="P33" s="37"/>
      <c r="Q33" s="37"/>
      <c r="S33" s="29" t="s">
        <v>60</v>
      </c>
      <c r="T33" s="60">
        <f t="shared" si="36"/>
        <v>60.850000381469698</v>
      </c>
      <c r="U33" s="60">
        <f t="shared" si="34"/>
        <v>44.099998474121101</v>
      </c>
      <c r="V33" s="60">
        <f t="shared" si="34"/>
        <v>56.200000762939503</v>
      </c>
      <c r="W33" s="60">
        <f t="shared" si="34"/>
        <v>58.399999618530302</v>
      </c>
      <c r="X33" s="60">
        <f t="shared" si="34"/>
        <v>49.428712844848597</v>
      </c>
      <c r="Y33" s="60">
        <f t="shared" si="34"/>
        <v>52.061775207519503</v>
      </c>
      <c r="Z33" s="60">
        <f t="shared" si="34"/>
        <v>53.021280288696303</v>
      </c>
      <c r="AA33" s="60">
        <f t="shared" si="34"/>
        <v>52.067827224731403</v>
      </c>
      <c r="AB33" s="60">
        <f t="shared" si="34"/>
        <v>47.678260803222699</v>
      </c>
      <c r="AC33" s="60">
        <f t="shared" si="34"/>
        <v>51.471998214721701</v>
      </c>
      <c r="AD33" s="60">
        <f t="shared" si="34"/>
        <v>47.431606292724602</v>
      </c>
      <c r="AE33" s="60">
        <f t="shared" si="34"/>
        <v>53.368526458740199</v>
      </c>
      <c r="AF33" s="60">
        <f t="shared" si="34"/>
        <v>49.448202133178697</v>
      </c>
      <c r="AG33" s="60">
        <f t="shared" si="34"/>
        <v>52.083499908447301</v>
      </c>
      <c r="AH33" s="60">
        <f t="shared" si="34"/>
        <v>52.734931945800803</v>
      </c>
      <c r="AI33" s="83">
        <f t="shared" si="35"/>
        <v>-8.1150684356688956</v>
      </c>
      <c r="AJ33" s="94"/>
      <c r="AK33" s="50" t="s">
        <v>80</v>
      </c>
      <c r="AL33" s="51">
        <v>29.149999618530298</v>
      </c>
      <c r="AM33" s="51">
        <v>38.049999237060497</v>
      </c>
      <c r="AN33" s="51">
        <v>38.099998474121101</v>
      </c>
      <c r="AO33" s="51">
        <v>34.849998474121101</v>
      </c>
      <c r="AP33" s="51">
        <v>41.596967697143597</v>
      </c>
      <c r="AQ33" s="51">
        <v>40.326784133911097</v>
      </c>
      <c r="AR33" s="51">
        <v>38.485696792602504</v>
      </c>
      <c r="AS33" s="51">
        <v>43.114072799682603</v>
      </c>
      <c r="AT33" s="51">
        <v>42.8512573242188</v>
      </c>
      <c r="AU33" s="51">
        <v>41.513242721557603</v>
      </c>
      <c r="AV33" s="51">
        <v>42.836259841918903</v>
      </c>
      <c r="AW33" s="51">
        <v>43.2905788421631</v>
      </c>
      <c r="AX33" s="51">
        <v>44.0233669281006</v>
      </c>
      <c r="AY33" s="51">
        <v>43.882024765014599</v>
      </c>
      <c r="AZ33" s="51">
        <v>44.772342681884801</v>
      </c>
    </row>
    <row r="34" spans="14:52" x14ac:dyDescent="0.25">
      <c r="N34" s="42"/>
      <c r="O34" s="37"/>
      <c r="P34" s="37"/>
      <c r="Q34" s="37"/>
      <c r="S34" s="66" t="s">
        <v>61</v>
      </c>
      <c r="T34" s="64">
        <f t="shared" si="36"/>
        <v>54</v>
      </c>
      <c r="U34" s="64">
        <f t="shared" si="34"/>
        <v>57.850000381469698</v>
      </c>
      <c r="V34" s="64">
        <f t="shared" si="34"/>
        <v>45.349998474121101</v>
      </c>
      <c r="W34" s="64">
        <f t="shared" si="34"/>
        <v>58.200000762939503</v>
      </c>
      <c r="X34" s="64">
        <f t="shared" si="34"/>
        <v>58.846532821655302</v>
      </c>
      <c r="Y34" s="64">
        <f t="shared" si="34"/>
        <v>50.431259155273402</v>
      </c>
      <c r="Z34" s="64">
        <f t="shared" si="34"/>
        <v>52.820194244384801</v>
      </c>
      <c r="AA34" s="64">
        <f t="shared" si="34"/>
        <v>54.139850616455099</v>
      </c>
      <c r="AB34" s="64">
        <f t="shared" si="34"/>
        <v>52.760185241699197</v>
      </c>
      <c r="AC34" s="64">
        <f t="shared" si="34"/>
        <v>48.865007400512702</v>
      </c>
      <c r="AD34" s="64">
        <f t="shared" si="34"/>
        <v>52.359779357910199</v>
      </c>
      <c r="AE34" s="64">
        <f t="shared" si="34"/>
        <v>48.731204986572301</v>
      </c>
      <c r="AF34" s="64">
        <f t="shared" si="34"/>
        <v>54.256589889526403</v>
      </c>
      <c r="AG34" s="64">
        <f t="shared" si="34"/>
        <v>50.446865081787102</v>
      </c>
      <c r="AH34" s="64">
        <f t="shared" si="34"/>
        <v>53.1469917297363</v>
      </c>
      <c r="AI34" s="82">
        <f t="shared" si="35"/>
        <v>-0.8530082702637003</v>
      </c>
      <c r="AJ34" s="94"/>
      <c r="AK34" s="50" t="s">
        <v>81</v>
      </c>
      <c r="AL34" s="51">
        <v>36.299999237060497</v>
      </c>
      <c r="AM34" s="51">
        <v>36.899999618530302</v>
      </c>
      <c r="AN34" s="51">
        <v>42.899999618530302</v>
      </c>
      <c r="AO34" s="51">
        <v>37.25</v>
      </c>
      <c r="AP34" s="51">
        <v>36.669763565063498</v>
      </c>
      <c r="AQ34" s="51">
        <v>42.365011215209996</v>
      </c>
      <c r="AR34" s="51">
        <v>41.766937255859403</v>
      </c>
      <c r="AS34" s="51">
        <v>40.215551376342802</v>
      </c>
      <c r="AT34" s="51">
        <v>44.011116027832003</v>
      </c>
      <c r="AU34" s="51">
        <v>43.892297744750998</v>
      </c>
      <c r="AV34" s="51">
        <v>42.929740905761697</v>
      </c>
      <c r="AW34" s="51">
        <v>44.042886734008803</v>
      </c>
      <c r="AX34" s="51">
        <v>44.514503479003899</v>
      </c>
      <c r="AY34" s="51">
        <v>45.2049369812012</v>
      </c>
      <c r="AZ34" s="51">
        <v>45.211282730102504</v>
      </c>
    </row>
    <row r="35" spans="14:52" x14ac:dyDescent="0.25">
      <c r="N35" s="42"/>
      <c r="O35" s="37"/>
      <c r="P35" s="37"/>
      <c r="Q35" s="37"/>
      <c r="S35" s="29" t="s">
        <v>62</v>
      </c>
      <c r="T35" s="60">
        <f t="shared" si="36"/>
        <v>55.699998855590799</v>
      </c>
      <c r="U35" s="60">
        <f t="shared" si="34"/>
        <v>53</v>
      </c>
      <c r="V35" s="60">
        <f t="shared" si="34"/>
        <v>56.5</v>
      </c>
      <c r="W35" s="60">
        <f t="shared" si="34"/>
        <v>47.849998474121101</v>
      </c>
      <c r="X35" s="60">
        <f t="shared" si="34"/>
        <v>58.1874485015869</v>
      </c>
      <c r="Y35" s="60">
        <f t="shared" si="34"/>
        <v>59.118942260742202</v>
      </c>
      <c r="Z35" s="60">
        <f t="shared" si="34"/>
        <v>51.297628402709996</v>
      </c>
      <c r="AA35" s="60">
        <f t="shared" si="34"/>
        <v>53.370857238769503</v>
      </c>
      <c r="AB35" s="60">
        <f t="shared" si="34"/>
        <v>54.992923736572301</v>
      </c>
      <c r="AC35" s="60">
        <f t="shared" si="34"/>
        <v>53.240501403808601</v>
      </c>
      <c r="AD35" s="60">
        <f t="shared" si="34"/>
        <v>49.784280776977504</v>
      </c>
      <c r="AE35" s="60">
        <f t="shared" si="34"/>
        <v>53.013858795166001</v>
      </c>
      <c r="AF35" s="60">
        <f t="shared" si="34"/>
        <v>49.721269607543903</v>
      </c>
      <c r="AG35" s="60">
        <f t="shared" si="34"/>
        <v>54.9057521820068</v>
      </c>
      <c r="AH35" s="60">
        <f t="shared" si="34"/>
        <v>51.1998481750488</v>
      </c>
      <c r="AI35" s="83">
        <f t="shared" si="35"/>
        <v>-4.5001506805419993</v>
      </c>
      <c r="AJ35" s="94"/>
      <c r="AK35" s="50" t="s">
        <v>82</v>
      </c>
      <c r="AL35" s="51">
        <v>38.149999618530302</v>
      </c>
      <c r="AM35" s="51">
        <v>39.449998855590799</v>
      </c>
      <c r="AN35" s="51">
        <v>42.549999237060497</v>
      </c>
      <c r="AO35" s="51">
        <v>43.899999618530302</v>
      </c>
      <c r="AP35" s="51">
        <v>38.762214660644503</v>
      </c>
      <c r="AQ35" s="51">
        <v>38.638019561767599</v>
      </c>
      <c r="AR35" s="51">
        <v>43.819698333740199</v>
      </c>
      <c r="AS35" s="51">
        <v>43.478382110595703</v>
      </c>
      <c r="AT35" s="51">
        <v>42.108768463134801</v>
      </c>
      <c r="AU35" s="51">
        <v>45.3165607452393</v>
      </c>
      <c r="AV35" s="51">
        <v>45.297605514526403</v>
      </c>
      <c r="AW35" s="51">
        <v>44.618501663208001</v>
      </c>
      <c r="AX35" s="51">
        <v>45.582078933715799</v>
      </c>
      <c r="AY35" s="51">
        <v>46.084001541137702</v>
      </c>
      <c r="AZ35" s="51">
        <v>46.751958847045898</v>
      </c>
    </row>
    <row r="36" spans="14:52" x14ac:dyDescent="0.25">
      <c r="N36" s="42"/>
      <c r="O36" s="37"/>
      <c r="P36" s="37"/>
      <c r="Q36" s="37"/>
      <c r="S36" s="72" t="s">
        <v>63</v>
      </c>
      <c r="T36" s="73">
        <f t="shared" si="36"/>
        <v>60.949998855590799</v>
      </c>
      <c r="U36" s="73">
        <f t="shared" si="34"/>
        <v>57.849998474121101</v>
      </c>
      <c r="V36" s="73">
        <f t="shared" si="34"/>
        <v>53.5</v>
      </c>
      <c r="W36" s="73">
        <f t="shared" si="34"/>
        <v>58</v>
      </c>
      <c r="X36" s="73">
        <f t="shared" si="34"/>
        <v>48.4209175109863</v>
      </c>
      <c r="Y36" s="73">
        <f t="shared" si="34"/>
        <v>58.197813034057603</v>
      </c>
      <c r="Z36" s="73">
        <f t="shared" si="34"/>
        <v>59.423519134521499</v>
      </c>
      <c r="AA36" s="73">
        <f t="shared" si="34"/>
        <v>52.025472640991197</v>
      </c>
      <c r="AB36" s="73">
        <f t="shared" si="34"/>
        <v>53.842544555664098</v>
      </c>
      <c r="AC36" s="73">
        <f t="shared" si="34"/>
        <v>55.697904586791999</v>
      </c>
      <c r="AD36" s="73">
        <f t="shared" si="34"/>
        <v>53.657192230224602</v>
      </c>
      <c r="AE36" s="73">
        <f t="shared" si="34"/>
        <v>50.577144622802699</v>
      </c>
      <c r="AF36" s="73">
        <f t="shared" si="34"/>
        <v>53.569501876831097</v>
      </c>
      <c r="AG36" s="73">
        <f t="shared" si="34"/>
        <v>50.580015182495103</v>
      </c>
      <c r="AH36" s="73">
        <f t="shared" si="34"/>
        <v>55.460971832275398</v>
      </c>
      <c r="AI36" s="85">
        <f t="shared" si="35"/>
        <v>-5.4890270233154013</v>
      </c>
      <c r="AJ36" s="94"/>
      <c r="AK36" s="50" t="s">
        <v>83</v>
      </c>
      <c r="AL36" s="51">
        <v>43.899999618530302</v>
      </c>
      <c r="AM36" s="51">
        <v>36.149999618530302</v>
      </c>
      <c r="AN36" s="51">
        <v>38.299999237060497</v>
      </c>
      <c r="AO36" s="51">
        <v>44.799999237060497</v>
      </c>
      <c r="AP36" s="51">
        <v>44.664831161499002</v>
      </c>
      <c r="AQ36" s="51">
        <v>40.396951675415004</v>
      </c>
      <c r="AR36" s="51">
        <v>40.831886291503899</v>
      </c>
      <c r="AS36" s="51">
        <v>45.402259826660199</v>
      </c>
      <c r="AT36" s="51">
        <v>45.230648040771499</v>
      </c>
      <c r="AU36" s="51">
        <v>43.999549865722699</v>
      </c>
      <c r="AV36" s="51">
        <v>46.780025482177699</v>
      </c>
      <c r="AW36" s="51">
        <v>46.850366592407198</v>
      </c>
      <c r="AX36" s="51">
        <v>46.374271392822301</v>
      </c>
      <c r="AY36" s="51">
        <v>47.244915008544901</v>
      </c>
      <c r="AZ36" s="51">
        <v>47.774759292602504</v>
      </c>
    </row>
    <row r="37" spans="14:52" x14ac:dyDescent="0.25">
      <c r="N37" s="42"/>
      <c r="O37" s="37"/>
      <c r="P37" s="37"/>
      <c r="Q37" s="37"/>
      <c r="R37" s="1"/>
      <c r="S37" s="3" t="s">
        <v>9</v>
      </c>
      <c r="T37" s="60">
        <f>SUM(T30:T36)</f>
        <v>384.59999656677246</v>
      </c>
      <c r="U37" s="60">
        <f t="shared" ref="U37:AI37" si="37">SUM(U30:U36)</f>
        <v>379.49999809265137</v>
      </c>
      <c r="V37" s="60">
        <f t="shared" si="37"/>
        <v>372.74999809265142</v>
      </c>
      <c r="W37" s="60">
        <f t="shared" si="37"/>
        <v>369.29999732971186</v>
      </c>
      <c r="X37" s="60">
        <f t="shared" si="37"/>
        <v>365.35167694091808</v>
      </c>
      <c r="Y37" s="60">
        <f t="shared" si="37"/>
        <v>363.81062126159662</v>
      </c>
      <c r="Z37" s="60">
        <f t="shared" si="37"/>
        <v>359.53927421569836</v>
      </c>
      <c r="AA37" s="60">
        <f t="shared" si="37"/>
        <v>348.35250091552734</v>
      </c>
      <c r="AB37" s="60">
        <f t="shared" si="37"/>
        <v>352.72999000549333</v>
      </c>
      <c r="AC37" s="60">
        <f t="shared" si="37"/>
        <v>350.77088165283214</v>
      </c>
      <c r="AD37" s="60">
        <f t="shared" si="37"/>
        <v>349.34071731567377</v>
      </c>
      <c r="AE37" s="60">
        <f t="shared" si="37"/>
        <v>350.91333961486811</v>
      </c>
      <c r="AF37" s="60">
        <f t="shared" si="37"/>
        <v>356.04281616210943</v>
      </c>
      <c r="AG37" s="60">
        <f t="shared" si="37"/>
        <v>358.94648551940924</v>
      </c>
      <c r="AH37" s="60">
        <f t="shared" si="37"/>
        <v>365.32732391357422</v>
      </c>
      <c r="AI37" s="60">
        <f t="shared" si="37"/>
        <v>-19.2726726531982</v>
      </c>
      <c r="AJ37" s="99"/>
      <c r="AK37" s="50" t="s">
        <v>84</v>
      </c>
      <c r="AL37" s="51">
        <v>35.199999809265101</v>
      </c>
      <c r="AM37" s="51">
        <v>47.649999618530302</v>
      </c>
      <c r="AN37" s="51">
        <v>31.649999618530298</v>
      </c>
      <c r="AO37" s="51">
        <v>40.949998855590799</v>
      </c>
      <c r="AP37" s="51">
        <v>45.584451675415004</v>
      </c>
      <c r="AQ37" s="51">
        <v>45.721111297607401</v>
      </c>
      <c r="AR37" s="51">
        <v>42.298641204833999</v>
      </c>
      <c r="AS37" s="51">
        <v>42.914230346679702</v>
      </c>
      <c r="AT37" s="51">
        <v>47.0485324859619</v>
      </c>
      <c r="AU37" s="51">
        <v>46.977390289306598</v>
      </c>
      <c r="AV37" s="51">
        <v>45.872198104858398</v>
      </c>
      <c r="AW37" s="51">
        <v>48.330625534057603</v>
      </c>
      <c r="AX37" s="51">
        <v>48.4730834960938</v>
      </c>
      <c r="AY37" s="51">
        <v>48.157484054565401</v>
      </c>
      <c r="AZ37" s="51">
        <v>48.968746185302699</v>
      </c>
    </row>
    <row r="38" spans="14:52" x14ac:dyDescent="0.25">
      <c r="N38" s="42"/>
      <c r="O38" s="37"/>
      <c r="P38" s="37"/>
      <c r="Q38" s="37"/>
      <c r="S38" s="65" t="s">
        <v>64</v>
      </c>
      <c r="T38" s="78">
        <f>AL17</f>
        <v>55.25</v>
      </c>
      <c r="U38" s="78">
        <f t="shared" ref="U38:AH40" si="38">AM17</f>
        <v>60.699998855590799</v>
      </c>
      <c r="V38" s="78">
        <f t="shared" si="38"/>
        <v>53.849998474121101</v>
      </c>
      <c r="W38" s="78">
        <f t="shared" si="38"/>
        <v>54.75</v>
      </c>
      <c r="X38" s="78">
        <f t="shared" si="38"/>
        <v>58.057989120483398</v>
      </c>
      <c r="Y38" s="78">
        <f t="shared" si="38"/>
        <v>49.1047973632813</v>
      </c>
      <c r="Z38" s="78">
        <f t="shared" si="38"/>
        <v>58.476255416870103</v>
      </c>
      <c r="AA38" s="78">
        <f t="shared" si="38"/>
        <v>59.822771072387702</v>
      </c>
      <c r="AB38" s="78">
        <f t="shared" si="38"/>
        <v>52.817352294921903</v>
      </c>
      <c r="AC38" s="78">
        <f t="shared" si="38"/>
        <v>54.399278640747099</v>
      </c>
      <c r="AD38" s="78">
        <f t="shared" si="38"/>
        <v>56.466377258300803</v>
      </c>
      <c r="AE38" s="78">
        <f t="shared" si="38"/>
        <v>54.188747406005902</v>
      </c>
      <c r="AF38" s="78">
        <f t="shared" si="38"/>
        <v>51.4330539703369</v>
      </c>
      <c r="AG38" s="78">
        <f t="shared" si="38"/>
        <v>54.229377746582003</v>
      </c>
      <c r="AH38" s="78">
        <f t="shared" si="38"/>
        <v>51.5162963867188</v>
      </c>
      <c r="AI38" s="103">
        <f t="shared" ref="AI38:AI40" si="39">AH38-T38</f>
        <v>-3.7337036132812003</v>
      </c>
      <c r="AJ38" s="94"/>
      <c r="AK38" s="50" t="s">
        <v>85</v>
      </c>
      <c r="AL38" s="51">
        <v>50.299999237060497</v>
      </c>
      <c r="AM38" s="51">
        <v>38.849998474121101</v>
      </c>
      <c r="AN38" s="51">
        <v>50.899999618530302</v>
      </c>
      <c r="AO38" s="51">
        <v>32.300000190734899</v>
      </c>
      <c r="AP38" s="51">
        <v>42.785688400268597</v>
      </c>
      <c r="AQ38" s="51">
        <v>46.948780059814503</v>
      </c>
      <c r="AR38" s="51">
        <v>47.542329788208001</v>
      </c>
      <c r="AS38" s="51">
        <v>44.501194000244098</v>
      </c>
      <c r="AT38" s="51">
        <v>45.263166427612298</v>
      </c>
      <c r="AU38" s="51">
        <v>49.094310760497997</v>
      </c>
      <c r="AV38" s="51">
        <v>49.086315155029297</v>
      </c>
      <c r="AW38" s="51">
        <v>48.089097976684599</v>
      </c>
      <c r="AX38" s="51">
        <v>50.304254531860401</v>
      </c>
      <c r="AY38" s="51">
        <v>50.537935256958001</v>
      </c>
      <c r="AZ38" s="51">
        <v>50.338922500610401</v>
      </c>
    </row>
    <row r="39" spans="14:52" x14ac:dyDescent="0.25">
      <c r="N39" s="42"/>
      <c r="O39" s="37"/>
      <c r="P39" s="37"/>
      <c r="Q39" s="37"/>
      <c r="S39" s="66" t="s">
        <v>65</v>
      </c>
      <c r="T39" s="64">
        <f>AL18</f>
        <v>48.049999237060497</v>
      </c>
      <c r="U39" s="64">
        <f t="shared" si="38"/>
        <v>56</v>
      </c>
      <c r="V39" s="64">
        <f t="shared" si="38"/>
        <v>62.199998855590799</v>
      </c>
      <c r="W39" s="64">
        <f t="shared" si="38"/>
        <v>54.349998474121101</v>
      </c>
      <c r="X39" s="64">
        <f t="shared" si="38"/>
        <v>54.900119781494098</v>
      </c>
      <c r="Y39" s="64">
        <f t="shared" si="38"/>
        <v>58.141485214233398</v>
      </c>
      <c r="Z39" s="64">
        <f t="shared" si="38"/>
        <v>49.925516128540004</v>
      </c>
      <c r="AA39" s="64">
        <f t="shared" si="38"/>
        <v>58.776298522949197</v>
      </c>
      <c r="AB39" s="64">
        <f t="shared" si="38"/>
        <v>60.217201232910199</v>
      </c>
      <c r="AC39" s="64">
        <f t="shared" si="38"/>
        <v>53.595338821411097</v>
      </c>
      <c r="AD39" s="64">
        <f t="shared" si="38"/>
        <v>54.9751491546631</v>
      </c>
      <c r="AE39" s="64">
        <f t="shared" si="38"/>
        <v>57.2156467437744</v>
      </c>
      <c r="AF39" s="64">
        <f t="shared" si="38"/>
        <v>54.733749389648402</v>
      </c>
      <c r="AG39" s="64">
        <f t="shared" si="38"/>
        <v>52.295206069946303</v>
      </c>
      <c r="AH39" s="64">
        <f t="shared" si="38"/>
        <v>54.913280487060497</v>
      </c>
      <c r="AI39" s="82">
        <f t="shared" si="39"/>
        <v>6.86328125</v>
      </c>
      <c r="AJ39" s="94"/>
      <c r="AK39" s="50" t="s">
        <v>86</v>
      </c>
      <c r="AL39" s="51">
        <v>46.450000762939503</v>
      </c>
      <c r="AM39" s="51">
        <v>45.299999237060497</v>
      </c>
      <c r="AN39" s="51">
        <v>41.199998855590799</v>
      </c>
      <c r="AO39" s="51">
        <v>50.799999237060497</v>
      </c>
      <c r="AP39" s="51">
        <v>35.458967208862298</v>
      </c>
      <c r="AQ39" s="51">
        <v>44.7252101898193</v>
      </c>
      <c r="AR39" s="51">
        <v>48.729362487792997</v>
      </c>
      <c r="AS39" s="51">
        <v>49.451358795166001</v>
      </c>
      <c r="AT39" s="51">
        <v>46.731664657592802</v>
      </c>
      <c r="AU39" s="51">
        <v>47.564535140991197</v>
      </c>
      <c r="AV39" s="51">
        <v>51.175794601440401</v>
      </c>
      <c r="AW39" s="51">
        <v>51.223104476928697</v>
      </c>
      <c r="AX39" s="51">
        <v>50.310611724853501</v>
      </c>
      <c r="AY39" s="51">
        <v>52.3594074249268</v>
      </c>
      <c r="AZ39" s="51">
        <v>52.672090530395501</v>
      </c>
    </row>
    <row r="40" spans="14:52" x14ac:dyDescent="0.25">
      <c r="N40" s="42"/>
      <c r="O40" s="37"/>
      <c r="P40" s="37"/>
      <c r="Q40" s="37"/>
      <c r="S40" s="68" t="s">
        <v>66</v>
      </c>
      <c r="T40" s="62">
        <f>AL19</f>
        <v>61.25</v>
      </c>
      <c r="U40" s="62">
        <f t="shared" si="38"/>
        <v>45.799999237060497</v>
      </c>
      <c r="V40" s="62">
        <f t="shared" si="38"/>
        <v>54.149999618530302</v>
      </c>
      <c r="W40" s="62">
        <f t="shared" si="38"/>
        <v>63.699998855590799</v>
      </c>
      <c r="X40" s="62">
        <f t="shared" si="38"/>
        <v>54.521835327148402</v>
      </c>
      <c r="Y40" s="62">
        <f t="shared" si="38"/>
        <v>54.818361282348597</v>
      </c>
      <c r="Z40" s="62">
        <f t="shared" si="38"/>
        <v>58.094524383544901</v>
      </c>
      <c r="AA40" s="62">
        <f t="shared" si="38"/>
        <v>50.512140274047901</v>
      </c>
      <c r="AB40" s="62">
        <f t="shared" si="38"/>
        <v>58.751520156860401</v>
      </c>
      <c r="AC40" s="62">
        <f t="shared" si="38"/>
        <v>60.302015304565401</v>
      </c>
      <c r="AD40" s="62">
        <f t="shared" si="38"/>
        <v>54.119729995727504</v>
      </c>
      <c r="AE40" s="62">
        <f t="shared" si="38"/>
        <v>55.290330886840799</v>
      </c>
      <c r="AF40" s="62">
        <f t="shared" si="38"/>
        <v>57.6632595062256</v>
      </c>
      <c r="AG40" s="62">
        <f t="shared" si="38"/>
        <v>55.0350437164307</v>
      </c>
      <c r="AH40" s="62">
        <f t="shared" si="38"/>
        <v>52.918170928955099</v>
      </c>
      <c r="AI40" s="84">
        <f t="shared" si="39"/>
        <v>-8.3318290710449006</v>
      </c>
      <c r="AJ40" s="94"/>
      <c r="AK40" s="50" t="s">
        <v>87</v>
      </c>
      <c r="AL40" s="51">
        <v>52.449998855590799</v>
      </c>
      <c r="AM40" s="51">
        <v>49.600000381469698</v>
      </c>
      <c r="AN40" s="51">
        <v>49.299999237060497</v>
      </c>
      <c r="AO40" s="51">
        <v>42.699998855590799</v>
      </c>
      <c r="AP40" s="51">
        <v>52.359756469726598</v>
      </c>
      <c r="AQ40" s="51">
        <v>38.543834686279297</v>
      </c>
      <c r="AR40" s="51">
        <v>47.104776382446303</v>
      </c>
      <c r="AS40" s="51">
        <v>50.822639465332003</v>
      </c>
      <c r="AT40" s="51">
        <v>51.6309204101563</v>
      </c>
      <c r="AU40" s="51">
        <v>49.159370422363303</v>
      </c>
      <c r="AV40" s="51">
        <v>50.050565719604499</v>
      </c>
      <c r="AW40" s="51">
        <v>53.495632171630902</v>
      </c>
      <c r="AX40" s="51">
        <v>53.594873428344698</v>
      </c>
      <c r="AY40" s="51">
        <v>52.761350631713903</v>
      </c>
      <c r="AZ40" s="51">
        <v>54.701377868652301</v>
      </c>
    </row>
    <row r="41" spans="14:52" x14ac:dyDescent="0.25">
      <c r="N41" s="42"/>
      <c r="O41" s="37"/>
      <c r="P41" s="37"/>
      <c r="Q41" s="37"/>
      <c r="S41" s="3" t="s">
        <v>9</v>
      </c>
      <c r="T41" s="102">
        <f>SUM(T38:T40)</f>
        <v>164.54999923706049</v>
      </c>
      <c r="U41" s="102">
        <f t="shared" ref="U41:AI41" si="40">SUM(U38:U40)</f>
        <v>162.49999809265128</v>
      </c>
      <c r="V41" s="102">
        <f t="shared" si="40"/>
        <v>170.19999694824219</v>
      </c>
      <c r="W41" s="102">
        <f t="shared" si="40"/>
        <v>172.79999732971189</v>
      </c>
      <c r="X41" s="102">
        <f t="shared" si="40"/>
        <v>167.47994422912589</v>
      </c>
      <c r="Y41" s="102">
        <f t="shared" si="40"/>
        <v>162.06464385986331</v>
      </c>
      <c r="Z41" s="102">
        <f t="shared" si="40"/>
        <v>166.49629592895499</v>
      </c>
      <c r="AA41" s="102">
        <f t="shared" si="40"/>
        <v>169.11120986938479</v>
      </c>
      <c r="AB41" s="102">
        <f t="shared" si="40"/>
        <v>171.7860736846925</v>
      </c>
      <c r="AC41" s="102">
        <f t="shared" si="40"/>
        <v>168.2966327667236</v>
      </c>
      <c r="AD41" s="102">
        <f t="shared" si="40"/>
        <v>165.56125640869141</v>
      </c>
      <c r="AE41" s="102">
        <f t="shared" si="40"/>
        <v>166.69472503662109</v>
      </c>
      <c r="AF41" s="102">
        <f t="shared" si="40"/>
        <v>163.83006286621088</v>
      </c>
      <c r="AG41" s="102">
        <f t="shared" si="40"/>
        <v>161.55962753295901</v>
      </c>
      <c r="AH41" s="102">
        <f t="shared" si="40"/>
        <v>159.3477478027344</v>
      </c>
      <c r="AI41" s="60">
        <f t="shared" si="40"/>
        <v>-5.2022514343261008</v>
      </c>
      <c r="AJ41" s="99"/>
      <c r="AK41" s="50" t="s">
        <v>88</v>
      </c>
      <c r="AL41" s="51">
        <v>45.199998855590799</v>
      </c>
      <c r="AM41" s="51">
        <v>53.699998855590799</v>
      </c>
      <c r="AN41" s="51">
        <v>55.25</v>
      </c>
      <c r="AO41" s="51">
        <v>54.049999237060497</v>
      </c>
      <c r="AP41" s="51">
        <v>44.7683620452881</v>
      </c>
      <c r="AQ41" s="51">
        <v>53.866504669189503</v>
      </c>
      <c r="AR41" s="51">
        <v>41.446073532104499</v>
      </c>
      <c r="AS41" s="51">
        <v>49.3144207000732</v>
      </c>
      <c r="AT41" s="51">
        <v>52.826295852661097</v>
      </c>
      <c r="AU41" s="51">
        <v>53.644584655761697</v>
      </c>
      <c r="AV41" s="51">
        <v>51.404052734375</v>
      </c>
      <c r="AW41" s="51">
        <v>52.334432601928697</v>
      </c>
      <c r="AX41" s="51">
        <v>55.638477325439503</v>
      </c>
      <c r="AY41" s="51">
        <v>55.8113498687744</v>
      </c>
      <c r="AZ41" s="51">
        <v>55.030029296875</v>
      </c>
    </row>
    <row r="42" spans="14:52" x14ac:dyDescent="0.25">
      <c r="N42" s="42"/>
      <c r="O42" s="37"/>
      <c r="P42" s="37"/>
      <c r="Q42" s="37"/>
      <c r="S42" s="75" t="s">
        <v>67</v>
      </c>
      <c r="T42" s="64">
        <f>AL20</f>
        <v>50.649999618530302</v>
      </c>
      <c r="U42" s="64">
        <f t="shared" ref="U42:AH55" si="41">AM20</f>
        <v>59.75</v>
      </c>
      <c r="V42" s="64">
        <f t="shared" si="41"/>
        <v>47.549999237060497</v>
      </c>
      <c r="W42" s="64">
        <f t="shared" si="41"/>
        <v>56.399999618530302</v>
      </c>
      <c r="X42" s="64">
        <f t="shared" si="41"/>
        <v>62.566505432128899</v>
      </c>
      <c r="Y42" s="64">
        <f t="shared" si="41"/>
        <v>54.444513320922901</v>
      </c>
      <c r="Z42" s="64">
        <f t="shared" si="41"/>
        <v>54.653070449829102</v>
      </c>
      <c r="AA42" s="64">
        <f t="shared" si="41"/>
        <v>57.793827056884801</v>
      </c>
      <c r="AB42" s="64">
        <f t="shared" si="41"/>
        <v>50.867527008056598</v>
      </c>
      <c r="AC42" s="64">
        <f t="shared" si="41"/>
        <v>58.404869079589801</v>
      </c>
      <c r="AD42" s="64">
        <f t="shared" si="41"/>
        <v>60.110363006591797</v>
      </c>
      <c r="AE42" s="64">
        <f t="shared" si="41"/>
        <v>54.394176483154297</v>
      </c>
      <c r="AF42" s="64">
        <f t="shared" si="41"/>
        <v>55.362810134887702</v>
      </c>
      <c r="AG42" s="64">
        <f t="shared" si="41"/>
        <v>57.849020004272496</v>
      </c>
      <c r="AH42" s="64">
        <f t="shared" si="41"/>
        <v>55.122989654541001</v>
      </c>
      <c r="AI42" s="86">
        <f t="shared" ref="AI42:AI55" si="42">AH42-T42</f>
        <v>4.4729900360106996</v>
      </c>
      <c r="AJ42" s="94"/>
      <c r="AK42" s="50" t="s">
        <v>89</v>
      </c>
      <c r="AL42" s="51">
        <v>50.100000381469698</v>
      </c>
      <c r="AM42" s="51">
        <v>43.949998855590799</v>
      </c>
      <c r="AN42" s="51">
        <v>55.349998474121101</v>
      </c>
      <c r="AO42" s="51">
        <v>54.5</v>
      </c>
      <c r="AP42" s="51">
        <v>55.7026691436768</v>
      </c>
      <c r="AQ42" s="51">
        <v>46.889759063720703</v>
      </c>
      <c r="AR42" s="51">
        <v>55.675672531127901</v>
      </c>
      <c r="AS42" s="51">
        <v>44.1961154937744</v>
      </c>
      <c r="AT42" s="51">
        <v>51.553493499755902</v>
      </c>
      <c r="AU42" s="51">
        <v>54.8970241546631</v>
      </c>
      <c r="AV42" s="51">
        <v>55.716442108154297</v>
      </c>
      <c r="AW42" s="51">
        <v>53.662826538085902</v>
      </c>
      <c r="AX42" s="51">
        <v>54.630397796630902</v>
      </c>
      <c r="AY42" s="51">
        <v>57.836143493652301</v>
      </c>
      <c r="AZ42" s="51">
        <v>58.083715438842802</v>
      </c>
    </row>
    <row r="43" spans="14:52" x14ac:dyDescent="0.25">
      <c r="N43" s="42"/>
      <c r="O43" s="37"/>
      <c r="P43" s="37"/>
      <c r="Q43" s="37"/>
      <c r="S43" s="29" t="s">
        <v>68</v>
      </c>
      <c r="T43" s="60">
        <f>AL21</f>
        <v>65.399999618530302</v>
      </c>
      <c r="U43" s="60">
        <f t="shared" si="41"/>
        <v>47.899999618530302</v>
      </c>
      <c r="V43" s="60">
        <f t="shared" si="41"/>
        <v>57.5</v>
      </c>
      <c r="W43" s="60">
        <f t="shared" si="41"/>
        <v>47.049999237060497</v>
      </c>
      <c r="X43" s="60">
        <f t="shared" si="41"/>
        <v>54.895036697387702</v>
      </c>
      <c r="Y43" s="60">
        <f t="shared" si="41"/>
        <v>60.624576568603501</v>
      </c>
      <c r="Z43" s="60">
        <f t="shared" si="41"/>
        <v>53.799760818481403</v>
      </c>
      <c r="AA43" s="60">
        <f t="shared" si="41"/>
        <v>53.7676391601563</v>
      </c>
      <c r="AB43" s="60">
        <f t="shared" si="41"/>
        <v>56.754001617431598</v>
      </c>
      <c r="AC43" s="60">
        <f t="shared" si="41"/>
        <v>50.523769378662102</v>
      </c>
      <c r="AD43" s="60">
        <f t="shared" si="41"/>
        <v>57.1874904632568</v>
      </c>
      <c r="AE43" s="60">
        <f t="shared" si="41"/>
        <v>59.140344619750998</v>
      </c>
      <c r="AF43" s="60">
        <f t="shared" si="41"/>
        <v>53.917833328247099</v>
      </c>
      <c r="AG43" s="60">
        <f t="shared" si="41"/>
        <v>54.661098480224602</v>
      </c>
      <c r="AH43" s="60">
        <f t="shared" si="41"/>
        <v>57.277183532714801</v>
      </c>
      <c r="AI43" s="83">
        <f t="shared" si="42"/>
        <v>-8.1228160858155007</v>
      </c>
      <c r="AJ43" s="94"/>
      <c r="AK43" s="50" t="s">
        <v>90</v>
      </c>
      <c r="AL43" s="51">
        <v>43.100000381469698</v>
      </c>
      <c r="AM43" s="51">
        <v>52.600000381469698</v>
      </c>
      <c r="AN43" s="51">
        <v>46.199998855590799</v>
      </c>
      <c r="AO43" s="51">
        <v>54.849998474121101</v>
      </c>
      <c r="AP43" s="51">
        <v>55.572902679443402</v>
      </c>
      <c r="AQ43" s="51">
        <v>57.1943264007568</v>
      </c>
      <c r="AR43" s="51">
        <v>48.955850601196303</v>
      </c>
      <c r="AS43" s="51">
        <v>57.276979446411097</v>
      </c>
      <c r="AT43" s="51">
        <v>46.628320693969698</v>
      </c>
      <c r="AU43" s="51">
        <v>53.526035308837898</v>
      </c>
      <c r="AV43" s="51">
        <v>56.7381687164307</v>
      </c>
      <c r="AW43" s="51">
        <v>57.551956176757798</v>
      </c>
      <c r="AX43" s="51">
        <v>55.652208328247099</v>
      </c>
      <c r="AY43" s="51">
        <v>56.6682033538818</v>
      </c>
      <c r="AZ43" s="51">
        <v>59.788185119628899</v>
      </c>
    </row>
    <row r="44" spans="14:52" x14ac:dyDescent="0.25">
      <c r="N44" s="42"/>
      <c r="O44" s="37"/>
      <c r="P44" s="37"/>
      <c r="Q44" s="37"/>
      <c r="S44" s="66" t="s">
        <v>69</v>
      </c>
      <c r="T44" s="64">
        <f t="shared" ref="T44:T55" si="43">AL22</f>
        <v>49.049999237060497</v>
      </c>
      <c r="U44" s="64">
        <f t="shared" si="41"/>
        <v>65.050001144409194</v>
      </c>
      <c r="V44" s="64">
        <f t="shared" si="41"/>
        <v>49.549999237060497</v>
      </c>
      <c r="W44" s="64">
        <f t="shared" si="41"/>
        <v>57</v>
      </c>
      <c r="X44" s="64">
        <f t="shared" si="41"/>
        <v>46.377830505371101</v>
      </c>
      <c r="Y44" s="64">
        <f t="shared" si="41"/>
        <v>53.203102111816399</v>
      </c>
      <c r="Z44" s="64">
        <f t="shared" si="41"/>
        <v>58.611141204833999</v>
      </c>
      <c r="AA44" s="64">
        <f t="shared" si="41"/>
        <v>52.907756805419901</v>
      </c>
      <c r="AB44" s="64">
        <f t="shared" si="41"/>
        <v>52.735050201416001</v>
      </c>
      <c r="AC44" s="64">
        <f t="shared" si="41"/>
        <v>55.517848968505902</v>
      </c>
      <c r="AD44" s="64">
        <f t="shared" si="41"/>
        <v>50.085697174072301</v>
      </c>
      <c r="AE44" s="64">
        <f t="shared" si="41"/>
        <v>55.691148757934599</v>
      </c>
      <c r="AF44" s="64">
        <f t="shared" si="41"/>
        <v>57.9382133483887</v>
      </c>
      <c r="AG44" s="64">
        <f t="shared" si="41"/>
        <v>53.308038711547901</v>
      </c>
      <c r="AH44" s="64">
        <f t="shared" si="41"/>
        <v>53.836004257202099</v>
      </c>
      <c r="AI44" s="82">
        <f t="shared" si="42"/>
        <v>4.7860050201416016</v>
      </c>
      <c r="AJ44" s="94"/>
      <c r="AK44" s="50" t="s">
        <v>91</v>
      </c>
      <c r="AL44" s="51">
        <v>58.949998855590799</v>
      </c>
      <c r="AM44" s="51">
        <v>44.850000381469698</v>
      </c>
      <c r="AN44" s="51">
        <v>52.850000381469698</v>
      </c>
      <c r="AO44" s="51">
        <v>47.199998855590799</v>
      </c>
      <c r="AP44" s="51">
        <v>55.620546340942397</v>
      </c>
      <c r="AQ44" s="51">
        <v>56.494421005249002</v>
      </c>
      <c r="AR44" s="51">
        <v>58.476879119872997</v>
      </c>
      <c r="AS44" s="51">
        <v>50.659988403320298</v>
      </c>
      <c r="AT44" s="51">
        <v>58.625871658325202</v>
      </c>
      <c r="AU44" s="51">
        <v>48.7156658172607</v>
      </c>
      <c r="AV44" s="51">
        <v>55.181989669799798</v>
      </c>
      <c r="AW44" s="51">
        <v>58.239738464355497</v>
      </c>
      <c r="AX44" s="51">
        <v>59.083503723144503</v>
      </c>
      <c r="AY44" s="51">
        <v>57.299156188964801</v>
      </c>
      <c r="AZ44" s="51">
        <v>58.391109466552699</v>
      </c>
    </row>
    <row r="45" spans="14:52" x14ac:dyDescent="0.25">
      <c r="N45" s="42"/>
      <c r="O45" s="37"/>
      <c r="P45" s="37"/>
      <c r="Q45" s="37"/>
      <c r="S45" s="29" t="s">
        <v>70</v>
      </c>
      <c r="T45" s="60">
        <f t="shared" si="43"/>
        <v>50.549999237060497</v>
      </c>
      <c r="U45" s="60">
        <f t="shared" si="41"/>
        <v>52.299999237060497</v>
      </c>
      <c r="V45" s="60">
        <f t="shared" si="41"/>
        <v>58.899999618530302</v>
      </c>
      <c r="W45" s="60">
        <f t="shared" si="41"/>
        <v>41.899999618530302</v>
      </c>
      <c r="X45" s="60">
        <f t="shared" si="41"/>
        <v>54.300464630127003</v>
      </c>
      <c r="Y45" s="60">
        <f t="shared" si="41"/>
        <v>45.705574035644503</v>
      </c>
      <c r="Z45" s="60">
        <f t="shared" si="41"/>
        <v>51.634326934814503</v>
      </c>
      <c r="AA45" s="60">
        <f t="shared" si="41"/>
        <v>56.351985931396499</v>
      </c>
      <c r="AB45" s="60">
        <f t="shared" si="41"/>
        <v>51.826595306396499</v>
      </c>
      <c r="AC45" s="60">
        <f t="shared" si="41"/>
        <v>51.604444503784201</v>
      </c>
      <c r="AD45" s="60">
        <f t="shared" si="41"/>
        <v>54.152667999267599</v>
      </c>
      <c r="AE45" s="60">
        <f t="shared" si="41"/>
        <v>49.608108520507798</v>
      </c>
      <c r="AF45" s="60">
        <f t="shared" si="41"/>
        <v>54.0577297210693</v>
      </c>
      <c r="AG45" s="60">
        <f t="shared" si="41"/>
        <v>56.570520401000998</v>
      </c>
      <c r="AH45" s="60">
        <f t="shared" si="41"/>
        <v>52.650802612304702</v>
      </c>
      <c r="AI45" s="83">
        <f t="shared" si="42"/>
        <v>2.1008033752442046</v>
      </c>
      <c r="AJ45" s="94"/>
      <c r="AK45" s="50" t="s">
        <v>92</v>
      </c>
      <c r="AL45" s="51">
        <v>77.900001525878906</v>
      </c>
      <c r="AM45" s="51">
        <v>60.700000762939503</v>
      </c>
      <c r="AN45" s="51">
        <v>46.100000381469698</v>
      </c>
      <c r="AO45" s="51">
        <v>50.700000762939503</v>
      </c>
      <c r="AP45" s="51">
        <v>48.5306301116943</v>
      </c>
      <c r="AQ45" s="51">
        <v>56.136608123779297</v>
      </c>
      <c r="AR45" s="51">
        <v>57.269048690795898</v>
      </c>
      <c r="AS45" s="51">
        <v>59.328483581542997</v>
      </c>
      <c r="AT45" s="51">
        <v>51.927080154418903</v>
      </c>
      <c r="AU45" s="51">
        <v>59.590112686157198</v>
      </c>
      <c r="AV45" s="51">
        <v>50.3548488616943</v>
      </c>
      <c r="AW45" s="51">
        <v>56.4155368804932</v>
      </c>
      <c r="AX45" s="51">
        <v>59.312278747558601</v>
      </c>
      <c r="AY45" s="51">
        <v>60.208784103393597</v>
      </c>
      <c r="AZ45" s="51">
        <v>58.513841629028299</v>
      </c>
    </row>
    <row r="46" spans="14:52" x14ac:dyDescent="0.25">
      <c r="N46" s="42"/>
      <c r="O46" s="37"/>
      <c r="P46" s="37"/>
      <c r="Q46" s="37"/>
      <c r="S46" s="66" t="s">
        <v>71</v>
      </c>
      <c r="T46" s="64">
        <f t="shared" si="43"/>
        <v>45.450000762939503</v>
      </c>
      <c r="U46" s="64">
        <f t="shared" si="41"/>
        <v>47.299999237060497</v>
      </c>
      <c r="V46" s="64">
        <f t="shared" si="41"/>
        <v>53.449998855590799</v>
      </c>
      <c r="W46" s="64">
        <f t="shared" si="41"/>
        <v>55.049999237060497</v>
      </c>
      <c r="X46" s="64">
        <f t="shared" si="41"/>
        <v>42.271064758300803</v>
      </c>
      <c r="Y46" s="64">
        <f t="shared" si="41"/>
        <v>51.8130207061768</v>
      </c>
      <c r="Z46" s="64">
        <f t="shared" si="41"/>
        <v>45.435600280761697</v>
      </c>
      <c r="AA46" s="64">
        <f t="shared" si="41"/>
        <v>50.148197174072301</v>
      </c>
      <c r="AB46" s="64">
        <f t="shared" si="41"/>
        <v>54.111900329589801</v>
      </c>
      <c r="AC46" s="64">
        <f t="shared" si="41"/>
        <v>50.7188720703125</v>
      </c>
      <c r="AD46" s="64">
        <f t="shared" si="41"/>
        <v>50.571056365966797</v>
      </c>
      <c r="AE46" s="64">
        <f t="shared" si="41"/>
        <v>52.818023681640597</v>
      </c>
      <c r="AF46" s="64">
        <f t="shared" si="41"/>
        <v>49.226036071777301</v>
      </c>
      <c r="AG46" s="64">
        <f t="shared" si="41"/>
        <v>52.573307037353501</v>
      </c>
      <c r="AH46" s="64">
        <f t="shared" si="41"/>
        <v>55.2184448242188</v>
      </c>
      <c r="AI46" s="82">
        <f t="shared" si="42"/>
        <v>9.7684440612792969</v>
      </c>
      <c r="AJ46" s="94"/>
      <c r="AK46" s="50" t="s">
        <v>93</v>
      </c>
      <c r="AL46" s="51">
        <v>67.299999237060504</v>
      </c>
      <c r="AM46" s="51">
        <v>79.650001525878906</v>
      </c>
      <c r="AN46" s="51">
        <v>59.450000762939503</v>
      </c>
      <c r="AO46" s="51">
        <v>46.850000381469698</v>
      </c>
      <c r="AP46" s="51">
        <v>51.771787643432603</v>
      </c>
      <c r="AQ46" s="51">
        <v>49.771444320678697</v>
      </c>
      <c r="AR46" s="51">
        <v>56.862745285034201</v>
      </c>
      <c r="AS46" s="51">
        <v>58.065559387207003</v>
      </c>
      <c r="AT46" s="51">
        <v>60.099037170410199</v>
      </c>
      <c r="AU46" s="51">
        <v>53.0908203125</v>
      </c>
      <c r="AV46" s="51">
        <v>60.538476943969698</v>
      </c>
      <c r="AW46" s="51">
        <v>51.882534027099602</v>
      </c>
      <c r="AX46" s="51">
        <v>57.572792053222699</v>
      </c>
      <c r="AY46" s="51">
        <v>60.322782516479499</v>
      </c>
      <c r="AZ46" s="51">
        <v>61.286090850830099</v>
      </c>
    </row>
    <row r="47" spans="14:52" x14ac:dyDescent="0.25">
      <c r="N47" s="42"/>
      <c r="O47" s="37"/>
      <c r="P47" s="37"/>
      <c r="Q47" s="37"/>
      <c r="S47" s="29" t="s">
        <v>72</v>
      </c>
      <c r="T47" s="60">
        <f t="shared" si="43"/>
        <v>53.300001144409201</v>
      </c>
      <c r="U47" s="60">
        <f t="shared" si="41"/>
        <v>34.450000762939503</v>
      </c>
      <c r="V47" s="60">
        <f t="shared" si="41"/>
        <v>45.049999237060497</v>
      </c>
      <c r="W47" s="60">
        <f t="shared" si="41"/>
        <v>47.049999237060497</v>
      </c>
      <c r="X47" s="60">
        <f t="shared" si="41"/>
        <v>51.3955783843994</v>
      </c>
      <c r="Y47" s="60">
        <f t="shared" si="41"/>
        <v>42.301366806030302</v>
      </c>
      <c r="Z47" s="60">
        <f t="shared" si="41"/>
        <v>49.698635101318402</v>
      </c>
      <c r="AA47" s="60">
        <f t="shared" si="41"/>
        <v>44.913124084472699</v>
      </c>
      <c r="AB47" s="60">
        <f t="shared" si="41"/>
        <v>48.560253143310497</v>
      </c>
      <c r="AC47" s="60">
        <f t="shared" si="41"/>
        <v>51.812055587768597</v>
      </c>
      <c r="AD47" s="60">
        <f t="shared" si="41"/>
        <v>49.447227478027301</v>
      </c>
      <c r="AE47" s="60">
        <f t="shared" si="41"/>
        <v>49.360115051269503</v>
      </c>
      <c r="AF47" s="60">
        <f t="shared" si="41"/>
        <v>51.297632217407198</v>
      </c>
      <c r="AG47" s="60">
        <f t="shared" si="41"/>
        <v>48.602958679199197</v>
      </c>
      <c r="AH47" s="60">
        <f t="shared" si="41"/>
        <v>51.107397079467802</v>
      </c>
      <c r="AI47" s="83">
        <f t="shared" si="42"/>
        <v>-2.1926040649413991</v>
      </c>
      <c r="AJ47" s="94"/>
      <c r="AK47" s="50" t="s">
        <v>94</v>
      </c>
      <c r="AL47" s="51">
        <v>57.099998474121101</v>
      </c>
      <c r="AM47" s="51">
        <v>68.299999237060504</v>
      </c>
      <c r="AN47" s="51">
        <v>79.900001525878906</v>
      </c>
      <c r="AO47" s="51">
        <v>64.300001144409194</v>
      </c>
      <c r="AP47" s="51">
        <v>48.080274581909201</v>
      </c>
      <c r="AQ47" s="51">
        <v>52.5805568695068</v>
      </c>
      <c r="AR47" s="51">
        <v>50.877202987670898</v>
      </c>
      <c r="AS47" s="51">
        <v>57.367509841918903</v>
      </c>
      <c r="AT47" s="51">
        <v>58.635713577270501</v>
      </c>
      <c r="AU47" s="51">
        <v>60.597387313842802</v>
      </c>
      <c r="AV47" s="51">
        <v>53.988250732421903</v>
      </c>
      <c r="AW47" s="51">
        <v>61.214149475097699</v>
      </c>
      <c r="AX47" s="51">
        <v>53.080904006958001</v>
      </c>
      <c r="AY47" s="51">
        <v>58.432554244995103</v>
      </c>
      <c r="AZ47" s="51">
        <v>61.057794570922901</v>
      </c>
    </row>
    <row r="48" spans="14:52" x14ac:dyDescent="0.25">
      <c r="N48" s="42"/>
      <c r="O48" s="37"/>
      <c r="P48" s="37"/>
      <c r="Q48" s="37"/>
      <c r="S48" s="66" t="s">
        <v>73</v>
      </c>
      <c r="T48" s="64">
        <f t="shared" si="43"/>
        <v>48.599998474121101</v>
      </c>
      <c r="U48" s="64">
        <f t="shared" si="41"/>
        <v>45.950000762939503</v>
      </c>
      <c r="V48" s="64">
        <f t="shared" si="41"/>
        <v>34.200000762939503</v>
      </c>
      <c r="W48" s="64">
        <f t="shared" si="41"/>
        <v>43.949998855590799</v>
      </c>
      <c r="X48" s="64">
        <f t="shared" si="41"/>
        <v>44.343542098999002</v>
      </c>
      <c r="Y48" s="64">
        <f t="shared" si="41"/>
        <v>47.585199356079102</v>
      </c>
      <c r="Z48" s="64">
        <f t="shared" si="41"/>
        <v>41.761348724365199</v>
      </c>
      <c r="AA48" s="64">
        <f t="shared" si="41"/>
        <v>46.9972438812256</v>
      </c>
      <c r="AB48" s="64">
        <f t="shared" si="41"/>
        <v>43.596530914306598</v>
      </c>
      <c r="AC48" s="64">
        <f t="shared" si="41"/>
        <v>46.336906433105497</v>
      </c>
      <c r="AD48" s="64">
        <f t="shared" si="41"/>
        <v>48.945817947387702</v>
      </c>
      <c r="AE48" s="64">
        <f t="shared" si="41"/>
        <v>47.430641174316399</v>
      </c>
      <c r="AF48" s="64">
        <f t="shared" si="41"/>
        <v>47.398572921752901</v>
      </c>
      <c r="AG48" s="64">
        <f t="shared" si="41"/>
        <v>49.011417388916001</v>
      </c>
      <c r="AH48" s="64">
        <f t="shared" si="41"/>
        <v>47.130067825317397</v>
      </c>
      <c r="AI48" s="82">
        <f t="shared" si="42"/>
        <v>-1.4699306488037038</v>
      </c>
      <c r="AJ48" s="94"/>
      <c r="AK48" s="50" t="s">
        <v>95</v>
      </c>
      <c r="AL48" s="51">
        <v>63.399999618530302</v>
      </c>
      <c r="AM48" s="51">
        <v>56.949998855590799</v>
      </c>
      <c r="AN48" s="51">
        <v>68.799999237060504</v>
      </c>
      <c r="AO48" s="51">
        <v>78.650001525878906</v>
      </c>
      <c r="AP48" s="51">
        <v>64.005527496337905</v>
      </c>
      <c r="AQ48" s="51">
        <v>49.131528854370103</v>
      </c>
      <c r="AR48" s="51">
        <v>53.349746704101598</v>
      </c>
      <c r="AS48" s="51">
        <v>51.784553527832003</v>
      </c>
      <c r="AT48" s="51">
        <v>57.727771759033203</v>
      </c>
      <c r="AU48" s="51">
        <v>59.036876678466797</v>
      </c>
      <c r="AV48" s="51">
        <v>60.9258327484131</v>
      </c>
      <c r="AW48" s="51">
        <v>54.691873550415004</v>
      </c>
      <c r="AX48" s="51">
        <v>61.689411163330099</v>
      </c>
      <c r="AY48" s="51">
        <v>54.054620742797901</v>
      </c>
      <c r="AZ48" s="51">
        <v>59.087156295776403</v>
      </c>
    </row>
    <row r="49" spans="14:52" x14ac:dyDescent="0.25">
      <c r="N49" s="42"/>
      <c r="O49" s="37"/>
      <c r="P49" s="37"/>
      <c r="Q49" s="37"/>
      <c r="S49" s="29" t="s">
        <v>74</v>
      </c>
      <c r="T49" s="60">
        <f t="shared" si="43"/>
        <v>31.799999237060501</v>
      </c>
      <c r="U49" s="60">
        <f t="shared" si="41"/>
        <v>51.349998474121101</v>
      </c>
      <c r="V49" s="60">
        <f t="shared" si="41"/>
        <v>47.350000381469698</v>
      </c>
      <c r="W49" s="60">
        <f t="shared" si="41"/>
        <v>34.349999427795403</v>
      </c>
      <c r="X49" s="60">
        <f t="shared" si="41"/>
        <v>41.778812408447301</v>
      </c>
      <c r="Y49" s="60">
        <f t="shared" si="41"/>
        <v>42.046236038208001</v>
      </c>
      <c r="Z49" s="60">
        <f t="shared" si="41"/>
        <v>44.717376708984403</v>
      </c>
      <c r="AA49" s="60">
        <f t="shared" si="41"/>
        <v>40.912223815917997</v>
      </c>
      <c r="AB49" s="60">
        <f t="shared" si="41"/>
        <v>44.546768188476598</v>
      </c>
      <c r="AC49" s="60">
        <f t="shared" si="41"/>
        <v>42.233299255371101</v>
      </c>
      <c r="AD49" s="60">
        <f t="shared" si="41"/>
        <v>44.295526504516602</v>
      </c>
      <c r="AE49" s="60">
        <f t="shared" si="41"/>
        <v>46.363559722900398</v>
      </c>
      <c r="AF49" s="60">
        <f t="shared" si="41"/>
        <v>45.493082046508803</v>
      </c>
      <c r="AG49" s="60">
        <f t="shared" si="41"/>
        <v>45.5094184875488</v>
      </c>
      <c r="AH49" s="60">
        <f t="shared" si="41"/>
        <v>46.849775314331097</v>
      </c>
      <c r="AI49" s="83">
        <f t="shared" si="42"/>
        <v>15.049776077270597</v>
      </c>
      <c r="AJ49" s="94"/>
      <c r="AK49" s="50" t="s">
        <v>96</v>
      </c>
      <c r="AL49" s="51">
        <v>59.200000762939503</v>
      </c>
      <c r="AM49" s="51">
        <v>62.899999618530302</v>
      </c>
      <c r="AN49" s="51">
        <v>57.299999237060497</v>
      </c>
      <c r="AO49" s="51">
        <v>67.799999237060504</v>
      </c>
      <c r="AP49" s="51">
        <v>76.718471527099595</v>
      </c>
      <c r="AQ49" s="51">
        <v>63.298311233520501</v>
      </c>
      <c r="AR49" s="51">
        <v>49.816976547241197</v>
      </c>
      <c r="AS49" s="51">
        <v>53.584419250488303</v>
      </c>
      <c r="AT49" s="51">
        <v>52.170814514160199</v>
      </c>
      <c r="AU49" s="51">
        <v>57.557928085327099</v>
      </c>
      <c r="AV49" s="51">
        <v>58.9335041046143</v>
      </c>
      <c r="AW49" s="51">
        <v>60.7246799468994</v>
      </c>
      <c r="AX49" s="51">
        <v>54.852308273315401</v>
      </c>
      <c r="AY49" s="51">
        <v>61.625450134277301</v>
      </c>
      <c r="AZ49" s="51">
        <v>54.464521408081097</v>
      </c>
    </row>
    <row r="50" spans="14:52" x14ac:dyDescent="0.25">
      <c r="N50" s="42"/>
      <c r="O50" s="37"/>
      <c r="P50" s="37"/>
      <c r="Q50" s="37"/>
      <c r="S50" s="66" t="s">
        <v>75</v>
      </c>
      <c r="T50" s="64">
        <f t="shared" si="43"/>
        <v>38.049999237060497</v>
      </c>
      <c r="U50" s="64">
        <f t="shared" si="41"/>
        <v>29.899999618530298</v>
      </c>
      <c r="V50" s="64">
        <f t="shared" si="41"/>
        <v>51.549999237060497</v>
      </c>
      <c r="W50" s="64">
        <f t="shared" si="41"/>
        <v>42.450000762939503</v>
      </c>
      <c r="X50" s="64">
        <f t="shared" si="41"/>
        <v>34.882095336914098</v>
      </c>
      <c r="Y50" s="64">
        <f t="shared" si="41"/>
        <v>39.910182952880902</v>
      </c>
      <c r="Z50" s="64">
        <f t="shared" si="41"/>
        <v>40.482477188110401</v>
      </c>
      <c r="AA50" s="64">
        <f t="shared" si="41"/>
        <v>42.377010345458999</v>
      </c>
      <c r="AB50" s="64">
        <f t="shared" si="41"/>
        <v>39.964988708496101</v>
      </c>
      <c r="AC50" s="64">
        <f t="shared" si="41"/>
        <v>42.4887599945068</v>
      </c>
      <c r="AD50" s="64">
        <f t="shared" si="41"/>
        <v>40.9829998016357</v>
      </c>
      <c r="AE50" s="64">
        <f t="shared" si="41"/>
        <v>42.543836593627901</v>
      </c>
      <c r="AF50" s="64">
        <f t="shared" si="41"/>
        <v>44.200042724609403</v>
      </c>
      <c r="AG50" s="64">
        <f t="shared" si="41"/>
        <v>43.780052185058601</v>
      </c>
      <c r="AH50" s="64">
        <f t="shared" si="41"/>
        <v>43.856231689453097</v>
      </c>
      <c r="AI50" s="82">
        <f t="shared" si="42"/>
        <v>5.8062324523925994</v>
      </c>
      <c r="AJ50" s="94"/>
      <c r="AK50" s="50" t="s">
        <v>97</v>
      </c>
      <c r="AL50" s="51">
        <v>67.499998092651396</v>
      </c>
      <c r="AM50" s="51">
        <v>56.200000762939503</v>
      </c>
      <c r="AN50" s="51">
        <v>65.149999618530302</v>
      </c>
      <c r="AO50" s="51">
        <v>57.799999237060497</v>
      </c>
      <c r="AP50" s="51">
        <v>67.1124076843262</v>
      </c>
      <c r="AQ50" s="51">
        <v>74.988296508789105</v>
      </c>
      <c r="AR50" s="51">
        <v>62.740737915039098</v>
      </c>
      <c r="AS50" s="51">
        <v>50.383768081665004</v>
      </c>
      <c r="AT50" s="51">
        <v>53.722522735595703</v>
      </c>
      <c r="AU50" s="51">
        <v>52.466041564941399</v>
      </c>
      <c r="AV50" s="51">
        <v>57.3690090179443</v>
      </c>
      <c r="AW50" s="51">
        <v>58.8154907226563</v>
      </c>
      <c r="AX50" s="51">
        <v>60.4770698547363</v>
      </c>
      <c r="AY50" s="51">
        <v>54.966724395752003</v>
      </c>
      <c r="AZ50" s="51">
        <v>61.529333114624002</v>
      </c>
    </row>
    <row r="51" spans="14:52" x14ac:dyDescent="0.25">
      <c r="N51" s="42"/>
      <c r="O51" s="37"/>
      <c r="P51" s="37"/>
      <c r="Q51" s="37"/>
      <c r="S51" s="29" t="s">
        <v>76</v>
      </c>
      <c r="T51" s="60">
        <f t="shared" si="43"/>
        <v>39.149999618530302</v>
      </c>
      <c r="U51" s="60">
        <f t="shared" si="41"/>
        <v>35.950000762939503</v>
      </c>
      <c r="V51" s="60">
        <f t="shared" si="41"/>
        <v>29.799999237060501</v>
      </c>
      <c r="W51" s="60">
        <f t="shared" si="41"/>
        <v>45.049999237060497</v>
      </c>
      <c r="X51" s="60">
        <f t="shared" si="41"/>
        <v>41.114912033081097</v>
      </c>
      <c r="Y51" s="60">
        <f t="shared" si="41"/>
        <v>35.909370422363303</v>
      </c>
      <c r="Z51" s="60">
        <f t="shared" si="41"/>
        <v>39.730951309204102</v>
      </c>
      <c r="AA51" s="60">
        <f t="shared" si="41"/>
        <v>40.224046707153299</v>
      </c>
      <c r="AB51" s="60">
        <f t="shared" si="41"/>
        <v>41.632448196411097</v>
      </c>
      <c r="AC51" s="60">
        <f t="shared" si="41"/>
        <v>40.0975856781006</v>
      </c>
      <c r="AD51" s="60">
        <f t="shared" si="41"/>
        <v>41.948709487915004</v>
      </c>
      <c r="AE51" s="60">
        <f t="shared" si="41"/>
        <v>40.970020294189503</v>
      </c>
      <c r="AF51" s="60">
        <f t="shared" si="41"/>
        <v>42.219688415527301</v>
      </c>
      <c r="AG51" s="60">
        <f t="shared" si="41"/>
        <v>43.607528686523402</v>
      </c>
      <c r="AH51" s="60">
        <f t="shared" si="41"/>
        <v>43.4868679046631</v>
      </c>
      <c r="AI51" s="83">
        <f t="shared" si="42"/>
        <v>4.3368682861327983</v>
      </c>
      <c r="AJ51" s="94"/>
      <c r="AK51" s="50" t="s">
        <v>98</v>
      </c>
      <c r="AL51" s="51">
        <v>51.549999237060497</v>
      </c>
      <c r="AM51" s="51">
        <v>64.999998092651396</v>
      </c>
      <c r="AN51" s="51">
        <v>57.200000762939503</v>
      </c>
      <c r="AO51" s="51">
        <v>66.149999618530302</v>
      </c>
      <c r="AP51" s="51">
        <v>57.4079494476318</v>
      </c>
      <c r="AQ51" s="51">
        <v>66.624505996704102</v>
      </c>
      <c r="AR51" s="51">
        <v>73.688655853271499</v>
      </c>
      <c r="AS51" s="51">
        <v>62.339605331420898</v>
      </c>
      <c r="AT51" s="51">
        <v>50.974420547485401</v>
      </c>
      <c r="AU51" s="51">
        <v>53.899082183837898</v>
      </c>
      <c r="AV51" s="51">
        <v>52.831399917602504</v>
      </c>
      <c r="AW51" s="51">
        <v>57.311674118041999</v>
      </c>
      <c r="AX51" s="51">
        <v>58.8250122070313</v>
      </c>
      <c r="AY51" s="51">
        <v>60.357362747192397</v>
      </c>
      <c r="AZ51" s="51">
        <v>55.2038898468018</v>
      </c>
    </row>
    <row r="52" spans="14:52" x14ac:dyDescent="0.25">
      <c r="N52" s="42"/>
      <c r="O52" s="37"/>
      <c r="P52" s="37"/>
      <c r="Q52" s="37"/>
      <c r="S52" s="66" t="s">
        <v>77</v>
      </c>
      <c r="T52" s="64">
        <f t="shared" si="43"/>
        <v>34.199999809265101</v>
      </c>
      <c r="U52" s="64">
        <f t="shared" si="41"/>
        <v>39.149999618530302</v>
      </c>
      <c r="V52" s="64">
        <f t="shared" si="41"/>
        <v>35.700000762939503</v>
      </c>
      <c r="W52" s="64">
        <f t="shared" si="41"/>
        <v>32.799999237060497</v>
      </c>
      <c r="X52" s="64">
        <f t="shared" si="41"/>
        <v>43.076934814453097</v>
      </c>
      <c r="Y52" s="64">
        <f t="shared" si="41"/>
        <v>40.7405815124512</v>
      </c>
      <c r="Z52" s="64">
        <f t="shared" si="41"/>
        <v>37.383083343505902</v>
      </c>
      <c r="AA52" s="64">
        <f t="shared" si="41"/>
        <v>40.130823135375998</v>
      </c>
      <c r="AB52" s="64">
        <f t="shared" si="41"/>
        <v>40.586189270019503</v>
      </c>
      <c r="AC52" s="64">
        <f t="shared" si="41"/>
        <v>41.6846027374268</v>
      </c>
      <c r="AD52" s="64">
        <f t="shared" si="41"/>
        <v>40.729101181030302</v>
      </c>
      <c r="AE52" s="64">
        <f t="shared" si="41"/>
        <v>42.152313232421903</v>
      </c>
      <c r="AF52" s="64">
        <f t="shared" si="41"/>
        <v>41.526771545410199</v>
      </c>
      <c r="AG52" s="64">
        <f t="shared" si="41"/>
        <v>42.587535858154297</v>
      </c>
      <c r="AH52" s="64">
        <f t="shared" si="41"/>
        <v>43.802648544311502</v>
      </c>
      <c r="AI52" s="82">
        <f t="shared" si="42"/>
        <v>9.6026487350464009</v>
      </c>
      <c r="AJ52" s="94"/>
      <c r="AK52" s="50" t="s">
        <v>99</v>
      </c>
      <c r="AL52" s="51">
        <v>40.049999237060497</v>
      </c>
      <c r="AM52" s="51">
        <v>49.549999237060497</v>
      </c>
      <c r="AN52" s="51">
        <v>64.799999237060504</v>
      </c>
      <c r="AO52" s="51">
        <v>60.200000762939503</v>
      </c>
      <c r="AP52" s="51">
        <v>65.437398910522504</v>
      </c>
      <c r="AQ52" s="51">
        <v>57.130266189575202</v>
      </c>
      <c r="AR52" s="51">
        <v>66.325691223144503</v>
      </c>
      <c r="AS52" s="51">
        <v>72.562492370605497</v>
      </c>
      <c r="AT52" s="51">
        <v>62.0230808258057</v>
      </c>
      <c r="AU52" s="51">
        <v>51.536624908447301</v>
      </c>
      <c r="AV52" s="51">
        <v>54.105298995971701</v>
      </c>
      <c r="AW52" s="51">
        <v>53.2068386077881</v>
      </c>
      <c r="AX52" s="51">
        <v>57.305604934692397</v>
      </c>
      <c r="AY52" s="51">
        <v>58.8868312835693</v>
      </c>
      <c r="AZ52" s="51">
        <v>60.305389404296903</v>
      </c>
    </row>
    <row r="53" spans="14:52" x14ac:dyDescent="0.25">
      <c r="N53" s="42"/>
      <c r="O53" s="37"/>
      <c r="P53" s="37"/>
      <c r="Q53" s="37"/>
      <c r="S53" s="29" t="s">
        <v>78</v>
      </c>
      <c r="T53" s="60">
        <f t="shared" si="43"/>
        <v>41.850000381469698</v>
      </c>
      <c r="U53" s="60">
        <f t="shared" si="41"/>
        <v>34.199998855590799</v>
      </c>
      <c r="V53" s="60">
        <f t="shared" si="41"/>
        <v>40.899999618530302</v>
      </c>
      <c r="W53" s="60">
        <f t="shared" si="41"/>
        <v>38.700000762939503</v>
      </c>
      <c r="X53" s="60">
        <f t="shared" si="41"/>
        <v>35.078335762023897</v>
      </c>
      <c r="Y53" s="60">
        <f t="shared" si="41"/>
        <v>42.582124710083001</v>
      </c>
      <c r="Z53" s="60">
        <f t="shared" si="41"/>
        <v>41.481971740722699</v>
      </c>
      <c r="AA53" s="60">
        <f t="shared" si="41"/>
        <v>39.046348571777301</v>
      </c>
      <c r="AB53" s="60">
        <f t="shared" si="41"/>
        <v>41.119928359985401</v>
      </c>
      <c r="AC53" s="60">
        <f t="shared" si="41"/>
        <v>41.557174682617202</v>
      </c>
      <c r="AD53" s="60">
        <f t="shared" si="41"/>
        <v>42.486349105834996</v>
      </c>
      <c r="AE53" s="60">
        <f t="shared" si="41"/>
        <v>41.899009704589801</v>
      </c>
      <c r="AF53" s="60">
        <f t="shared" si="41"/>
        <v>43.060882568359403</v>
      </c>
      <c r="AG53" s="60">
        <f t="shared" si="41"/>
        <v>42.686868667602504</v>
      </c>
      <c r="AH53" s="60">
        <f t="shared" si="41"/>
        <v>43.633796691894503</v>
      </c>
      <c r="AI53" s="83">
        <f t="shared" si="42"/>
        <v>1.7837963104248047</v>
      </c>
      <c r="AJ53" s="94"/>
      <c r="AK53" s="50" t="s">
        <v>100</v>
      </c>
      <c r="AL53" s="51">
        <v>58.75</v>
      </c>
      <c r="AM53" s="51">
        <v>41.200000762939503</v>
      </c>
      <c r="AN53" s="51">
        <v>50.049999237060497</v>
      </c>
      <c r="AO53" s="51">
        <v>66.049999237060504</v>
      </c>
      <c r="AP53" s="51">
        <v>59.677995681762702</v>
      </c>
      <c r="AQ53" s="51">
        <v>64.573623657226605</v>
      </c>
      <c r="AR53" s="51">
        <v>56.8080348968506</v>
      </c>
      <c r="AS53" s="51">
        <v>65.776962280273395</v>
      </c>
      <c r="AT53" s="51">
        <v>71.326320648193402</v>
      </c>
      <c r="AU53" s="51">
        <v>61.524570465087898</v>
      </c>
      <c r="AV53" s="51">
        <v>51.839422225952099</v>
      </c>
      <c r="AW53" s="51">
        <v>54.127569198608398</v>
      </c>
      <c r="AX53" s="51">
        <v>53.349521636962898</v>
      </c>
      <c r="AY53" s="51">
        <v>57.124889373779297</v>
      </c>
      <c r="AZ53" s="51">
        <v>58.740518569946303</v>
      </c>
    </row>
    <row r="54" spans="14:52" x14ac:dyDescent="0.25">
      <c r="N54" s="42"/>
      <c r="O54" s="37"/>
      <c r="P54" s="37"/>
      <c r="Q54" s="37"/>
      <c r="S54" s="66" t="s">
        <v>79</v>
      </c>
      <c r="T54" s="64">
        <f t="shared" si="43"/>
        <v>42.449998855590799</v>
      </c>
      <c r="U54" s="64">
        <f t="shared" si="41"/>
        <v>34.5</v>
      </c>
      <c r="V54" s="64">
        <f t="shared" si="41"/>
        <v>31.699998855590799</v>
      </c>
      <c r="W54" s="64">
        <f t="shared" si="41"/>
        <v>41.149999618530302</v>
      </c>
      <c r="X54" s="64">
        <f t="shared" si="41"/>
        <v>39.325103759765597</v>
      </c>
      <c r="Y54" s="64">
        <f t="shared" si="41"/>
        <v>36.643697738647496</v>
      </c>
      <c r="Z54" s="64">
        <f t="shared" si="41"/>
        <v>42.535724639892599</v>
      </c>
      <c r="AA54" s="64">
        <f t="shared" si="41"/>
        <v>41.9758396148682</v>
      </c>
      <c r="AB54" s="64">
        <f t="shared" si="41"/>
        <v>40.177925109863303</v>
      </c>
      <c r="AC54" s="64">
        <f t="shared" si="41"/>
        <v>41.790016174316399</v>
      </c>
      <c r="AD54" s="64">
        <f t="shared" si="41"/>
        <v>42.234142303466797</v>
      </c>
      <c r="AE54" s="64">
        <f t="shared" si="41"/>
        <v>43.042379379272496</v>
      </c>
      <c r="AF54" s="64">
        <f t="shared" si="41"/>
        <v>42.7100505828857</v>
      </c>
      <c r="AG54" s="64">
        <f t="shared" si="41"/>
        <v>43.706508636474602</v>
      </c>
      <c r="AH54" s="64">
        <f t="shared" si="41"/>
        <v>43.513950347900398</v>
      </c>
      <c r="AI54" s="82">
        <f t="shared" si="42"/>
        <v>1.0639514923095987</v>
      </c>
      <c r="AJ54" s="94"/>
      <c r="AK54" s="50" t="s">
        <v>101</v>
      </c>
      <c r="AL54" s="51">
        <v>66.549999237060504</v>
      </c>
      <c r="AM54" s="51">
        <v>58.25</v>
      </c>
      <c r="AN54" s="51">
        <v>38.450000762939503</v>
      </c>
      <c r="AO54" s="51">
        <v>52.299999237060497</v>
      </c>
      <c r="AP54" s="51">
        <v>64.778810501098604</v>
      </c>
      <c r="AQ54" s="51">
        <v>58.784374237060497</v>
      </c>
      <c r="AR54" s="51">
        <v>63.512628555297901</v>
      </c>
      <c r="AS54" s="51">
        <v>56.183294296264599</v>
      </c>
      <c r="AT54" s="51">
        <v>64.846902847289996</v>
      </c>
      <c r="AU54" s="51">
        <v>69.826908111572294</v>
      </c>
      <c r="AV54" s="51">
        <v>60.716968536377003</v>
      </c>
      <c r="AW54" s="51">
        <v>51.739435195922901</v>
      </c>
      <c r="AX54" s="51">
        <v>53.8228244781494</v>
      </c>
      <c r="AY54" s="51">
        <v>53.115306854247997</v>
      </c>
      <c r="AZ54" s="51">
        <v>56.6112060546875</v>
      </c>
    </row>
    <row r="55" spans="14:52" x14ac:dyDescent="0.25">
      <c r="N55" s="42"/>
      <c r="O55" s="37"/>
      <c r="P55" s="37"/>
      <c r="Q55" s="37"/>
      <c r="S55" s="68" t="s">
        <v>80</v>
      </c>
      <c r="T55" s="62">
        <f t="shared" si="43"/>
        <v>29.149999618530298</v>
      </c>
      <c r="U55" s="62">
        <f t="shared" si="41"/>
        <v>38.049999237060497</v>
      </c>
      <c r="V55" s="62">
        <f t="shared" si="41"/>
        <v>38.099998474121101</v>
      </c>
      <c r="W55" s="62">
        <f t="shared" si="41"/>
        <v>34.849998474121101</v>
      </c>
      <c r="X55" s="62">
        <f t="shared" si="41"/>
        <v>41.596967697143597</v>
      </c>
      <c r="Y55" s="62">
        <f t="shared" si="41"/>
        <v>40.326784133911097</v>
      </c>
      <c r="Z55" s="62">
        <f t="shared" si="41"/>
        <v>38.485696792602504</v>
      </c>
      <c r="AA55" s="62">
        <f t="shared" si="41"/>
        <v>43.114072799682603</v>
      </c>
      <c r="AB55" s="62">
        <f t="shared" si="41"/>
        <v>42.8512573242188</v>
      </c>
      <c r="AC55" s="62">
        <f t="shared" si="41"/>
        <v>41.513242721557603</v>
      </c>
      <c r="AD55" s="62">
        <f t="shared" si="41"/>
        <v>42.836259841918903</v>
      </c>
      <c r="AE55" s="62">
        <f t="shared" si="41"/>
        <v>43.2905788421631</v>
      </c>
      <c r="AF55" s="62">
        <f t="shared" si="41"/>
        <v>44.0233669281006</v>
      </c>
      <c r="AG55" s="62">
        <f t="shared" si="41"/>
        <v>43.882024765014599</v>
      </c>
      <c r="AH55" s="62">
        <f t="shared" si="41"/>
        <v>44.772342681884801</v>
      </c>
      <c r="AI55" s="84">
        <f t="shared" si="42"/>
        <v>15.622343063354503</v>
      </c>
      <c r="AJ55" s="94"/>
      <c r="AK55" s="50" t="s">
        <v>102</v>
      </c>
      <c r="AL55" s="51">
        <v>51.049999237060497</v>
      </c>
      <c r="AM55" s="51">
        <v>60.549999237060497</v>
      </c>
      <c r="AN55" s="51">
        <v>52.5</v>
      </c>
      <c r="AO55" s="51">
        <v>34.450000762939503</v>
      </c>
      <c r="AP55" s="51">
        <v>51.593004226684599</v>
      </c>
      <c r="AQ55" s="51">
        <v>63.235443115234403</v>
      </c>
      <c r="AR55" s="51">
        <v>57.653181076049798</v>
      </c>
      <c r="AS55" s="51">
        <v>62.136236190795898</v>
      </c>
      <c r="AT55" s="51">
        <v>55.221429824829102</v>
      </c>
      <c r="AU55" s="51">
        <v>63.543329238891602</v>
      </c>
      <c r="AV55" s="51">
        <v>68.051578521728501</v>
      </c>
      <c r="AW55" s="51">
        <v>59.568304061889599</v>
      </c>
      <c r="AX55" s="51">
        <v>51.2358589172363</v>
      </c>
      <c r="AY55" s="51">
        <v>53.145706176757798</v>
      </c>
      <c r="AZ55" s="51">
        <v>52.497524261474602</v>
      </c>
    </row>
    <row r="56" spans="14:52" x14ac:dyDescent="0.25">
      <c r="N56" s="42"/>
      <c r="O56" s="37"/>
      <c r="P56" s="37"/>
      <c r="Q56" s="37"/>
      <c r="S56" s="3" t="s">
        <v>9</v>
      </c>
      <c r="T56" s="102">
        <f>SUM(T42:T55)</f>
        <v>619.64999485015846</v>
      </c>
      <c r="U56" s="102">
        <f t="shared" ref="U56:AI56" si="44">SUM(U42:U55)</f>
        <v>615.79999732971203</v>
      </c>
      <c r="V56" s="102">
        <f t="shared" si="44"/>
        <v>621.29999351501453</v>
      </c>
      <c r="W56" s="102">
        <f t="shared" si="44"/>
        <v>617.74999332427967</v>
      </c>
      <c r="X56" s="102">
        <f t="shared" si="44"/>
        <v>633.00318431854271</v>
      </c>
      <c r="Y56" s="102">
        <f t="shared" si="44"/>
        <v>633.83633041381859</v>
      </c>
      <c r="Z56" s="102">
        <f t="shared" si="44"/>
        <v>640.41116523742687</v>
      </c>
      <c r="AA56" s="102">
        <f t="shared" si="44"/>
        <v>650.66013908386253</v>
      </c>
      <c r="AB56" s="102">
        <f t="shared" si="44"/>
        <v>649.33136367797817</v>
      </c>
      <c r="AC56" s="102">
        <f t="shared" si="44"/>
        <v>656.28344726562511</v>
      </c>
      <c r="AD56" s="102">
        <f t="shared" si="44"/>
        <v>666.01340866088856</v>
      </c>
      <c r="AE56" s="102">
        <f t="shared" si="44"/>
        <v>668.70425605773937</v>
      </c>
      <c r="AF56" s="102">
        <f t="shared" si="44"/>
        <v>672.43271255493164</v>
      </c>
      <c r="AG56" s="102">
        <f t="shared" si="44"/>
        <v>678.3362979888916</v>
      </c>
      <c r="AH56" s="102">
        <f t="shared" si="44"/>
        <v>682.25850296020508</v>
      </c>
      <c r="AI56" s="60">
        <f t="shared" si="44"/>
        <v>62.6085081100465</v>
      </c>
      <c r="AJ56" s="99"/>
      <c r="AK56" s="50" t="s">
        <v>103</v>
      </c>
      <c r="AL56" s="51">
        <v>51.399999618530302</v>
      </c>
      <c r="AM56" s="51">
        <v>51.299999237060497</v>
      </c>
      <c r="AN56" s="51">
        <v>59.799999237060497</v>
      </c>
      <c r="AO56" s="51">
        <v>55.5</v>
      </c>
      <c r="AP56" s="51">
        <v>34.8933620452881</v>
      </c>
      <c r="AQ56" s="51">
        <v>51.017881393432603</v>
      </c>
      <c r="AR56" s="51">
        <v>62.020843505859403</v>
      </c>
      <c r="AS56" s="51">
        <v>56.709758758544901</v>
      </c>
      <c r="AT56" s="51">
        <v>60.981941223144503</v>
      </c>
      <c r="AU56" s="51">
        <v>54.400440216064503</v>
      </c>
      <c r="AV56" s="51">
        <v>62.448282241821303</v>
      </c>
      <c r="AW56" s="51">
        <v>66.555076599121094</v>
      </c>
      <c r="AX56" s="51">
        <v>58.599931716918903</v>
      </c>
      <c r="AY56" s="51">
        <v>50.819471359252901</v>
      </c>
      <c r="AZ56" s="51">
        <v>52.573423385620103</v>
      </c>
    </row>
    <row r="57" spans="14:52" x14ac:dyDescent="0.25">
      <c r="N57" s="42"/>
      <c r="O57" s="37"/>
      <c r="P57" s="37"/>
      <c r="Q57" s="37"/>
      <c r="S57" s="75" t="s">
        <v>81</v>
      </c>
      <c r="T57" s="64">
        <f>AL34</f>
        <v>36.299999237060497</v>
      </c>
      <c r="U57" s="64">
        <f t="shared" ref="U57:AH66" si="45">AM34</f>
        <v>36.899999618530302</v>
      </c>
      <c r="V57" s="64">
        <f t="shared" si="45"/>
        <v>42.899999618530302</v>
      </c>
      <c r="W57" s="64">
        <f t="shared" si="45"/>
        <v>37.25</v>
      </c>
      <c r="X57" s="64">
        <f t="shared" si="45"/>
        <v>36.669763565063498</v>
      </c>
      <c r="Y57" s="64">
        <f t="shared" si="45"/>
        <v>42.365011215209996</v>
      </c>
      <c r="Z57" s="64">
        <f t="shared" si="45"/>
        <v>41.766937255859403</v>
      </c>
      <c r="AA57" s="64">
        <f t="shared" si="45"/>
        <v>40.215551376342802</v>
      </c>
      <c r="AB57" s="64">
        <f t="shared" si="45"/>
        <v>44.011116027832003</v>
      </c>
      <c r="AC57" s="64">
        <f t="shared" si="45"/>
        <v>43.892297744750998</v>
      </c>
      <c r="AD57" s="64">
        <f t="shared" si="45"/>
        <v>42.929740905761697</v>
      </c>
      <c r="AE57" s="64">
        <f t="shared" si="45"/>
        <v>44.042886734008803</v>
      </c>
      <c r="AF57" s="64">
        <f t="shared" si="45"/>
        <v>44.514503479003899</v>
      </c>
      <c r="AG57" s="64">
        <f t="shared" si="45"/>
        <v>45.2049369812012</v>
      </c>
      <c r="AH57" s="64">
        <f t="shared" si="45"/>
        <v>45.211282730102504</v>
      </c>
      <c r="AI57" s="86">
        <f t="shared" ref="AI57:AI66" si="46">AH57-T57</f>
        <v>8.9112834930420064</v>
      </c>
      <c r="AJ57" s="94"/>
      <c r="AK57" s="50" t="s">
        <v>104</v>
      </c>
      <c r="AL57" s="51">
        <v>32</v>
      </c>
      <c r="AM57" s="51">
        <v>52.649999618530302</v>
      </c>
      <c r="AN57" s="51">
        <v>49.549999237060497</v>
      </c>
      <c r="AO57" s="51">
        <v>58.799999237060497</v>
      </c>
      <c r="AP57" s="51">
        <v>54.353809356689503</v>
      </c>
      <c r="AQ57" s="51">
        <v>35.177324295043903</v>
      </c>
      <c r="AR57" s="51">
        <v>50.434913635253899</v>
      </c>
      <c r="AS57" s="51">
        <v>60.736001968383803</v>
      </c>
      <c r="AT57" s="51">
        <v>55.7403049468994</v>
      </c>
      <c r="AU57" s="51">
        <v>59.746309280395501</v>
      </c>
      <c r="AV57" s="51">
        <v>53.464830398559599</v>
      </c>
      <c r="AW57" s="51">
        <v>61.282468795776403</v>
      </c>
      <c r="AX57" s="51">
        <v>64.986930847167997</v>
      </c>
      <c r="AY57" s="51">
        <v>57.523468017578097</v>
      </c>
      <c r="AZ57" s="51">
        <v>50.288280487060497</v>
      </c>
    </row>
    <row r="58" spans="14:52" x14ac:dyDescent="0.25">
      <c r="N58" s="42"/>
      <c r="O58" s="37"/>
      <c r="P58" s="37"/>
      <c r="Q58" s="37"/>
      <c r="S58" s="29" t="s">
        <v>82</v>
      </c>
      <c r="T58" s="60">
        <f>AL35</f>
        <v>38.149999618530302</v>
      </c>
      <c r="U58" s="60">
        <f t="shared" si="45"/>
        <v>39.449998855590799</v>
      </c>
      <c r="V58" s="60">
        <f t="shared" si="45"/>
        <v>42.549999237060497</v>
      </c>
      <c r="W58" s="60">
        <f t="shared" si="45"/>
        <v>43.899999618530302</v>
      </c>
      <c r="X58" s="60">
        <f t="shared" si="45"/>
        <v>38.762214660644503</v>
      </c>
      <c r="Y58" s="60">
        <f t="shared" si="45"/>
        <v>38.638019561767599</v>
      </c>
      <c r="Z58" s="60">
        <f t="shared" si="45"/>
        <v>43.819698333740199</v>
      </c>
      <c r="AA58" s="60">
        <f t="shared" si="45"/>
        <v>43.478382110595703</v>
      </c>
      <c r="AB58" s="60">
        <f t="shared" si="45"/>
        <v>42.108768463134801</v>
      </c>
      <c r="AC58" s="60">
        <f t="shared" si="45"/>
        <v>45.3165607452393</v>
      </c>
      <c r="AD58" s="60">
        <f t="shared" si="45"/>
        <v>45.297605514526403</v>
      </c>
      <c r="AE58" s="60">
        <f t="shared" si="45"/>
        <v>44.618501663208001</v>
      </c>
      <c r="AF58" s="60">
        <f t="shared" si="45"/>
        <v>45.582078933715799</v>
      </c>
      <c r="AG58" s="60">
        <f t="shared" si="45"/>
        <v>46.084001541137702</v>
      </c>
      <c r="AH58" s="60">
        <f t="shared" si="45"/>
        <v>46.751958847045898</v>
      </c>
      <c r="AI58" s="83">
        <f t="shared" si="46"/>
        <v>8.6019592285155966</v>
      </c>
      <c r="AJ58" s="94"/>
      <c r="AK58" s="50" t="s">
        <v>105</v>
      </c>
      <c r="AL58" s="51">
        <v>47.149999618530302</v>
      </c>
      <c r="AM58" s="51">
        <v>31.75</v>
      </c>
      <c r="AN58" s="51">
        <v>51.899999618530302</v>
      </c>
      <c r="AO58" s="51">
        <v>46.549999237060497</v>
      </c>
      <c r="AP58" s="51">
        <v>57.473415374755902</v>
      </c>
      <c r="AQ58" s="51">
        <v>53.526445388793903</v>
      </c>
      <c r="AR58" s="51">
        <v>35.686771392822301</v>
      </c>
      <c r="AS58" s="51">
        <v>50.102809906005902</v>
      </c>
      <c r="AT58" s="51">
        <v>59.7536296844482</v>
      </c>
      <c r="AU58" s="51">
        <v>55.0426731109619</v>
      </c>
      <c r="AV58" s="51">
        <v>58.825942993164098</v>
      </c>
      <c r="AW58" s="51">
        <v>52.833446502685497</v>
      </c>
      <c r="AX58" s="51">
        <v>60.424381256103501</v>
      </c>
      <c r="AY58" s="51">
        <v>63.790933609008803</v>
      </c>
      <c r="AZ58" s="51">
        <v>56.778318405151403</v>
      </c>
    </row>
    <row r="59" spans="14:52" x14ac:dyDescent="0.25">
      <c r="N59" s="42"/>
      <c r="O59" s="37"/>
      <c r="P59" s="37"/>
      <c r="Q59" s="37"/>
      <c r="S59" s="66" t="s">
        <v>83</v>
      </c>
      <c r="T59" s="64">
        <f t="shared" ref="T59:T66" si="47">AL36</f>
        <v>43.899999618530302</v>
      </c>
      <c r="U59" s="64">
        <f t="shared" si="45"/>
        <v>36.149999618530302</v>
      </c>
      <c r="V59" s="64">
        <f t="shared" si="45"/>
        <v>38.299999237060497</v>
      </c>
      <c r="W59" s="64">
        <f t="shared" si="45"/>
        <v>44.799999237060497</v>
      </c>
      <c r="X59" s="64">
        <f t="shared" si="45"/>
        <v>44.664831161499002</v>
      </c>
      <c r="Y59" s="64">
        <f t="shared" si="45"/>
        <v>40.396951675415004</v>
      </c>
      <c r="Z59" s="64">
        <f t="shared" si="45"/>
        <v>40.831886291503899</v>
      </c>
      <c r="AA59" s="64">
        <f t="shared" si="45"/>
        <v>45.402259826660199</v>
      </c>
      <c r="AB59" s="64">
        <f t="shared" si="45"/>
        <v>45.230648040771499</v>
      </c>
      <c r="AC59" s="64">
        <f t="shared" si="45"/>
        <v>43.999549865722699</v>
      </c>
      <c r="AD59" s="64">
        <f t="shared" si="45"/>
        <v>46.780025482177699</v>
      </c>
      <c r="AE59" s="64">
        <f t="shared" si="45"/>
        <v>46.850366592407198</v>
      </c>
      <c r="AF59" s="64">
        <f t="shared" si="45"/>
        <v>46.374271392822301</v>
      </c>
      <c r="AG59" s="64">
        <f t="shared" si="45"/>
        <v>47.244915008544901</v>
      </c>
      <c r="AH59" s="64">
        <f t="shared" si="45"/>
        <v>47.774759292602504</v>
      </c>
      <c r="AI59" s="82">
        <f t="shared" si="46"/>
        <v>3.8747596740722017</v>
      </c>
      <c r="AJ59" s="94"/>
      <c r="AK59" s="50" t="s">
        <v>106</v>
      </c>
      <c r="AL59" s="51">
        <v>44.600000381469698</v>
      </c>
      <c r="AM59" s="51">
        <v>46.399999618530302</v>
      </c>
      <c r="AN59" s="51">
        <v>33.5</v>
      </c>
      <c r="AO59" s="51">
        <v>52.299999237060497</v>
      </c>
      <c r="AP59" s="51">
        <v>46.251190185546903</v>
      </c>
      <c r="AQ59" s="51">
        <v>56.267555236816399</v>
      </c>
      <c r="AR59" s="51">
        <v>52.851139068603501</v>
      </c>
      <c r="AS59" s="51">
        <v>36.191871643066399</v>
      </c>
      <c r="AT59" s="51">
        <v>49.811723709106403</v>
      </c>
      <c r="AU59" s="51">
        <v>58.825922012329102</v>
      </c>
      <c r="AV59" s="51">
        <v>54.403923034667997</v>
      </c>
      <c r="AW59" s="51">
        <v>57.9667358398438</v>
      </c>
      <c r="AX59" s="51">
        <v>52.277694702148402</v>
      </c>
      <c r="AY59" s="51">
        <v>59.6295776367188</v>
      </c>
      <c r="AZ59" s="51">
        <v>62.688209533691399</v>
      </c>
    </row>
    <row r="60" spans="14:52" x14ac:dyDescent="0.25">
      <c r="N60" s="42"/>
      <c r="O60" s="37"/>
      <c r="P60" s="37"/>
      <c r="Q60" s="37"/>
      <c r="S60" s="29" t="s">
        <v>84</v>
      </c>
      <c r="T60" s="60">
        <f t="shared" si="47"/>
        <v>35.199999809265101</v>
      </c>
      <c r="U60" s="60">
        <f t="shared" si="45"/>
        <v>47.649999618530302</v>
      </c>
      <c r="V60" s="60">
        <f t="shared" si="45"/>
        <v>31.649999618530298</v>
      </c>
      <c r="W60" s="60">
        <f t="shared" si="45"/>
        <v>40.949998855590799</v>
      </c>
      <c r="X60" s="60">
        <f t="shared" si="45"/>
        <v>45.584451675415004</v>
      </c>
      <c r="Y60" s="60">
        <f t="shared" si="45"/>
        <v>45.721111297607401</v>
      </c>
      <c r="Z60" s="60">
        <f t="shared" si="45"/>
        <v>42.298641204833999</v>
      </c>
      <c r="AA60" s="60">
        <f t="shared" si="45"/>
        <v>42.914230346679702</v>
      </c>
      <c r="AB60" s="60">
        <f t="shared" si="45"/>
        <v>47.0485324859619</v>
      </c>
      <c r="AC60" s="60">
        <f t="shared" si="45"/>
        <v>46.977390289306598</v>
      </c>
      <c r="AD60" s="60">
        <f t="shared" si="45"/>
        <v>45.872198104858398</v>
      </c>
      <c r="AE60" s="60">
        <f t="shared" si="45"/>
        <v>48.330625534057603</v>
      </c>
      <c r="AF60" s="60">
        <f t="shared" si="45"/>
        <v>48.4730834960938</v>
      </c>
      <c r="AG60" s="60">
        <f t="shared" si="45"/>
        <v>48.157484054565401</v>
      </c>
      <c r="AH60" s="60">
        <f t="shared" si="45"/>
        <v>48.968746185302699</v>
      </c>
      <c r="AI60" s="83">
        <f t="shared" si="46"/>
        <v>13.768746376037598</v>
      </c>
      <c r="AJ60" s="94"/>
      <c r="AK60" s="50" t="s">
        <v>107</v>
      </c>
      <c r="AL60" s="51">
        <v>40.649999618530302</v>
      </c>
      <c r="AM60" s="51">
        <v>41.100000381469698</v>
      </c>
      <c r="AN60" s="51">
        <v>49.899999618530302</v>
      </c>
      <c r="AO60" s="51">
        <v>30.5</v>
      </c>
      <c r="AP60" s="51">
        <v>52.006242752075202</v>
      </c>
      <c r="AQ60" s="51">
        <v>46.3529758453369</v>
      </c>
      <c r="AR60" s="51">
        <v>55.724245071411097</v>
      </c>
      <c r="AS60" s="51">
        <v>52.639154434204102</v>
      </c>
      <c r="AT60" s="51">
        <v>36.997135162353501</v>
      </c>
      <c r="AU60" s="51">
        <v>49.921947479247997</v>
      </c>
      <c r="AV60" s="51">
        <v>58.407932281494098</v>
      </c>
      <c r="AW60" s="51">
        <v>54.210962295532198</v>
      </c>
      <c r="AX60" s="51">
        <v>57.609186172485401</v>
      </c>
      <c r="AY60" s="51">
        <v>52.218799591064503</v>
      </c>
      <c r="AZ60" s="51">
        <v>59.3397216796875</v>
      </c>
    </row>
    <row r="61" spans="14:52" x14ac:dyDescent="0.25">
      <c r="N61" s="42"/>
      <c r="O61" s="37"/>
      <c r="P61" s="37"/>
      <c r="Q61" s="37"/>
      <c r="S61" s="66" t="s">
        <v>85</v>
      </c>
      <c r="T61" s="64">
        <f t="shared" si="47"/>
        <v>50.299999237060497</v>
      </c>
      <c r="U61" s="64">
        <f t="shared" si="45"/>
        <v>38.849998474121101</v>
      </c>
      <c r="V61" s="64">
        <f t="shared" si="45"/>
        <v>50.899999618530302</v>
      </c>
      <c r="W61" s="64">
        <f t="shared" si="45"/>
        <v>32.300000190734899</v>
      </c>
      <c r="X61" s="64">
        <f t="shared" si="45"/>
        <v>42.785688400268597</v>
      </c>
      <c r="Y61" s="64">
        <f t="shared" si="45"/>
        <v>46.948780059814503</v>
      </c>
      <c r="Z61" s="64">
        <f t="shared" si="45"/>
        <v>47.542329788208001</v>
      </c>
      <c r="AA61" s="64">
        <f t="shared" si="45"/>
        <v>44.501194000244098</v>
      </c>
      <c r="AB61" s="64">
        <f t="shared" si="45"/>
        <v>45.263166427612298</v>
      </c>
      <c r="AC61" s="64">
        <f t="shared" si="45"/>
        <v>49.094310760497997</v>
      </c>
      <c r="AD61" s="64">
        <f t="shared" si="45"/>
        <v>49.086315155029297</v>
      </c>
      <c r="AE61" s="64">
        <f t="shared" si="45"/>
        <v>48.089097976684599</v>
      </c>
      <c r="AF61" s="64">
        <f t="shared" si="45"/>
        <v>50.304254531860401</v>
      </c>
      <c r="AG61" s="64">
        <f t="shared" si="45"/>
        <v>50.537935256958001</v>
      </c>
      <c r="AH61" s="64">
        <f t="shared" si="45"/>
        <v>50.338922500610401</v>
      </c>
      <c r="AI61" s="82">
        <f t="shared" si="46"/>
        <v>3.8923263549904163E-2</v>
      </c>
      <c r="AJ61" s="94"/>
      <c r="AK61" s="50" t="s">
        <v>108</v>
      </c>
      <c r="AL61" s="51">
        <v>54.75</v>
      </c>
      <c r="AM61" s="51">
        <v>45.149999618530302</v>
      </c>
      <c r="AN61" s="51">
        <v>42.600000381469698</v>
      </c>
      <c r="AO61" s="51">
        <v>49.649999618530302</v>
      </c>
      <c r="AP61" s="51">
        <v>31.391692161560101</v>
      </c>
      <c r="AQ61" s="51">
        <v>52.047548294067397</v>
      </c>
      <c r="AR61" s="51">
        <v>46.8097438812256</v>
      </c>
      <c r="AS61" s="51">
        <v>55.580856323242202</v>
      </c>
      <c r="AT61" s="51">
        <v>52.753862380981403</v>
      </c>
      <c r="AU61" s="51">
        <v>37.9928302764893</v>
      </c>
      <c r="AV61" s="51">
        <v>50.314783096313498</v>
      </c>
      <c r="AW61" s="51">
        <v>58.362604141235401</v>
      </c>
      <c r="AX61" s="51">
        <v>54.345315933227504</v>
      </c>
      <c r="AY61" s="51">
        <v>57.621795654296903</v>
      </c>
      <c r="AZ61" s="51">
        <v>52.505815505981403</v>
      </c>
    </row>
    <row r="62" spans="14:52" x14ac:dyDescent="0.25">
      <c r="N62" s="42"/>
      <c r="O62" s="37"/>
      <c r="P62" s="37"/>
      <c r="Q62" s="37"/>
      <c r="S62" s="29" t="s">
        <v>86</v>
      </c>
      <c r="T62" s="60">
        <f t="shared" si="47"/>
        <v>46.450000762939503</v>
      </c>
      <c r="U62" s="60">
        <f t="shared" si="45"/>
        <v>45.299999237060497</v>
      </c>
      <c r="V62" s="60">
        <f t="shared" si="45"/>
        <v>41.199998855590799</v>
      </c>
      <c r="W62" s="60">
        <f t="shared" si="45"/>
        <v>50.799999237060497</v>
      </c>
      <c r="X62" s="60">
        <f t="shared" si="45"/>
        <v>35.458967208862298</v>
      </c>
      <c r="Y62" s="60">
        <f t="shared" si="45"/>
        <v>44.7252101898193</v>
      </c>
      <c r="Z62" s="60">
        <f t="shared" si="45"/>
        <v>48.729362487792997</v>
      </c>
      <c r="AA62" s="60">
        <f t="shared" si="45"/>
        <v>49.451358795166001</v>
      </c>
      <c r="AB62" s="60">
        <f t="shared" si="45"/>
        <v>46.731664657592802</v>
      </c>
      <c r="AC62" s="60">
        <f t="shared" si="45"/>
        <v>47.564535140991197</v>
      </c>
      <c r="AD62" s="60">
        <f t="shared" si="45"/>
        <v>51.175794601440401</v>
      </c>
      <c r="AE62" s="60">
        <f t="shared" si="45"/>
        <v>51.223104476928697</v>
      </c>
      <c r="AF62" s="60">
        <f t="shared" si="45"/>
        <v>50.310611724853501</v>
      </c>
      <c r="AG62" s="60">
        <f t="shared" si="45"/>
        <v>52.3594074249268</v>
      </c>
      <c r="AH62" s="60">
        <f t="shared" si="45"/>
        <v>52.672090530395501</v>
      </c>
      <c r="AI62" s="83">
        <f t="shared" si="46"/>
        <v>6.2220897674559978</v>
      </c>
      <c r="AJ62" s="94"/>
      <c r="AK62" s="50" t="s">
        <v>109</v>
      </c>
      <c r="AL62" s="51">
        <v>38.899999618530302</v>
      </c>
      <c r="AM62" s="51">
        <v>54.5</v>
      </c>
      <c r="AN62" s="51">
        <v>47.149999618530302</v>
      </c>
      <c r="AO62" s="51">
        <v>41.600000381469698</v>
      </c>
      <c r="AP62" s="51">
        <v>49.414119720458999</v>
      </c>
      <c r="AQ62" s="51">
        <v>32.118751525878899</v>
      </c>
      <c r="AR62" s="51">
        <v>51.977399826049798</v>
      </c>
      <c r="AS62" s="51">
        <v>47.078832626342802</v>
      </c>
      <c r="AT62" s="51">
        <v>55.2272338867188</v>
      </c>
      <c r="AU62" s="51">
        <v>52.6814670562744</v>
      </c>
      <c r="AV62" s="51">
        <v>38.786861419677699</v>
      </c>
      <c r="AW62" s="51">
        <v>50.514379501342802</v>
      </c>
      <c r="AX62" s="51">
        <v>58.126911163330099</v>
      </c>
      <c r="AY62" s="51">
        <v>54.316236495971701</v>
      </c>
      <c r="AZ62" s="51">
        <v>57.440799713134801</v>
      </c>
    </row>
    <row r="63" spans="14:52" x14ac:dyDescent="0.25">
      <c r="N63" s="42"/>
      <c r="O63" s="37"/>
      <c r="P63" s="37"/>
      <c r="Q63" s="37"/>
      <c r="S63" s="66" t="s">
        <v>87</v>
      </c>
      <c r="T63" s="64">
        <f t="shared" si="47"/>
        <v>52.449998855590799</v>
      </c>
      <c r="U63" s="64">
        <f t="shared" si="45"/>
        <v>49.600000381469698</v>
      </c>
      <c r="V63" s="64">
        <f t="shared" si="45"/>
        <v>49.299999237060497</v>
      </c>
      <c r="W63" s="64">
        <f t="shared" si="45"/>
        <v>42.699998855590799</v>
      </c>
      <c r="X63" s="64">
        <f t="shared" si="45"/>
        <v>52.359756469726598</v>
      </c>
      <c r="Y63" s="64">
        <f t="shared" si="45"/>
        <v>38.543834686279297</v>
      </c>
      <c r="Z63" s="64">
        <f t="shared" si="45"/>
        <v>47.104776382446303</v>
      </c>
      <c r="AA63" s="64">
        <f t="shared" si="45"/>
        <v>50.822639465332003</v>
      </c>
      <c r="AB63" s="64">
        <f t="shared" si="45"/>
        <v>51.6309204101563</v>
      </c>
      <c r="AC63" s="64">
        <f t="shared" si="45"/>
        <v>49.159370422363303</v>
      </c>
      <c r="AD63" s="64">
        <f t="shared" si="45"/>
        <v>50.050565719604499</v>
      </c>
      <c r="AE63" s="64">
        <f t="shared" si="45"/>
        <v>53.495632171630902</v>
      </c>
      <c r="AF63" s="64">
        <f t="shared" si="45"/>
        <v>53.594873428344698</v>
      </c>
      <c r="AG63" s="64">
        <f t="shared" si="45"/>
        <v>52.761350631713903</v>
      </c>
      <c r="AH63" s="64">
        <f t="shared" si="45"/>
        <v>54.701377868652301</v>
      </c>
      <c r="AI63" s="82">
        <f t="shared" si="46"/>
        <v>2.2513790130615021</v>
      </c>
      <c r="AJ63" s="94"/>
      <c r="AK63" s="50" t="s">
        <v>110</v>
      </c>
      <c r="AL63" s="51">
        <v>42.100000381469698</v>
      </c>
      <c r="AM63" s="51">
        <v>40.050000190734899</v>
      </c>
      <c r="AN63" s="51">
        <v>52.850000381469698</v>
      </c>
      <c r="AO63" s="51">
        <v>47.649999618530302</v>
      </c>
      <c r="AP63" s="51">
        <v>41.633121490478501</v>
      </c>
      <c r="AQ63" s="51">
        <v>49.1357612609863</v>
      </c>
      <c r="AR63" s="51">
        <v>32.795352935791001</v>
      </c>
      <c r="AS63" s="51">
        <v>51.837459564208999</v>
      </c>
      <c r="AT63" s="51">
        <v>47.262170791625998</v>
      </c>
      <c r="AU63" s="51">
        <v>54.798627853393597</v>
      </c>
      <c r="AV63" s="51">
        <v>52.536441802978501</v>
      </c>
      <c r="AW63" s="51">
        <v>39.446702957153299</v>
      </c>
      <c r="AX63" s="51">
        <v>50.630615234375</v>
      </c>
      <c r="AY63" s="51">
        <v>57.835477828979499</v>
      </c>
      <c r="AZ63" s="51">
        <v>54.225580215454102</v>
      </c>
    </row>
    <row r="64" spans="14:52" x14ac:dyDescent="0.25">
      <c r="N64" s="42"/>
      <c r="O64" s="37"/>
      <c r="P64" s="37"/>
      <c r="Q64" s="37"/>
      <c r="S64" s="29" t="s">
        <v>88</v>
      </c>
      <c r="T64" s="60">
        <f t="shared" si="47"/>
        <v>45.199998855590799</v>
      </c>
      <c r="U64" s="60">
        <f t="shared" si="45"/>
        <v>53.699998855590799</v>
      </c>
      <c r="V64" s="60">
        <f t="shared" si="45"/>
        <v>55.25</v>
      </c>
      <c r="W64" s="60">
        <f t="shared" si="45"/>
        <v>54.049999237060497</v>
      </c>
      <c r="X64" s="60">
        <f t="shared" si="45"/>
        <v>44.7683620452881</v>
      </c>
      <c r="Y64" s="60">
        <f t="shared" si="45"/>
        <v>53.866504669189503</v>
      </c>
      <c r="Z64" s="60">
        <f t="shared" si="45"/>
        <v>41.446073532104499</v>
      </c>
      <c r="AA64" s="60">
        <f t="shared" si="45"/>
        <v>49.3144207000732</v>
      </c>
      <c r="AB64" s="60">
        <f t="shared" si="45"/>
        <v>52.826295852661097</v>
      </c>
      <c r="AC64" s="60">
        <f t="shared" si="45"/>
        <v>53.644584655761697</v>
      </c>
      <c r="AD64" s="60">
        <f t="shared" si="45"/>
        <v>51.404052734375</v>
      </c>
      <c r="AE64" s="60">
        <f t="shared" si="45"/>
        <v>52.334432601928697</v>
      </c>
      <c r="AF64" s="60">
        <f t="shared" si="45"/>
        <v>55.638477325439503</v>
      </c>
      <c r="AG64" s="60">
        <f t="shared" si="45"/>
        <v>55.8113498687744</v>
      </c>
      <c r="AH64" s="60">
        <f t="shared" si="45"/>
        <v>55.030029296875</v>
      </c>
      <c r="AI64" s="83">
        <f t="shared" si="46"/>
        <v>9.830030441284201</v>
      </c>
      <c r="AJ64" s="94"/>
      <c r="AK64" s="50" t="s">
        <v>111</v>
      </c>
      <c r="AL64" s="51">
        <v>50.099998474121101</v>
      </c>
      <c r="AM64" s="51">
        <v>38.850000381469698</v>
      </c>
      <c r="AN64" s="51">
        <v>38.399999618530302</v>
      </c>
      <c r="AO64" s="51">
        <v>50.850000381469698</v>
      </c>
      <c r="AP64" s="51">
        <v>47.2024955749512</v>
      </c>
      <c r="AQ64" s="51">
        <v>41.487178802490199</v>
      </c>
      <c r="AR64" s="51">
        <v>48.747705459594698</v>
      </c>
      <c r="AS64" s="51">
        <v>33.233423233032198</v>
      </c>
      <c r="AT64" s="51">
        <v>51.516431808471701</v>
      </c>
      <c r="AU64" s="51">
        <v>47.247024536132798</v>
      </c>
      <c r="AV64" s="51">
        <v>54.180503845214801</v>
      </c>
      <c r="AW64" s="51">
        <v>52.200939178466797</v>
      </c>
      <c r="AX64" s="51">
        <v>39.876768112182603</v>
      </c>
      <c r="AY64" s="51">
        <v>50.552692413330099</v>
      </c>
      <c r="AZ64" s="51">
        <v>57.367397308349602</v>
      </c>
    </row>
    <row r="65" spans="14:52" x14ac:dyDescent="0.25">
      <c r="N65" s="42"/>
      <c r="O65" s="37"/>
      <c r="P65" s="37"/>
      <c r="Q65" s="37"/>
      <c r="S65" s="66" t="s">
        <v>89</v>
      </c>
      <c r="T65" s="64">
        <f t="shared" si="47"/>
        <v>50.100000381469698</v>
      </c>
      <c r="U65" s="64">
        <f t="shared" si="45"/>
        <v>43.949998855590799</v>
      </c>
      <c r="V65" s="64">
        <f t="shared" si="45"/>
        <v>55.349998474121101</v>
      </c>
      <c r="W65" s="64">
        <f t="shared" si="45"/>
        <v>54.5</v>
      </c>
      <c r="X65" s="64">
        <f t="shared" si="45"/>
        <v>55.7026691436768</v>
      </c>
      <c r="Y65" s="64">
        <f t="shared" si="45"/>
        <v>46.889759063720703</v>
      </c>
      <c r="Z65" s="64">
        <f t="shared" si="45"/>
        <v>55.675672531127901</v>
      </c>
      <c r="AA65" s="64">
        <f t="shared" si="45"/>
        <v>44.1961154937744</v>
      </c>
      <c r="AB65" s="64">
        <f t="shared" si="45"/>
        <v>51.553493499755902</v>
      </c>
      <c r="AC65" s="64">
        <f t="shared" si="45"/>
        <v>54.8970241546631</v>
      </c>
      <c r="AD65" s="64">
        <f t="shared" si="45"/>
        <v>55.716442108154297</v>
      </c>
      <c r="AE65" s="64">
        <f t="shared" si="45"/>
        <v>53.662826538085902</v>
      </c>
      <c r="AF65" s="64">
        <f t="shared" si="45"/>
        <v>54.630397796630902</v>
      </c>
      <c r="AG65" s="64">
        <f t="shared" si="45"/>
        <v>57.836143493652301</v>
      </c>
      <c r="AH65" s="64">
        <f t="shared" si="45"/>
        <v>58.083715438842802</v>
      </c>
      <c r="AI65" s="82">
        <f t="shared" si="46"/>
        <v>7.9837150573731037</v>
      </c>
      <c r="AJ65" s="94"/>
      <c r="AK65" s="50" t="s">
        <v>112</v>
      </c>
      <c r="AL65" s="51">
        <v>42.600000381469698</v>
      </c>
      <c r="AM65" s="51">
        <v>50.099998474121101</v>
      </c>
      <c r="AN65" s="51">
        <v>38.600000381469698</v>
      </c>
      <c r="AO65" s="51">
        <v>37.149999618530302</v>
      </c>
      <c r="AP65" s="51">
        <v>50.662439346313498</v>
      </c>
      <c r="AQ65" s="51">
        <v>47.047756195068402</v>
      </c>
      <c r="AR65" s="51">
        <v>41.591386795043903</v>
      </c>
      <c r="AS65" s="51">
        <v>48.588155746459996</v>
      </c>
      <c r="AT65" s="51">
        <v>33.764814376831097</v>
      </c>
      <c r="AU65" s="51">
        <v>51.4541110992432</v>
      </c>
      <c r="AV65" s="51">
        <v>47.442066192627003</v>
      </c>
      <c r="AW65" s="51">
        <v>53.884420394897496</v>
      </c>
      <c r="AX65" s="51">
        <v>52.110275268554702</v>
      </c>
      <c r="AY65" s="51">
        <v>40.450323104858398</v>
      </c>
      <c r="AZ65" s="51">
        <v>50.707456588745103</v>
      </c>
    </row>
    <row r="66" spans="14:52" x14ac:dyDescent="0.25">
      <c r="N66" s="42"/>
      <c r="O66" s="37"/>
      <c r="P66" s="37"/>
      <c r="Q66" s="37"/>
      <c r="S66" s="68" t="s">
        <v>90</v>
      </c>
      <c r="T66" s="62">
        <f t="shared" si="47"/>
        <v>43.100000381469698</v>
      </c>
      <c r="U66" s="62">
        <f t="shared" si="45"/>
        <v>52.600000381469698</v>
      </c>
      <c r="V66" s="62">
        <f t="shared" si="45"/>
        <v>46.199998855590799</v>
      </c>
      <c r="W66" s="62">
        <f t="shared" si="45"/>
        <v>54.849998474121101</v>
      </c>
      <c r="X66" s="62">
        <f t="shared" si="45"/>
        <v>55.572902679443402</v>
      </c>
      <c r="Y66" s="62">
        <f t="shared" si="45"/>
        <v>57.1943264007568</v>
      </c>
      <c r="Z66" s="62">
        <f t="shared" si="45"/>
        <v>48.955850601196303</v>
      </c>
      <c r="AA66" s="62">
        <f t="shared" si="45"/>
        <v>57.276979446411097</v>
      </c>
      <c r="AB66" s="62">
        <f t="shared" si="45"/>
        <v>46.628320693969698</v>
      </c>
      <c r="AC66" s="62">
        <f t="shared" si="45"/>
        <v>53.526035308837898</v>
      </c>
      <c r="AD66" s="62">
        <f t="shared" si="45"/>
        <v>56.7381687164307</v>
      </c>
      <c r="AE66" s="62">
        <f t="shared" si="45"/>
        <v>57.551956176757798</v>
      </c>
      <c r="AF66" s="62">
        <f t="shared" si="45"/>
        <v>55.652208328247099</v>
      </c>
      <c r="AG66" s="62">
        <f t="shared" si="45"/>
        <v>56.6682033538818</v>
      </c>
      <c r="AH66" s="62">
        <f t="shared" si="45"/>
        <v>59.788185119628899</v>
      </c>
      <c r="AI66" s="84">
        <f t="shared" si="46"/>
        <v>16.688184738159201</v>
      </c>
      <c r="AJ66" s="94"/>
      <c r="AK66" s="50" t="s">
        <v>113</v>
      </c>
      <c r="AL66" s="51">
        <v>34.25</v>
      </c>
      <c r="AM66" s="51">
        <v>40.600000381469698</v>
      </c>
      <c r="AN66" s="51">
        <v>49.599998474121101</v>
      </c>
      <c r="AO66" s="51">
        <v>39.600000381469698</v>
      </c>
      <c r="AP66" s="51">
        <v>37.407606124877901</v>
      </c>
      <c r="AQ66" s="51">
        <v>50.349193572997997</v>
      </c>
      <c r="AR66" s="51">
        <v>46.845405578613303</v>
      </c>
      <c r="AS66" s="51">
        <v>41.579704284667997</v>
      </c>
      <c r="AT66" s="51">
        <v>48.3078098297119</v>
      </c>
      <c r="AU66" s="51">
        <v>34.147731781005902</v>
      </c>
      <c r="AV66" s="51">
        <v>51.2591876983643</v>
      </c>
      <c r="AW66" s="51">
        <v>47.4857082366943</v>
      </c>
      <c r="AX66" s="51">
        <v>53.464887619018597</v>
      </c>
      <c r="AY66" s="51">
        <v>51.889287948608398</v>
      </c>
      <c r="AZ66" s="51">
        <v>40.868452072143597</v>
      </c>
    </row>
    <row r="67" spans="14:52" x14ac:dyDescent="0.25">
      <c r="N67" s="42"/>
      <c r="O67" s="37"/>
      <c r="P67" s="37"/>
      <c r="Q67" s="37"/>
      <c r="S67" s="3" t="s">
        <v>9</v>
      </c>
      <c r="T67" s="60">
        <f>SUM(T57:T66)</f>
        <v>441.14999675750721</v>
      </c>
      <c r="U67" s="60">
        <f t="shared" ref="U67:AI67" si="48">SUM(U57:U66)</f>
        <v>444.14999389648438</v>
      </c>
      <c r="V67" s="60">
        <f t="shared" si="48"/>
        <v>453.59999275207508</v>
      </c>
      <c r="W67" s="60">
        <f t="shared" si="48"/>
        <v>456.09999370574934</v>
      </c>
      <c r="X67" s="60">
        <f t="shared" si="48"/>
        <v>452.32960700988787</v>
      </c>
      <c r="Y67" s="60">
        <f t="shared" si="48"/>
        <v>455.28950881958008</v>
      </c>
      <c r="Z67" s="60">
        <f t="shared" si="48"/>
        <v>458.17122840881348</v>
      </c>
      <c r="AA67" s="60">
        <f t="shared" si="48"/>
        <v>467.57313156127918</v>
      </c>
      <c r="AB67" s="60">
        <f t="shared" si="48"/>
        <v>473.03292655944824</v>
      </c>
      <c r="AC67" s="60">
        <f t="shared" si="48"/>
        <v>488.07165908813477</v>
      </c>
      <c r="AD67" s="60">
        <f t="shared" si="48"/>
        <v>495.0509090423584</v>
      </c>
      <c r="AE67" s="60">
        <f t="shared" si="48"/>
        <v>500.19943046569819</v>
      </c>
      <c r="AF67" s="60">
        <f t="shared" si="48"/>
        <v>505.07476043701195</v>
      </c>
      <c r="AG67" s="60">
        <f t="shared" si="48"/>
        <v>512.66572761535645</v>
      </c>
      <c r="AH67" s="60">
        <f t="shared" si="48"/>
        <v>519.32106781005848</v>
      </c>
      <c r="AI67" s="60">
        <f t="shared" si="48"/>
        <v>78.171071052551312</v>
      </c>
      <c r="AJ67" s="99"/>
      <c r="AK67" s="50" t="s">
        <v>114</v>
      </c>
      <c r="AL67" s="51">
        <v>54.349998474121101</v>
      </c>
      <c r="AM67" s="51">
        <v>35.75</v>
      </c>
      <c r="AN67" s="51">
        <v>41.199998855590799</v>
      </c>
      <c r="AO67" s="51">
        <v>48.099998474121101</v>
      </c>
      <c r="AP67" s="51">
        <v>39.467428207397496</v>
      </c>
      <c r="AQ67" s="51">
        <v>37.491360664367697</v>
      </c>
      <c r="AR67" s="51">
        <v>49.909360885620103</v>
      </c>
      <c r="AS67" s="51">
        <v>46.479082107543903</v>
      </c>
      <c r="AT67" s="51">
        <v>41.417369842529297</v>
      </c>
      <c r="AU67" s="51">
        <v>47.874647140502901</v>
      </c>
      <c r="AV67" s="51">
        <v>34.367731094360401</v>
      </c>
      <c r="AW67" s="51">
        <v>50.8835964202881</v>
      </c>
      <c r="AX67" s="51">
        <v>47.330816268920898</v>
      </c>
      <c r="AY67" s="51">
        <v>52.893558502197301</v>
      </c>
      <c r="AZ67" s="51">
        <v>51.505329132080099</v>
      </c>
    </row>
    <row r="68" spans="14:52" x14ac:dyDescent="0.25">
      <c r="N68" s="42"/>
      <c r="O68" s="37"/>
      <c r="P68" s="37"/>
      <c r="Q68" s="37"/>
      <c r="S68" s="75" t="s">
        <v>91</v>
      </c>
      <c r="T68" s="76">
        <f>AL44</f>
        <v>58.949998855590799</v>
      </c>
      <c r="U68" s="76">
        <f t="shared" ref="U68:AH77" si="49">AM44</f>
        <v>44.850000381469698</v>
      </c>
      <c r="V68" s="76">
        <f t="shared" si="49"/>
        <v>52.850000381469698</v>
      </c>
      <c r="W68" s="76">
        <f t="shared" si="49"/>
        <v>47.199998855590799</v>
      </c>
      <c r="X68" s="76">
        <f t="shared" si="49"/>
        <v>55.620546340942397</v>
      </c>
      <c r="Y68" s="76">
        <f t="shared" si="49"/>
        <v>56.494421005249002</v>
      </c>
      <c r="Z68" s="76">
        <f t="shared" si="49"/>
        <v>58.476879119872997</v>
      </c>
      <c r="AA68" s="76">
        <f t="shared" si="49"/>
        <v>50.659988403320298</v>
      </c>
      <c r="AB68" s="76">
        <f t="shared" si="49"/>
        <v>58.625871658325202</v>
      </c>
      <c r="AC68" s="76">
        <f t="shared" si="49"/>
        <v>48.7156658172607</v>
      </c>
      <c r="AD68" s="76">
        <f t="shared" si="49"/>
        <v>55.181989669799798</v>
      </c>
      <c r="AE68" s="76">
        <f t="shared" si="49"/>
        <v>58.239738464355497</v>
      </c>
      <c r="AF68" s="76">
        <f t="shared" si="49"/>
        <v>59.083503723144503</v>
      </c>
      <c r="AG68" s="76">
        <f t="shared" si="49"/>
        <v>57.299156188964801</v>
      </c>
      <c r="AH68" s="77">
        <f t="shared" si="49"/>
        <v>58.391109466552699</v>
      </c>
      <c r="AI68" s="91">
        <f t="shared" ref="AI68:AI77" si="50">AH68-T68</f>
        <v>-0.55888938903810015</v>
      </c>
      <c r="AJ68" s="94"/>
      <c r="AK68" s="50" t="s">
        <v>115</v>
      </c>
      <c r="AL68" s="51">
        <v>48.549999237060497</v>
      </c>
      <c r="AM68" s="51">
        <v>55.599998474121101</v>
      </c>
      <c r="AN68" s="51">
        <v>32.5</v>
      </c>
      <c r="AO68" s="51">
        <v>40.199998855590799</v>
      </c>
      <c r="AP68" s="51">
        <v>47.225557327270501</v>
      </c>
      <c r="AQ68" s="51">
        <v>39.2437648773193</v>
      </c>
      <c r="AR68" s="51">
        <v>37.495942115783699</v>
      </c>
      <c r="AS68" s="51">
        <v>49.3965034484863</v>
      </c>
      <c r="AT68" s="51">
        <v>46.054233551025398</v>
      </c>
      <c r="AU68" s="51">
        <v>41.164966583252003</v>
      </c>
      <c r="AV68" s="51">
        <v>47.3731498718262</v>
      </c>
      <c r="AW68" s="51">
        <v>34.4665718078613</v>
      </c>
      <c r="AX68" s="51">
        <v>50.417211532592802</v>
      </c>
      <c r="AY68" s="51">
        <v>47.068401336669901</v>
      </c>
      <c r="AZ68" s="51">
        <v>52.284461975097699</v>
      </c>
    </row>
    <row r="69" spans="14:52" x14ac:dyDescent="0.25">
      <c r="N69" s="42"/>
      <c r="O69" s="37"/>
      <c r="P69" s="37"/>
      <c r="Q69" s="37"/>
      <c r="S69" s="29" t="s">
        <v>92</v>
      </c>
      <c r="T69" s="60">
        <f>AL45</f>
        <v>77.900001525878906</v>
      </c>
      <c r="U69" s="60">
        <f t="shared" si="49"/>
        <v>60.700000762939503</v>
      </c>
      <c r="V69" s="60">
        <f t="shared" si="49"/>
        <v>46.100000381469698</v>
      </c>
      <c r="W69" s="60">
        <f t="shared" si="49"/>
        <v>50.700000762939503</v>
      </c>
      <c r="X69" s="60">
        <f t="shared" si="49"/>
        <v>48.5306301116943</v>
      </c>
      <c r="Y69" s="60">
        <f t="shared" si="49"/>
        <v>56.136608123779297</v>
      </c>
      <c r="Z69" s="60">
        <f t="shared" si="49"/>
        <v>57.269048690795898</v>
      </c>
      <c r="AA69" s="60">
        <f t="shared" si="49"/>
        <v>59.328483581542997</v>
      </c>
      <c r="AB69" s="60">
        <f t="shared" si="49"/>
        <v>51.927080154418903</v>
      </c>
      <c r="AC69" s="60">
        <f t="shared" si="49"/>
        <v>59.590112686157198</v>
      </c>
      <c r="AD69" s="60">
        <f t="shared" si="49"/>
        <v>50.3548488616943</v>
      </c>
      <c r="AE69" s="60">
        <f t="shared" si="49"/>
        <v>56.4155368804932</v>
      </c>
      <c r="AF69" s="60">
        <f t="shared" si="49"/>
        <v>59.312278747558601</v>
      </c>
      <c r="AG69" s="60">
        <f t="shared" si="49"/>
        <v>60.208784103393597</v>
      </c>
      <c r="AH69" s="61">
        <f t="shared" si="49"/>
        <v>58.513841629028299</v>
      </c>
      <c r="AI69" s="70">
        <f t="shared" si="50"/>
        <v>-19.386159896850607</v>
      </c>
      <c r="AJ69" s="94"/>
      <c r="AK69" s="50" t="s">
        <v>116</v>
      </c>
      <c r="AL69" s="51">
        <v>38.299999237060497</v>
      </c>
      <c r="AM69" s="51">
        <v>48.149999618530302</v>
      </c>
      <c r="AN69" s="51">
        <v>55.949998855590799</v>
      </c>
      <c r="AO69" s="51">
        <v>33</v>
      </c>
      <c r="AP69" s="51">
        <v>39.906682968139599</v>
      </c>
      <c r="AQ69" s="51">
        <v>46.443683624267599</v>
      </c>
      <c r="AR69" s="51">
        <v>39.051048278808601</v>
      </c>
      <c r="AS69" s="51">
        <v>37.446599960327099</v>
      </c>
      <c r="AT69" s="51">
        <v>48.934238433837898</v>
      </c>
      <c r="AU69" s="51">
        <v>45.674077987670898</v>
      </c>
      <c r="AV69" s="51">
        <v>40.924821853637702</v>
      </c>
      <c r="AW69" s="51">
        <v>46.896909713745103</v>
      </c>
      <c r="AX69" s="51">
        <v>34.5279026031494</v>
      </c>
      <c r="AY69" s="51">
        <v>49.980710983276403</v>
      </c>
      <c r="AZ69" s="51">
        <v>46.812999725341797</v>
      </c>
    </row>
    <row r="70" spans="14:52" x14ac:dyDescent="0.25">
      <c r="N70" s="42"/>
      <c r="O70" s="37"/>
      <c r="P70" s="37"/>
      <c r="Q70" s="37"/>
      <c r="S70" s="66" t="s">
        <v>93</v>
      </c>
      <c r="T70" s="64">
        <f t="shared" ref="T70:T77" si="51">AL46</f>
        <v>67.299999237060504</v>
      </c>
      <c r="U70" s="64">
        <f t="shared" si="49"/>
        <v>79.650001525878906</v>
      </c>
      <c r="V70" s="64">
        <f t="shared" si="49"/>
        <v>59.450000762939503</v>
      </c>
      <c r="W70" s="64">
        <f t="shared" si="49"/>
        <v>46.850000381469698</v>
      </c>
      <c r="X70" s="64">
        <f t="shared" si="49"/>
        <v>51.771787643432603</v>
      </c>
      <c r="Y70" s="64">
        <f t="shared" si="49"/>
        <v>49.771444320678697</v>
      </c>
      <c r="Z70" s="64">
        <f t="shared" si="49"/>
        <v>56.862745285034201</v>
      </c>
      <c r="AA70" s="64">
        <f t="shared" si="49"/>
        <v>58.065559387207003</v>
      </c>
      <c r="AB70" s="64">
        <f t="shared" si="49"/>
        <v>60.099037170410199</v>
      </c>
      <c r="AC70" s="64">
        <f t="shared" si="49"/>
        <v>53.0908203125</v>
      </c>
      <c r="AD70" s="64">
        <f t="shared" si="49"/>
        <v>60.538476943969698</v>
      </c>
      <c r="AE70" s="64">
        <f t="shared" si="49"/>
        <v>51.882534027099602</v>
      </c>
      <c r="AF70" s="64">
        <f t="shared" si="49"/>
        <v>57.572792053222699</v>
      </c>
      <c r="AG70" s="64">
        <f t="shared" si="49"/>
        <v>60.322782516479499</v>
      </c>
      <c r="AH70" s="67">
        <f t="shared" si="49"/>
        <v>61.286090850830099</v>
      </c>
      <c r="AI70" s="71">
        <f t="shared" si="50"/>
        <v>-6.0139083862304048</v>
      </c>
      <c r="AJ70" s="94"/>
      <c r="AK70" s="50" t="s">
        <v>117</v>
      </c>
      <c r="AL70" s="51">
        <v>53.199998855590799</v>
      </c>
      <c r="AM70" s="51">
        <v>37.549999237060497</v>
      </c>
      <c r="AN70" s="51">
        <v>48.149999618530302</v>
      </c>
      <c r="AO70" s="51">
        <v>53.199998855590799</v>
      </c>
      <c r="AP70" s="51">
        <v>32.905551910400398</v>
      </c>
      <c r="AQ70" s="51">
        <v>39.632764816284201</v>
      </c>
      <c r="AR70" s="51">
        <v>45.813076019287102</v>
      </c>
      <c r="AS70" s="51">
        <v>38.879051208496101</v>
      </c>
      <c r="AT70" s="51">
        <v>37.391885757446303</v>
      </c>
      <c r="AU70" s="51">
        <v>48.554500579833999</v>
      </c>
      <c r="AV70" s="51">
        <v>45.369180679321303</v>
      </c>
      <c r="AW70" s="51">
        <v>40.741798400878899</v>
      </c>
      <c r="AX70" s="51">
        <v>46.479118347167997</v>
      </c>
      <c r="AY70" s="51">
        <v>34.599040985107401</v>
      </c>
      <c r="AZ70" s="51">
        <v>49.618412017822301</v>
      </c>
    </row>
    <row r="71" spans="14:52" x14ac:dyDescent="0.25">
      <c r="N71" s="42"/>
      <c r="O71" s="37"/>
      <c r="P71" s="37"/>
      <c r="Q71" s="37"/>
      <c r="S71" s="29" t="s">
        <v>94</v>
      </c>
      <c r="T71" s="60">
        <f t="shared" si="51"/>
        <v>57.099998474121101</v>
      </c>
      <c r="U71" s="60">
        <f t="shared" si="49"/>
        <v>68.299999237060504</v>
      </c>
      <c r="V71" s="60">
        <f t="shared" si="49"/>
        <v>79.900001525878906</v>
      </c>
      <c r="W71" s="60">
        <f t="shared" si="49"/>
        <v>64.300001144409194</v>
      </c>
      <c r="X71" s="60">
        <f t="shared" si="49"/>
        <v>48.080274581909201</v>
      </c>
      <c r="Y71" s="60">
        <f t="shared" si="49"/>
        <v>52.5805568695068</v>
      </c>
      <c r="Z71" s="60">
        <f t="shared" si="49"/>
        <v>50.877202987670898</v>
      </c>
      <c r="AA71" s="60">
        <f t="shared" si="49"/>
        <v>57.367509841918903</v>
      </c>
      <c r="AB71" s="60">
        <f t="shared" si="49"/>
        <v>58.635713577270501</v>
      </c>
      <c r="AC71" s="60">
        <f t="shared" si="49"/>
        <v>60.597387313842802</v>
      </c>
      <c r="AD71" s="60">
        <f t="shared" si="49"/>
        <v>53.988250732421903</v>
      </c>
      <c r="AE71" s="60">
        <f t="shared" si="49"/>
        <v>61.214149475097699</v>
      </c>
      <c r="AF71" s="60">
        <f t="shared" si="49"/>
        <v>53.080904006958001</v>
      </c>
      <c r="AG71" s="60">
        <f t="shared" si="49"/>
        <v>58.432554244995103</v>
      </c>
      <c r="AH71" s="61">
        <f t="shared" si="49"/>
        <v>61.057794570922901</v>
      </c>
      <c r="AI71" s="70">
        <f t="shared" si="50"/>
        <v>3.9577960968018004</v>
      </c>
      <c r="AJ71" s="94"/>
      <c r="AK71" s="50" t="s">
        <v>118</v>
      </c>
      <c r="AL71" s="51">
        <v>46.599998474121101</v>
      </c>
      <c r="AM71" s="51">
        <v>54.299999237060497</v>
      </c>
      <c r="AN71" s="51">
        <v>37.549999237060497</v>
      </c>
      <c r="AO71" s="51">
        <v>47.649999618530302</v>
      </c>
      <c r="AP71" s="51">
        <v>52.247594833374002</v>
      </c>
      <c r="AQ71" s="51">
        <v>32.7753553390503</v>
      </c>
      <c r="AR71" s="51">
        <v>39.351129531860401</v>
      </c>
      <c r="AS71" s="51">
        <v>45.172328948974602</v>
      </c>
      <c r="AT71" s="51">
        <v>38.666183471679702</v>
      </c>
      <c r="AU71" s="51">
        <v>37.2909965515137</v>
      </c>
      <c r="AV71" s="51">
        <v>48.127365112304702</v>
      </c>
      <c r="AW71" s="51">
        <v>45.008964538574197</v>
      </c>
      <c r="AX71" s="51">
        <v>40.529811859130902</v>
      </c>
      <c r="AY71" s="51">
        <v>46.038839340209996</v>
      </c>
      <c r="AZ71" s="51">
        <v>34.618871688842802</v>
      </c>
    </row>
    <row r="72" spans="14:52" x14ac:dyDescent="0.25">
      <c r="N72" s="42"/>
      <c r="O72" s="37"/>
      <c r="P72" s="37"/>
      <c r="Q72" s="37"/>
      <c r="S72" s="66" t="s">
        <v>95</v>
      </c>
      <c r="T72" s="64">
        <f t="shared" si="51"/>
        <v>63.399999618530302</v>
      </c>
      <c r="U72" s="64">
        <f t="shared" si="49"/>
        <v>56.949998855590799</v>
      </c>
      <c r="V72" s="64">
        <f t="shared" si="49"/>
        <v>68.799999237060504</v>
      </c>
      <c r="W72" s="64">
        <f t="shared" si="49"/>
        <v>78.650001525878906</v>
      </c>
      <c r="X72" s="64">
        <f t="shared" si="49"/>
        <v>64.005527496337905</v>
      </c>
      <c r="Y72" s="64">
        <f t="shared" si="49"/>
        <v>49.131528854370103</v>
      </c>
      <c r="Z72" s="64">
        <f t="shared" si="49"/>
        <v>53.349746704101598</v>
      </c>
      <c r="AA72" s="64">
        <f t="shared" si="49"/>
        <v>51.784553527832003</v>
      </c>
      <c r="AB72" s="64">
        <f t="shared" si="49"/>
        <v>57.727771759033203</v>
      </c>
      <c r="AC72" s="64">
        <f t="shared" si="49"/>
        <v>59.036876678466797</v>
      </c>
      <c r="AD72" s="64">
        <f t="shared" si="49"/>
        <v>60.9258327484131</v>
      </c>
      <c r="AE72" s="64">
        <f t="shared" si="49"/>
        <v>54.691873550415004</v>
      </c>
      <c r="AF72" s="64">
        <f t="shared" si="49"/>
        <v>61.689411163330099</v>
      </c>
      <c r="AG72" s="64">
        <f t="shared" si="49"/>
        <v>54.054620742797901</v>
      </c>
      <c r="AH72" s="67">
        <f t="shared" si="49"/>
        <v>59.087156295776403</v>
      </c>
      <c r="AI72" s="71">
        <f t="shared" si="50"/>
        <v>-4.3128433227538991</v>
      </c>
      <c r="AJ72" s="94"/>
      <c r="AK72" s="50" t="s">
        <v>119</v>
      </c>
      <c r="AL72" s="51">
        <v>43.899999618530302</v>
      </c>
      <c r="AM72" s="51">
        <v>45.849998474121101</v>
      </c>
      <c r="AN72" s="51">
        <v>52.299999237060497</v>
      </c>
      <c r="AO72" s="51">
        <v>36.549999237060497</v>
      </c>
      <c r="AP72" s="51">
        <v>46.628202438354499</v>
      </c>
      <c r="AQ72" s="51">
        <v>51.340528488159201</v>
      </c>
      <c r="AR72" s="51">
        <v>32.678593635559103</v>
      </c>
      <c r="AS72" s="51">
        <v>39.075759887695298</v>
      </c>
      <c r="AT72" s="51">
        <v>44.565820693969698</v>
      </c>
      <c r="AU72" s="51">
        <v>38.461761474609403</v>
      </c>
      <c r="AV72" s="51">
        <v>37.188690185546903</v>
      </c>
      <c r="AW72" s="51">
        <v>47.707941055297901</v>
      </c>
      <c r="AX72" s="51">
        <v>44.651763916015597</v>
      </c>
      <c r="AY72" s="51">
        <v>40.3323268890381</v>
      </c>
      <c r="AZ72" s="51">
        <v>45.628442764282198</v>
      </c>
    </row>
    <row r="73" spans="14:52" x14ac:dyDescent="0.25">
      <c r="N73" s="42"/>
      <c r="O73" s="37"/>
      <c r="P73" s="37"/>
      <c r="Q73" s="37"/>
      <c r="S73" s="29" t="s">
        <v>96</v>
      </c>
      <c r="T73" s="60">
        <f t="shared" si="51"/>
        <v>59.200000762939503</v>
      </c>
      <c r="U73" s="60">
        <f t="shared" si="49"/>
        <v>62.899999618530302</v>
      </c>
      <c r="V73" s="60">
        <f t="shared" si="49"/>
        <v>57.299999237060497</v>
      </c>
      <c r="W73" s="60">
        <f t="shared" si="49"/>
        <v>67.799999237060504</v>
      </c>
      <c r="X73" s="60">
        <f t="shared" si="49"/>
        <v>76.718471527099595</v>
      </c>
      <c r="Y73" s="60">
        <f t="shared" si="49"/>
        <v>63.298311233520501</v>
      </c>
      <c r="Z73" s="60">
        <f t="shared" si="49"/>
        <v>49.816976547241197</v>
      </c>
      <c r="AA73" s="60">
        <f t="shared" si="49"/>
        <v>53.584419250488303</v>
      </c>
      <c r="AB73" s="60">
        <f t="shared" si="49"/>
        <v>52.170814514160199</v>
      </c>
      <c r="AC73" s="60">
        <f t="shared" si="49"/>
        <v>57.557928085327099</v>
      </c>
      <c r="AD73" s="60">
        <f t="shared" si="49"/>
        <v>58.9335041046143</v>
      </c>
      <c r="AE73" s="60">
        <f t="shared" si="49"/>
        <v>60.7246799468994</v>
      </c>
      <c r="AF73" s="60">
        <f t="shared" si="49"/>
        <v>54.852308273315401</v>
      </c>
      <c r="AG73" s="60">
        <f t="shared" si="49"/>
        <v>61.625450134277301</v>
      </c>
      <c r="AH73" s="61">
        <f t="shared" si="49"/>
        <v>54.464521408081097</v>
      </c>
      <c r="AI73" s="70">
        <f t="shared" si="50"/>
        <v>-4.7354793548584055</v>
      </c>
      <c r="AJ73" s="94"/>
      <c r="AK73" s="50" t="s">
        <v>120</v>
      </c>
      <c r="AL73" s="51">
        <v>49.25</v>
      </c>
      <c r="AM73" s="51">
        <v>45.649999618530302</v>
      </c>
      <c r="AN73" s="51">
        <v>45.099998474121101</v>
      </c>
      <c r="AO73" s="51">
        <v>52.299999237060497</v>
      </c>
      <c r="AP73" s="51">
        <v>36.2128458023071</v>
      </c>
      <c r="AQ73" s="51">
        <v>45.612062454223597</v>
      </c>
      <c r="AR73" s="51">
        <v>50.446916580200202</v>
      </c>
      <c r="AS73" s="51">
        <v>32.523704528808601</v>
      </c>
      <c r="AT73" s="51">
        <v>38.777494430541999</v>
      </c>
      <c r="AU73" s="51">
        <v>43.938154220581097</v>
      </c>
      <c r="AV73" s="51">
        <v>38.222024917602504</v>
      </c>
      <c r="AW73" s="51">
        <v>37.051595687866197</v>
      </c>
      <c r="AX73" s="51">
        <v>47.248603820800803</v>
      </c>
      <c r="AY73" s="51">
        <v>44.254846572875998</v>
      </c>
      <c r="AZ73" s="51">
        <v>40.0975151062012</v>
      </c>
    </row>
    <row r="74" spans="14:52" x14ac:dyDescent="0.25">
      <c r="N74" s="42"/>
      <c r="O74" s="37"/>
      <c r="P74" s="37"/>
      <c r="Q74" s="37"/>
      <c r="S74" s="66" t="s">
        <v>97</v>
      </c>
      <c r="T74" s="64">
        <f t="shared" si="51"/>
        <v>67.499998092651396</v>
      </c>
      <c r="U74" s="64">
        <f t="shared" si="49"/>
        <v>56.200000762939503</v>
      </c>
      <c r="V74" s="64">
        <f t="shared" si="49"/>
        <v>65.149999618530302</v>
      </c>
      <c r="W74" s="64">
        <f t="shared" si="49"/>
        <v>57.799999237060497</v>
      </c>
      <c r="X74" s="64">
        <f t="shared" si="49"/>
        <v>67.1124076843262</v>
      </c>
      <c r="Y74" s="64">
        <f t="shared" si="49"/>
        <v>74.988296508789105</v>
      </c>
      <c r="Z74" s="64">
        <f t="shared" si="49"/>
        <v>62.740737915039098</v>
      </c>
      <c r="AA74" s="64">
        <f t="shared" si="49"/>
        <v>50.383768081665004</v>
      </c>
      <c r="AB74" s="64">
        <f t="shared" si="49"/>
        <v>53.722522735595703</v>
      </c>
      <c r="AC74" s="64">
        <f t="shared" si="49"/>
        <v>52.466041564941399</v>
      </c>
      <c r="AD74" s="64">
        <f t="shared" si="49"/>
        <v>57.3690090179443</v>
      </c>
      <c r="AE74" s="64">
        <f t="shared" si="49"/>
        <v>58.8154907226563</v>
      </c>
      <c r="AF74" s="64">
        <f t="shared" si="49"/>
        <v>60.4770698547363</v>
      </c>
      <c r="AG74" s="64">
        <f t="shared" si="49"/>
        <v>54.966724395752003</v>
      </c>
      <c r="AH74" s="67">
        <f t="shared" si="49"/>
        <v>61.529333114624002</v>
      </c>
      <c r="AI74" s="71">
        <f t="shared" si="50"/>
        <v>-5.9706649780273935</v>
      </c>
      <c r="AJ74" s="94"/>
      <c r="AK74" s="50" t="s">
        <v>121</v>
      </c>
      <c r="AL74" s="51">
        <v>42.949999809265101</v>
      </c>
      <c r="AM74" s="51">
        <v>47.25</v>
      </c>
      <c r="AN74" s="51">
        <v>45.899999618530302</v>
      </c>
      <c r="AO74" s="51">
        <v>41.349998474121101</v>
      </c>
      <c r="AP74" s="51">
        <v>51.231103897094698</v>
      </c>
      <c r="AQ74" s="51">
        <v>35.798612594604499</v>
      </c>
      <c r="AR74" s="51">
        <v>44.586391448974602</v>
      </c>
      <c r="AS74" s="51">
        <v>49.500709533691399</v>
      </c>
      <c r="AT74" s="51">
        <v>32.279460906982401</v>
      </c>
      <c r="AU74" s="51">
        <v>38.403995513916001</v>
      </c>
      <c r="AV74" s="51">
        <v>43.244298934936502</v>
      </c>
      <c r="AW74" s="51">
        <v>37.898904800415004</v>
      </c>
      <c r="AX74" s="51">
        <v>36.826038360595703</v>
      </c>
      <c r="AY74" s="51">
        <v>46.717330932617202</v>
      </c>
      <c r="AZ74" s="51">
        <v>43.790435791015597</v>
      </c>
    </row>
    <row r="75" spans="14:52" x14ac:dyDescent="0.25">
      <c r="N75" s="42"/>
      <c r="O75" s="37"/>
      <c r="P75" s="37"/>
      <c r="Q75" s="37"/>
      <c r="S75" s="29" t="s">
        <v>98</v>
      </c>
      <c r="T75" s="60">
        <f t="shared" si="51"/>
        <v>51.549999237060497</v>
      </c>
      <c r="U75" s="60">
        <f t="shared" si="49"/>
        <v>64.999998092651396</v>
      </c>
      <c r="V75" s="60">
        <f t="shared" si="49"/>
        <v>57.200000762939503</v>
      </c>
      <c r="W75" s="60">
        <f t="shared" si="49"/>
        <v>66.149999618530302</v>
      </c>
      <c r="X75" s="60">
        <f t="shared" si="49"/>
        <v>57.4079494476318</v>
      </c>
      <c r="Y75" s="60">
        <f t="shared" si="49"/>
        <v>66.624505996704102</v>
      </c>
      <c r="Z75" s="60">
        <f t="shared" si="49"/>
        <v>73.688655853271499</v>
      </c>
      <c r="AA75" s="60">
        <f t="shared" si="49"/>
        <v>62.339605331420898</v>
      </c>
      <c r="AB75" s="60">
        <f t="shared" si="49"/>
        <v>50.974420547485401</v>
      </c>
      <c r="AC75" s="60">
        <f t="shared" si="49"/>
        <v>53.899082183837898</v>
      </c>
      <c r="AD75" s="60">
        <f t="shared" si="49"/>
        <v>52.831399917602504</v>
      </c>
      <c r="AE75" s="60">
        <f t="shared" si="49"/>
        <v>57.311674118041999</v>
      </c>
      <c r="AF75" s="60">
        <f t="shared" si="49"/>
        <v>58.8250122070313</v>
      </c>
      <c r="AG75" s="60">
        <f t="shared" si="49"/>
        <v>60.357362747192397</v>
      </c>
      <c r="AH75" s="61">
        <f t="shared" si="49"/>
        <v>55.2038898468018</v>
      </c>
      <c r="AI75" s="70">
        <f t="shared" si="50"/>
        <v>3.6538906097413033</v>
      </c>
      <c r="AJ75" s="94"/>
      <c r="AK75" s="50" t="s">
        <v>122</v>
      </c>
      <c r="AL75" s="51">
        <v>46.25</v>
      </c>
      <c r="AM75" s="51">
        <v>42.949999809265101</v>
      </c>
      <c r="AN75" s="51">
        <v>47</v>
      </c>
      <c r="AO75" s="51">
        <v>43.25</v>
      </c>
      <c r="AP75" s="51">
        <v>40.519706726074197</v>
      </c>
      <c r="AQ75" s="51">
        <v>50.0774631500244</v>
      </c>
      <c r="AR75" s="51">
        <v>35.290349006652797</v>
      </c>
      <c r="AS75" s="51">
        <v>43.477180480957003</v>
      </c>
      <c r="AT75" s="51">
        <v>48.448747634887702</v>
      </c>
      <c r="AU75" s="51">
        <v>31.911005020141602</v>
      </c>
      <c r="AV75" s="51">
        <v>37.9106960296631</v>
      </c>
      <c r="AW75" s="51">
        <v>42.445676803588903</v>
      </c>
      <c r="AX75" s="51">
        <v>37.451454162597699</v>
      </c>
      <c r="AY75" s="51">
        <v>36.480466842651403</v>
      </c>
      <c r="AZ75" s="51">
        <v>46.062831878662102</v>
      </c>
    </row>
    <row r="76" spans="14:52" x14ac:dyDescent="0.25">
      <c r="N76" s="42"/>
      <c r="O76" s="37"/>
      <c r="P76" s="37"/>
      <c r="Q76" s="37"/>
      <c r="S76" s="66" t="s">
        <v>99</v>
      </c>
      <c r="T76" s="64">
        <f t="shared" si="51"/>
        <v>40.049999237060497</v>
      </c>
      <c r="U76" s="64">
        <f t="shared" si="49"/>
        <v>49.549999237060497</v>
      </c>
      <c r="V76" s="64">
        <f t="shared" si="49"/>
        <v>64.799999237060504</v>
      </c>
      <c r="W76" s="64">
        <f t="shared" si="49"/>
        <v>60.200000762939503</v>
      </c>
      <c r="X76" s="64">
        <f t="shared" si="49"/>
        <v>65.437398910522504</v>
      </c>
      <c r="Y76" s="64">
        <f t="shared" si="49"/>
        <v>57.130266189575202</v>
      </c>
      <c r="Z76" s="64">
        <f t="shared" si="49"/>
        <v>66.325691223144503</v>
      </c>
      <c r="AA76" s="64">
        <f t="shared" si="49"/>
        <v>72.562492370605497</v>
      </c>
      <c r="AB76" s="64">
        <f t="shared" si="49"/>
        <v>62.0230808258057</v>
      </c>
      <c r="AC76" s="64">
        <f t="shared" si="49"/>
        <v>51.536624908447301</v>
      </c>
      <c r="AD76" s="64">
        <f t="shared" si="49"/>
        <v>54.105298995971701</v>
      </c>
      <c r="AE76" s="64">
        <f t="shared" si="49"/>
        <v>53.2068386077881</v>
      </c>
      <c r="AF76" s="64">
        <f t="shared" si="49"/>
        <v>57.305604934692397</v>
      </c>
      <c r="AG76" s="64">
        <f t="shared" si="49"/>
        <v>58.8868312835693</v>
      </c>
      <c r="AH76" s="67">
        <f t="shared" si="49"/>
        <v>60.305389404296903</v>
      </c>
      <c r="AI76" s="71">
        <f t="shared" si="50"/>
        <v>20.255390167236406</v>
      </c>
      <c r="AJ76" s="94"/>
      <c r="AK76" s="50" t="s">
        <v>123</v>
      </c>
      <c r="AL76" s="51">
        <v>36.5</v>
      </c>
      <c r="AM76" s="51">
        <v>45.5</v>
      </c>
      <c r="AN76" s="51">
        <v>41.949999809265101</v>
      </c>
      <c r="AO76" s="51">
        <v>47.249999046325698</v>
      </c>
      <c r="AP76" s="51">
        <v>42.3624172210693</v>
      </c>
      <c r="AQ76" s="51">
        <v>39.635457992553697</v>
      </c>
      <c r="AR76" s="51">
        <v>48.918920516967802</v>
      </c>
      <c r="AS76" s="51">
        <v>34.720230102539098</v>
      </c>
      <c r="AT76" s="51">
        <v>42.367006301879897</v>
      </c>
      <c r="AU76" s="51">
        <v>47.3666667938232</v>
      </c>
      <c r="AV76" s="51">
        <v>31.485860824585</v>
      </c>
      <c r="AW76" s="51">
        <v>37.350704193115199</v>
      </c>
      <c r="AX76" s="51">
        <v>41.606073379516602</v>
      </c>
      <c r="AY76" s="51">
        <v>36.938940048217802</v>
      </c>
      <c r="AZ76" s="51">
        <v>36.0651340484619</v>
      </c>
    </row>
    <row r="77" spans="14:52" x14ac:dyDescent="0.25">
      <c r="N77" s="42"/>
      <c r="O77" s="37"/>
      <c r="P77" s="37"/>
      <c r="Q77" s="37"/>
      <c r="S77" s="68" t="s">
        <v>100</v>
      </c>
      <c r="T77" s="62">
        <f t="shared" si="51"/>
        <v>58.75</v>
      </c>
      <c r="U77" s="62">
        <f t="shared" si="49"/>
        <v>41.200000762939503</v>
      </c>
      <c r="V77" s="62">
        <f t="shared" si="49"/>
        <v>50.049999237060497</v>
      </c>
      <c r="W77" s="62">
        <f t="shared" si="49"/>
        <v>66.049999237060504</v>
      </c>
      <c r="X77" s="62">
        <f t="shared" si="49"/>
        <v>59.677995681762702</v>
      </c>
      <c r="Y77" s="62">
        <f t="shared" si="49"/>
        <v>64.573623657226605</v>
      </c>
      <c r="Z77" s="62">
        <f t="shared" si="49"/>
        <v>56.8080348968506</v>
      </c>
      <c r="AA77" s="62">
        <f t="shared" si="49"/>
        <v>65.776962280273395</v>
      </c>
      <c r="AB77" s="62">
        <f t="shared" si="49"/>
        <v>71.326320648193402</v>
      </c>
      <c r="AC77" s="62">
        <f t="shared" si="49"/>
        <v>61.524570465087898</v>
      </c>
      <c r="AD77" s="62">
        <f t="shared" si="49"/>
        <v>51.839422225952099</v>
      </c>
      <c r="AE77" s="62">
        <f t="shared" si="49"/>
        <v>54.127569198608398</v>
      </c>
      <c r="AF77" s="62">
        <f t="shared" si="49"/>
        <v>53.349521636962898</v>
      </c>
      <c r="AG77" s="62">
        <f t="shared" si="49"/>
        <v>57.124889373779297</v>
      </c>
      <c r="AH77" s="63">
        <f t="shared" si="49"/>
        <v>58.740518569946303</v>
      </c>
      <c r="AI77" s="92">
        <f t="shared" si="50"/>
        <v>-9.4814300536967266E-3</v>
      </c>
      <c r="AJ77" s="94"/>
      <c r="AK77" s="50" t="s">
        <v>124</v>
      </c>
      <c r="AL77" s="51">
        <v>28.949998855590799</v>
      </c>
      <c r="AM77" s="51">
        <v>34.75</v>
      </c>
      <c r="AN77" s="51">
        <v>44.5</v>
      </c>
      <c r="AO77" s="51">
        <v>42.949999809265101</v>
      </c>
      <c r="AP77" s="51">
        <v>45.980740547180197</v>
      </c>
      <c r="AQ77" s="51">
        <v>41.433723449707003</v>
      </c>
      <c r="AR77" s="51">
        <v>38.7496242523193</v>
      </c>
      <c r="AS77" s="51">
        <v>47.706798553466797</v>
      </c>
      <c r="AT77" s="51">
        <v>34.092811584472699</v>
      </c>
      <c r="AU77" s="51">
        <v>41.260942459106403</v>
      </c>
      <c r="AV77" s="51">
        <v>46.227760314941399</v>
      </c>
      <c r="AW77" s="51">
        <v>31.017358779907202</v>
      </c>
      <c r="AX77" s="51">
        <v>36.739557266235401</v>
      </c>
      <c r="AY77" s="51">
        <v>40.7371120452881</v>
      </c>
      <c r="AZ77" s="51">
        <v>36.378416061401403</v>
      </c>
    </row>
    <row r="78" spans="14:52" x14ac:dyDescent="0.25">
      <c r="N78" s="42"/>
      <c r="O78" s="37"/>
      <c r="P78" s="37"/>
      <c r="Q78" s="37"/>
      <c r="S78" s="3" t="s">
        <v>9</v>
      </c>
      <c r="T78" s="60">
        <f>SUM(T68:T77)</f>
        <v>601.69999504089355</v>
      </c>
      <c r="U78" s="60">
        <f t="shared" ref="U78:AI78" si="52">SUM(U68:U77)</f>
        <v>585.29999923706066</v>
      </c>
      <c r="V78" s="60">
        <f t="shared" si="52"/>
        <v>601.60000038146961</v>
      </c>
      <c r="W78" s="60">
        <f t="shared" si="52"/>
        <v>605.70000076293934</v>
      </c>
      <c r="X78" s="60">
        <f t="shared" si="52"/>
        <v>594.36298942565918</v>
      </c>
      <c r="Y78" s="60">
        <f t="shared" si="52"/>
        <v>590.72956275939941</v>
      </c>
      <c r="Z78" s="60">
        <f t="shared" si="52"/>
        <v>586.21571922302246</v>
      </c>
      <c r="AA78" s="60">
        <f t="shared" si="52"/>
        <v>581.8533420562743</v>
      </c>
      <c r="AB78" s="60">
        <f t="shared" si="52"/>
        <v>577.23263359069847</v>
      </c>
      <c r="AC78" s="60">
        <f t="shared" si="52"/>
        <v>558.01511001586914</v>
      </c>
      <c r="AD78" s="60">
        <f t="shared" si="52"/>
        <v>556.06803321838368</v>
      </c>
      <c r="AE78" s="60">
        <f t="shared" si="52"/>
        <v>566.63008499145519</v>
      </c>
      <c r="AF78" s="60">
        <f t="shared" si="52"/>
        <v>575.54840660095226</v>
      </c>
      <c r="AG78" s="60">
        <f t="shared" si="52"/>
        <v>583.27915573120117</v>
      </c>
      <c r="AH78" s="60">
        <f t="shared" si="52"/>
        <v>588.57964515686058</v>
      </c>
      <c r="AI78" s="60">
        <f t="shared" si="52"/>
        <v>-13.120349884032997</v>
      </c>
      <c r="AJ78" s="99"/>
      <c r="AK78" s="50" t="s">
        <v>125</v>
      </c>
      <c r="AL78" s="51">
        <v>17.299999237060501</v>
      </c>
      <c r="AM78" s="51">
        <v>30.199998855590799</v>
      </c>
      <c r="AN78" s="51">
        <v>31.75</v>
      </c>
      <c r="AO78" s="51">
        <v>44.100000381469698</v>
      </c>
      <c r="AP78" s="51">
        <v>41.760200500488303</v>
      </c>
      <c r="AQ78" s="51">
        <v>44.649813652038603</v>
      </c>
      <c r="AR78" s="51">
        <v>40.427007675170898</v>
      </c>
      <c r="AS78" s="51">
        <v>37.778348922729499</v>
      </c>
      <c r="AT78" s="51">
        <v>46.396665573120103</v>
      </c>
      <c r="AU78" s="51">
        <v>33.377682685852101</v>
      </c>
      <c r="AV78" s="51">
        <v>40.104736328125</v>
      </c>
      <c r="AW78" s="51">
        <v>45.009941101074197</v>
      </c>
      <c r="AX78" s="51">
        <v>30.461730003356902</v>
      </c>
      <c r="AY78" s="51">
        <v>36.042360305786097</v>
      </c>
      <c r="AZ78" s="51">
        <v>39.793449401855497</v>
      </c>
    </row>
    <row r="79" spans="14:52" x14ac:dyDescent="0.25">
      <c r="N79" s="42"/>
      <c r="O79" s="37"/>
      <c r="P79" s="37"/>
      <c r="Q79" s="37"/>
      <c r="S79" s="75" t="s">
        <v>101</v>
      </c>
      <c r="T79" s="76">
        <f>AL54</f>
        <v>66.549999237060504</v>
      </c>
      <c r="U79" s="76">
        <f t="shared" ref="U79:AH88" si="53">AM54</f>
        <v>58.25</v>
      </c>
      <c r="V79" s="76">
        <f t="shared" si="53"/>
        <v>38.450000762939503</v>
      </c>
      <c r="W79" s="76">
        <f t="shared" si="53"/>
        <v>52.299999237060497</v>
      </c>
      <c r="X79" s="76">
        <f t="shared" si="53"/>
        <v>64.778810501098604</v>
      </c>
      <c r="Y79" s="76">
        <f t="shared" si="53"/>
        <v>58.784374237060497</v>
      </c>
      <c r="Z79" s="76">
        <f t="shared" si="53"/>
        <v>63.512628555297901</v>
      </c>
      <c r="AA79" s="76">
        <f t="shared" si="53"/>
        <v>56.183294296264599</v>
      </c>
      <c r="AB79" s="76">
        <f t="shared" si="53"/>
        <v>64.846902847289996</v>
      </c>
      <c r="AC79" s="76">
        <f t="shared" si="53"/>
        <v>69.826908111572294</v>
      </c>
      <c r="AD79" s="76">
        <f t="shared" si="53"/>
        <v>60.716968536377003</v>
      </c>
      <c r="AE79" s="76">
        <f t="shared" si="53"/>
        <v>51.739435195922901</v>
      </c>
      <c r="AF79" s="76">
        <f t="shared" si="53"/>
        <v>53.8228244781494</v>
      </c>
      <c r="AG79" s="76">
        <f t="shared" si="53"/>
        <v>53.115306854247997</v>
      </c>
      <c r="AH79" s="77">
        <f t="shared" si="53"/>
        <v>56.6112060546875</v>
      </c>
      <c r="AI79" s="91">
        <f t="shared" ref="AI79:AI88" si="54">AH79-T79</f>
        <v>-9.9387931823730042</v>
      </c>
      <c r="AJ79" s="94"/>
      <c r="AK79" s="50" t="s">
        <v>126</v>
      </c>
      <c r="AL79" s="51">
        <v>19.550000190734899</v>
      </c>
      <c r="AM79" s="51">
        <v>17.299999237060501</v>
      </c>
      <c r="AN79" s="51">
        <v>29.199998855590799</v>
      </c>
      <c r="AO79" s="51">
        <v>30.75</v>
      </c>
      <c r="AP79" s="51">
        <v>42.5702095031738</v>
      </c>
      <c r="AQ79" s="51">
        <v>40.420779228210399</v>
      </c>
      <c r="AR79" s="51">
        <v>43.248775482177699</v>
      </c>
      <c r="AS79" s="51">
        <v>39.285745620727504</v>
      </c>
      <c r="AT79" s="51">
        <v>36.698701858520501</v>
      </c>
      <c r="AU79" s="51">
        <v>44.9547824859619</v>
      </c>
      <c r="AV79" s="51">
        <v>32.532536506652797</v>
      </c>
      <c r="AW79" s="51">
        <v>38.852424621582003</v>
      </c>
      <c r="AX79" s="51">
        <v>43.648572921752901</v>
      </c>
      <c r="AY79" s="51">
        <v>29.7913913726807</v>
      </c>
      <c r="AZ79" s="51">
        <v>35.2099704742432</v>
      </c>
    </row>
    <row r="80" spans="14:52" x14ac:dyDescent="0.25">
      <c r="N80" s="42"/>
      <c r="O80" s="37"/>
      <c r="P80" s="37"/>
      <c r="Q80" s="37"/>
      <c r="S80" s="29" t="s">
        <v>102</v>
      </c>
      <c r="T80" s="60">
        <f>AL55</f>
        <v>51.049999237060497</v>
      </c>
      <c r="U80" s="60">
        <f t="shared" si="53"/>
        <v>60.549999237060497</v>
      </c>
      <c r="V80" s="60">
        <f t="shared" si="53"/>
        <v>52.5</v>
      </c>
      <c r="W80" s="60">
        <f t="shared" si="53"/>
        <v>34.450000762939503</v>
      </c>
      <c r="X80" s="60">
        <f t="shared" si="53"/>
        <v>51.593004226684599</v>
      </c>
      <c r="Y80" s="60">
        <f t="shared" si="53"/>
        <v>63.235443115234403</v>
      </c>
      <c r="Z80" s="60">
        <f t="shared" si="53"/>
        <v>57.653181076049798</v>
      </c>
      <c r="AA80" s="60">
        <f t="shared" si="53"/>
        <v>62.136236190795898</v>
      </c>
      <c r="AB80" s="60">
        <f t="shared" si="53"/>
        <v>55.221429824829102</v>
      </c>
      <c r="AC80" s="60">
        <f t="shared" si="53"/>
        <v>63.543329238891602</v>
      </c>
      <c r="AD80" s="60">
        <f t="shared" si="53"/>
        <v>68.051578521728501</v>
      </c>
      <c r="AE80" s="60">
        <f t="shared" si="53"/>
        <v>59.568304061889599</v>
      </c>
      <c r="AF80" s="60">
        <f t="shared" si="53"/>
        <v>51.2358589172363</v>
      </c>
      <c r="AG80" s="60">
        <f t="shared" si="53"/>
        <v>53.145706176757798</v>
      </c>
      <c r="AH80" s="61">
        <f t="shared" si="53"/>
        <v>52.497524261474602</v>
      </c>
      <c r="AI80" s="70">
        <f t="shared" si="54"/>
        <v>1.4475250244141051</v>
      </c>
      <c r="AJ80" s="94"/>
      <c r="AK80" s="50" t="s">
        <v>127</v>
      </c>
      <c r="AL80" s="51">
        <v>16.149999618530298</v>
      </c>
      <c r="AM80" s="51">
        <v>16.300000190734899</v>
      </c>
      <c r="AN80" s="51">
        <v>15.300000190734901</v>
      </c>
      <c r="AO80" s="51">
        <v>29.949999809265101</v>
      </c>
      <c r="AP80" s="51">
        <v>29.8204250335693</v>
      </c>
      <c r="AQ80" s="51">
        <v>41.051918029785199</v>
      </c>
      <c r="AR80" s="51">
        <v>39.183739662170403</v>
      </c>
      <c r="AS80" s="51">
        <v>41.8001165390015</v>
      </c>
      <c r="AT80" s="51">
        <v>38.155561447143597</v>
      </c>
      <c r="AU80" s="51">
        <v>35.624198913574197</v>
      </c>
      <c r="AV80" s="51">
        <v>43.563440322875998</v>
      </c>
      <c r="AW80" s="51">
        <v>31.718895912170399</v>
      </c>
      <c r="AX80" s="51">
        <v>37.625743865966797</v>
      </c>
      <c r="AY80" s="51">
        <v>42.363988876342802</v>
      </c>
      <c r="AZ80" s="51">
        <v>29.122080802917498</v>
      </c>
    </row>
    <row r="81" spans="14:52" x14ac:dyDescent="0.25">
      <c r="N81" s="42"/>
      <c r="O81" s="37"/>
      <c r="P81" s="37"/>
      <c r="Q81" s="37"/>
      <c r="S81" s="66" t="s">
        <v>103</v>
      </c>
      <c r="T81" s="64">
        <f t="shared" ref="T81:T88" si="55">AL56</f>
        <v>51.399999618530302</v>
      </c>
      <c r="U81" s="64">
        <f t="shared" si="53"/>
        <v>51.299999237060497</v>
      </c>
      <c r="V81" s="64">
        <f t="shared" si="53"/>
        <v>59.799999237060497</v>
      </c>
      <c r="W81" s="64">
        <f t="shared" si="53"/>
        <v>55.5</v>
      </c>
      <c r="X81" s="64">
        <f t="shared" si="53"/>
        <v>34.8933620452881</v>
      </c>
      <c r="Y81" s="64">
        <f t="shared" si="53"/>
        <v>51.017881393432603</v>
      </c>
      <c r="Z81" s="64">
        <f t="shared" si="53"/>
        <v>62.020843505859403</v>
      </c>
      <c r="AA81" s="64">
        <f t="shared" si="53"/>
        <v>56.709758758544901</v>
      </c>
      <c r="AB81" s="64">
        <f t="shared" si="53"/>
        <v>60.981941223144503</v>
      </c>
      <c r="AC81" s="64">
        <f t="shared" si="53"/>
        <v>54.400440216064503</v>
      </c>
      <c r="AD81" s="64">
        <f t="shared" si="53"/>
        <v>62.448282241821303</v>
      </c>
      <c r="AE81" s="64">
        <f t="shared" si="53"/>
        <v>66.555076599121094</v>
      </c>
      <c r="AF81" s="64">
        <f t="shared" si="53"/>
        <v>58.599931716918903</v>
      </c>
      <c r="AG81" s="64">
        <f t="shared" si="53"/>
        <v>50.819471359252901</v>
      </c>
      <c r="AH81" s="67">
        <f t="shared" si="53"/>
        <v>52.573423385620103</v>
      </c>
      <c r="AI81" s="71">
        <f t="shared" si="54"/>
        <v>1.1734237670898011</v>
      </c>
      <c r="AJ81" s="94"/>
      <c r="AK81" s="50" t="s">
        <v>128</v>
      </c>
      <c r="AL81" s="51">
        <v>26.699998855590799</v>
      </c>
      <c r="AM81" s="51">
        <v>16.149999618530298</v>
      </c>
      <c r="AN81" s="51">
        <v>16.300000190734899</v>
      </c>
      <c r="AO81" s="51">
        <v>14.300000190734901</v>
      </c>
      <c r="AP81" s="51">
        <v>29.063344001770002</v>
      </c>
      <c r="AQ81" s="51">
        <v>29.033480644226099</v>
      </c>
      <c r="AR81" s="51">
        <v>39.697208404541001</v>
      </c>
      <c r="AS81" s="51">
        <v>38.1099147796631</v>
      </c>
      <c r="AT81" s="51">
        <v>40.482279777526898</v>
      </c>
      <c r="AU81" s="51">
        <v>37.164426803588903</v>
      </c>
      <c r="AV81" s="51">
        <v>34.685575485229499</v>
      </c>
      <c r="AW81" s="51">
        <v>42.344583511352504</v>
      </c>
      <c r="AX81" s="51">
        <v>31.033236503601099</v>
      </c>
      <c r="AY81" s="51">
        <v>36.550514221191399</v>
      </c>
      <c r="AZ81" s="51">
        <v>41.255853652954102</v>
      </c>
    </row>
    <row r="82" spans="14:52" x14ac:dyDescent="0.25">
      <c r="N82" s="42"/>
      <c r="O82" s="37"/>
      <c r="P82" s="37"/>
      <c r="Q82" s="37"/>
      <c r="S82" s="29" t="s">
        <v>104</v>
      </c>
      <c r="T82" s="60">
        <f t="shared" si="55"/>
        <v>32</v>
      </c>
      <c r="U82" s="60">
        <f t="shared" si="53"/>
        <v>52.649999618530302</v>
      </c>
      <c r="V82" s="60">
        <f t="shared" si="53"/>
        <v>49.549999237060497</v>
      </c>
      <c r="W82" s="60">
        <f t="shared" si="53"/>
        <v>58.799999237060497</v>
      </c>
      <c r="X82" s="60">
        <f t="shared" si="53"/>
        <v>54.353809356689503</v>
      </c>
      <c r="Y82" s="60">
        <f t="shared" si="53"/>
        <v>35.177324295043903</v>
      </c>
      <c r="Z82" s="60">
        <f t="shared" si="53"/>
        <v>50.434913635253899</v>
      </c>
      <c r="AA82" s="60">
        <f t="shared" si="53"/>
        <v>60.736001968383803</v>
      </c>
      <c r="AB82" s="60">
        <f t="shared" si="53"/>
        <v>55.7403049468994</v>
      </c>
      <c r="AC82" s="60">
        <f t="shared" si="53"/>
        <v>59.746309280395501</v>
      </c>
      <c r="AD82" s="60">
        <f t="shared" si="53"/>
        <v>53.464830398559599</v>
      </c>
      <c r="AE82" s="60">
        <f t="shared" si="53"/>
        <v>61.282468795776403</v>
      </c>
      <c r="AF82" s="60">
        <f t="shared" si="53"/>
        <v>64.986930847167997</v>
      </c>
      <c r="AG82" s="60">
        <f t="shared" si="53"/>
        <v>57.523468017578097</v>
      </c>
      <c r="AH82" s="61">
        <f t="shared" si="53"/>
        <v>50.288280487060497</v>
      </c>
      <c r="AI82" s="70">
        <f t="shared" si="54"/>
        <v>18.288280487060497</v>
      </c>
      <c r="AJ82" s="94"/>
      <c r="AK82" s="50" t="s">
        <v>129</v>
      </c>
      <c r="AL82" s="51">
        <v>19.5</v>
      </c>
      <c r="AM82" s="51">
        <v>25.699998855590799</v>
      </c>
      <c r="AN82" s="51">
        <v>16.149999618530298</v>
      </c>
      <c r="AO82" s="51">
        <v>14.300000190734901</v>
      </c>
      <c r="AP82" s="51">
        <v>14.141796112060501</v>
      </c>
      <c r="AQ82" s="51">
        <v>28.2688550949097</v>
      </c>
      <c r="AR82" s="51">
        <v>28.373390197753899</v>
      </c>
      <c r="AS82" s="51">
        <v>38.446683883666999</v>
      </c>
      <c r="AT82" s="51">
        <v>37.166953086852999</v>
      </c>
      <c r="AU82" s="51">
        <v>39.265299797058098</v>
      </c>
      <c r="AV82" s="51">
        <v>36.285072326660199</v>
      </c>
      <c r="AW82" s="51">
        <v>33.855690002441399</v>
      </c>
      <c r="AX82" s="51">
        <v>41.236974716186502</v>
      </c>
      <c r="AY82" s="51">
        <v>30.460786819458001</v>
      </c>
      <c r="AZ82" s="51">
        <v>35.581483840942397</v>
      </c>
    </row>
    <row r="83" spans="14:52" x14ac:dyDescent="0.25">
      <c r="N83" s="42"/>
      <c r="O83" s="37"/>
      <c r="P83" s="37"/>
      <c r="Q83" s="37"/>
      <c r="S83" s="66" t="s">
        <v>105</v>
      </c>
      <c r="T83" s="64">
        <f t="shared" si="55"/>
        <v>47.149999618530302</v>
      </c>
      <c r="U83" s="64">
        <f t="shared" si="53"/>
        <v>31.75</v>
      </c>
      <c r="V83" s="64">
        <f t="shared" si="53"/>
        <v>51.899999618530302</v>
      </c>
      <c r="W83" s="64">
        <f t="shared" si="53"/>
        <v>46.549999237060497</v>
      </c>
      <c r="X83" s="64">
        <f t="shared" si="53"/>
        <v>57.473415374755902</v>
      </c>
      <c r="Y83" s="64">
        <f t="shared" si="53"/>
        <v>53.526445388793903</v>
      </c>
      <c r="Z83" s="64">
        <f t="shared" si="53"/>
        <v>35.686771392822301</v>
      </c>
      <c r="AA83" s="64">
        <f t="shared" si="53"/>
        <v>50.102809906005902</v>
      </c>
      <c r="AB83" s="64">
        <f t="shared" si="53"/>
        <v>59.7536296844482</v>
      </c>
      <c r="AC83" s="64">
        <f t="shared" si="53"/>
        <v>55.0426731109619</v>
      </c>
      <c r="AD83" s="64">
        <f t="shared" si="53"/>
        <v>58.825942993164098</v>
      </c>
      <c r="AE83" s="64">
        <f t="shared" si="53"/>
        <v>52.833446502685497</v>
      </c>
      <c r="AF83" s="64">
        <f t="shared" si="53"/>
        <v>60.424381256103501</v>
      </c>
      <c r="AG83" s="64">
        <f t="shared" si="53"/>
        <v>63.790933609008803</v>
      </c>
      <c r="AH83" s="67">
        <f t="shared" si="53"/>
        <v>56.778318405151403</v>
      </c>
      <c r="AI83" s="71">
        <f t="shared" si="54"/>
        <v>9.6283187866211009</v>
      </c>
      <c r="AJ83" s="94"/>
      <c r="AK83" s="50" t="s">
        <v>130</v>
      </c>
      <c r="AL83" s="51">
        <v>13.1500000953674</v>
      </c>
      <c r="AM83" s="51">
        <v>19.25</v>
      </c>
      <c r="AN83" s="51">
        <v>25.699998855590799</v>
      </c>
      <c r="AO83" s="51">
        <v>16.899999618530298</v>
      </c>
      <c r="AP83" s="51">
        <v>14.1416563987732</v>
      </c>
      <c r="AQ83" s="51">
        <v>13.9370527267456</v>
      </c>
      <c r="AR83" s="51">
        <v>27.434824943542498</v>
      </c>
      <c r="AS83" s="51">
        <v>27.6246175765991</v>
      </c>
      <c r="AT83" s="51">
        <v>37.153177261352504</v>
      </c>
      <c r="AU83" s="51">
        <v>36.129076957702601</v>
      </c>
      <c r="AV83" s="51">
        <v>38.024184226989703</v>
      </c>
      <c r="AW83" s="51">
        <v>35.346151351928697</v>
      </c>
      <c r="AX83" s="51">
        <v>32.970499038696303</v>
      </c>
      <c r="AY83" s="51">
        <v>40.063350677490199</v>
      </c>
      <c r="AZ83" s="51">
        <v>29.822660446166999</v>
      </c>
    </row>
    <row r="84" spans="14:52" x14ac:dyDescent="0.25">
      <c r="N84" s="42"/>
      <c r="O84" s="37"/>
      <c r="P84" s="37"/>
      <c r="Q84" s="37"/>
      <c r="S84" s="29" t="s">
        <v>106</v>
      </c>
      <c r="T84" s="60">
        <f t="shared" si="55"/>
        <v>44.600000381469698</v>
      </c>
      <c r="U84" s="60">
        <f t="shared" si="53"/>
        <v>46.399999618530302</v>
      </c>
      <c r="V84" s="60">
        <f t="shared" si="53"/>
        <v>33.5</v>
      </c>
      <c r="W84" s="60">
        <f t="shared" si="53"/>
        <v>52.299999237060497</v>
      </c>
      <c r="X84" s="60">
        <f t="shared" si="53"/>
        <v>46.251190185546903</v>
      </c>
      <c r="Y84" s="60">
        <f t="shared" si="53"/>
        <v>56.267555236816399</v>
      </c>
      <c r="Z84" s="60">
        <f t="shared" si="53"/>
        <v>52.851139068603501</v>
      </c>
      <c r="AA84" s="60">
        <f t="shared" si="53"/>
        <v>36.191871643066399</v>
      </c>
      <c r="AB84" s="60">
        <f t="shared" si="53"/>
        <v>49.811723709106403</v>
      </c>
      <c r="AC84" s="60">
        <f t="shared" si="53"/>
        <v>58.825922012329102</v>
      </c>
      <c r="AD84" s="60">
        <f t="shared" si="53"/>
        <v>54.403923034667997</v>
      </c>
      <c r="AE84" s="60">
        <f t="shared" si="53"/>
        <v>57.9667358398438</v>
      </c>
      <c r="AF84" s="60">
        <f t="shared" si="53"/>
        <v>52.277694702148402</v>
      </c>
      <c r="AG84" s="60">
        <f t="shared" si="53"/>
        <v>59.6295776367188</v>
      </c>
      <c r="AH84" s="61">
        <f t="shared" si="53"/>
        <v>62.688209533691399</v>
      </c>
      <c r="AI84" s="70">
        <f t="shared" si="54"/>
        <v>18.088209152221701</v>
      </c>
      <c r="AJ84" s="94"/>
      <c r="AK84" s="50" t="s">
        <v>131</v>
      </c>
      <c r="AL84" s="51">
        <v>18.899999618530298</v>
      </c>
      <c r="AM84" s="51">
        <v>13.75</v>
      </c>
      <c r="AN84" s="51">
        <v>18.25</v>
      </c>
      <c r="AO84" s="51">
        <v>25.699998855590799</v>
      </c>
      <c r="AP84" s="51">
        <v>16.376757144928</v>
      </c>
      <c r="AQ84" s="51">
        <v>13.8780508041382</v>
      </c>
      <c r="AR84" s="51">
        <v>13.6296634674072</v>
      </c>
      <c r="AS84" s="51">
        <v>26.462605476379402</v>
      </c>
      <c r="AT84" s="51">
        <v>26.7178792953491</v>
      </c>
      <c r="AU84" s="51">
        <v>35.724115371704102</v>
      </c>
      <c r="AV84" s="51">
        <v>34.9217338562012</v>
      </c>
      <c r="AW84" s="51">
        <v>36.664310455322301</v>
      </c>
      <c r="AX84" s="51">
        <v>34.2526149749756</v>
      </c>
      <c r="AY84" s="51">
        <v>31.9499769210815</v>
      </c>
      <c r="AZ84" s="51">
        <v>38.724615097045898</v>
      </c>
    </row>
    <row r="85" spans="14:52" x14ac:dyDescent="0.25">
      <c r="N85" s="42"/>
      <c r="O85" s="37"/>
      <c r="P85" s="37"/>
      <c r="Q85" s="37"/>
      <c r="S85" s="66" t="s">
        <v>107</v>
      </c>
      <c r="T85" s="64">
        <f t="shared" si="55"/>
        <v>40.649999618530302</v>
      </c>
      <c r="U85" s="64">
        <f t="shared" si="53"/>
        <v>41.100000381469698</v>
      </c>
      <c r="V85" s="64">
        <f t="shared" si="53"/>
        <v>49.899999618530302</v>
      </c>
      <c r="W85" s="64">
        <f t="shared" si="53"/>
        <v>30.5</v>
      </c>
      <c r="X85" s="64">
        <f t="shared" si="53"/>
        <v>52.006242752075202</v>
      </c>
      <c r="Y85" s="64">
        <f t="shared" si="53"/>
        <v>46.3529758453369</v>
      </c>
      <c r="Z85" s="64">
        <f t="shared" si="53"/>
        <v>55.724245071411097</v>
      </c>
      <c r="AA85" s="64">
        <f t="shared" si="53"/>
        <v>52.639154434204102</v>
      </c>
      <c r="AB85" s="64">
        <f t="shared" si="53"/>
        <v>36.997135162353501</v>
      </c>
      <c r="AC85" s="64">
        <f t="shared" si="53"/>
        <v>49.921947479247997</v>
      </c>
      <c r="AD85" s="64">
        <f t="shared" si="53"/>
        <v>58.407932281494098</v>
      </c>
      <c r="AE85" s="64">
        <f t="shared" si="53"/>
        <v>54.210962295532198</v>
      </c>
      <c r="AF85" s="64">
        <f t="shared" si="53"/>
        <v>57.609186172485401</v>
      </c>
      <c r="AG85" s="64">
        <f t="shared" si="53"/>
        <v>52.218799591064503</v>
      </c>
      <c r="AH85" s="67">
        <f t="shared" si="53"/>
        <v>59.3397216796875</v>
      </c>
      <c r="AI85" s="71">
        <f t="shared" si="54"/>
        <v>18.689722061157198</v>
      </c>
      <c r="AJ85" s="94"/>
      <c r="AK85" s="50" t="s">
        <v>132</v>
      </c>
      <c r="AL85" s="51">
        <v>12.8500003814697</v>
      </c>
      <c r="AM85" s="51">
        <v>17.399999618530298</v>
      </c>
      <c r="AN85" s="51">
        <v>11.75</v>
      </c>
      <c r="AO85" s="51">
        <v>18.25</v>
      </c>
      <c r="AP85" s="51">
        <v>24.331974506378199</v>
      </c>
      <c r="AQ85" s="51">
        <v>15.6888647079468</v>
      </c>
      <c r="AR85" s="51">
        <v>13.471832752227799</v>
      </c>
      <c r="AS85" s="51">
        <v>13.174250125885001</v>
      </c>
      <c r="AT85" s="51">
        <v>25.268253326416001</v>
      </c>
      <c r="AU85" s="51">
        <v>25.580746650695801</v>
      </c>
      <c r="AV85" s="51">
        <v>34.0463705062866</v>
      </c>
      <c r="AW85" s="51">
        <v>33.435238838195801</v>
      </c>
      <c r="AX85" s="51">
        <v>35.031167984008803</v>
      </c>
      <c r="AY85" s="51">
        <v>32.894569396972699</v>
      </c>
      <c r="AZ85" s="51">
        <v>30.680083274841301</v>
      </c>
    </row>
    <row r="86" spans="14:52" x14ac:dyDescent="0.25">
      <c r="N86" s="42"/>
      <c r="O86" s="37"/>
      <c r="P86" s="37"/>
      <c r="Q86" s="37"/>
      <c r="S86" s="29" t="s">
        <v>108</v>
      </c>
      <c r="T86" s="60">
        <f t="shared" si="55"/>
        <v>54.75</v>
      </c>
      <c r="U86" s="60">
        <f t="shared" si="53"/>
        <v>45.149999618530302</v>
      </c>
      <c r="V86" s="60">
        <f t="shared" si="53"/>
        <v>42.600000381469698</v>
      </c>
      <c r="W86" s="60">
        <f t="shared" si="53"/>
        <v>49.649999618530302</v>
      </c>
      <c r="X86" s="60">
        <f t="shared" si="53"/>
        <v>31.391692161560101</v>
      </c>
      <c r="Y86" s="60">
        <f t="shared" si="53"/>
        <v>52.047548294067397</v>
      </c>
      <c r="Z86" s="60">
        <f t="shared" si="53"/>
        <v>46.8097438812256</v>
      </c>
      <c r="AA86" s="60">
        <f t="shared" si="53"/>
        <v>55.580856323242202</v>
      </c>
      <c r="AB86" s="60">
        <f t="shared" si="53"/>
        <v>52.753862380981403</v>
      </c>
      <c r="AC86" s="60">
        <f t="shared" si="53"/>
        <v>37.9928302764893</v>
      </c>
      <c r="AD86" s="60">
        <f t="shared" si="53"/>
        <v>50.314783096313498</v>
      </c>
      <c r="AE86" s="60">
        <f t="shared" si="53"/>
        <v>58.362604141235401</v>
      </c>
      <c r="AF86" s="60">
        <f t="shared" si="53"/>
        <v>54.345315933227504</v>
      </c>
      <c r="AG86" s="60">
        <f t="shared" si="53"/>
        <v>57.621795654296903</v>
      </c>
      <c r="AH86" s="61">
        <f t="shared" si="53"/>
        <v>52.505815505981403</v>
      </c>
      <c r="AI86" s="70">
        <f t="shared" si="54"/>
        <v>-2.2441844940185973</v>
      </c>
      <c r="AJ86" s="94"/>
      <c r="AK86" s="50" t="s">
        <v>133</v>
      </c>
      <c r="AL86" s="51">
        <v>16.799999713897702</v>
      </c>
      <c r="AM86" s="51">
        <v>12.4500002861023</v>
      </c>
      <c r="AN86" s="51">
        <v>15.1499996185303</v>
      </c>
      <c r="AO86" s="51">
        <v>10.5</v>
      </c>
      <c r="AP86" s="51">
        <v>17.187262058258099</v>
      </c>
      <c r="AQ86" s="51">
        <v>22.8953294754028</v>
      </c>
      <c r="AR86" s="51">
        <v>14.9402747154236</v>
      </c>
      <c r="AS86" s="51">
        <v>12.9865770339966</v>
      </c>
      <c r="AT86" s="51">
        <v>12.6482038497925</v>
      </c>
      <c r="AU86" s="51">
        <v>23.985293388366699</v>
      </c>
      <c r="AV86" s="51">
        <v>24.355145454406699</v>
      </c>
      <c r="AW86" s="51">
        <v>32.249151229858398</v>
      </c>
      <c r="AX86" s="51">
        <v>31.830443382263201</v>
      </c>
      <c r="AY86" s="51">
        <v>33.277152061462402</v>
      </c>
      <c r="AZ86" s="51">
        <v>31.414380073547399</v>
      </c>
    </row>
    <row r="87" spans="14:52" x14ac:dyDescent="0.25">
      <c r="N87" s="42"/>
      <c r="O87" s="37"/>
      <c r="P87" s="37"/>
      <c r="Q87" s="37"/>
      <c r="S87" s="66" t="s">
        <v>109</v>
      </c>
      <c r="T87" s="64">
        <f t="shared" si="55"/>
        <v>38.899999618530302</v>
      </c>
      <c r="U87" s="64">
        <f t="shared" si="53"/>
        <v>54.5</v>
      </c>
      <c r="V87" s="64">
        <f t="shared" si="53"/>
        <v>47.149999618530302</v>
      </c>
      <c r="W87" s="64">
        <f t="shared" si="53"/>
        <v>41.600000381469698</v>
      </c>
      <c r="X87" s="64">
        <f t="shared" si="53"/>
        <v>49.414119720458999</v>
      </c>
      <c r="Y87" s="64">
        <f t="shared" si="53"/>
        <v>32.118751525878899</v>
      </c>
      <c r="Z87" s="64">
        <f t="shared" si="53"/>
        <v>51.977399826049798</v>
      </c>
      <c r="AA87" s="64">
        <f t="shared" si="53"/>
        <v>47.078832626342802</v>
      </c>
      <c r="AB87" s="64">
        <f t="shared" si="53"/>
        <v>55.2272338867188</v>
      </c>
      <c r="AC87" s="64">
        <f t="shared" si="53"/>
        <v>52.6814670562744</v>
      </c>
      <c r="AD87" s="64">
        <f t="shared" si="53"/>
        <v>38.786861419677699</v>
      </c>
      <c r="AE87" s="64">
        <f t="shared" si="53"/>
        <v>50.514379501342802</v>
      </c>
      <c r="AF87" s="64">
        <f t="shared" si="53"/>
        <v>58.126911163330099</v>
      </c>
      <c r="AG87" s="64">
        <f t="shared" si="53"/>
        <v>54.316236495971701</v>
      </c>
      <c r="AH87" s="67">
        <f t="shared" si="53"/>
        <v>57.440799713134801</v>
      </c>
      <c r="AI87" s="71">
        <f t="shared" si="54"/>
        <v>18.540800094604499</v>
      </c>
      <c r="AJ87" s="94"/>
      <c r="AK87" s="50" t="s">
        <v>134</v>
      </c>
      <c r="AL87" s="51">
        <v>15.1500000953674</v>
      </c>
      <c r="AM87" s="51">
        <v>15.1500000953674</v>
      </c>
      <c r="AN87" s="51">
        <v>10.2000002861023</v>
      </c>
      <c r="AO87" s="51">
        <v>13.8999996185303</v>
      </c>
      <c r="AP87" s="51">
        <v>10.1668787002563</v>
      </c>
      <c r="AQ87" s="51">
        <v>16.188561439514199</v>
      </c>
      <c r="AR87" s="51">
        <v>21.4996643066406</v>
      </c>
      <c r="AS87" s="51">
        <v>14.2401285171509</v>
      </c>
      <c r="AT87" s="51">
        <v>12.5255255699158</v>
      </c>
      <c r="AU87" s="51">
        <v>12.1568555831909</v>
      </c>
      <c r="AV87" s="51">
        <v>22.7155647277832</v>
      </c>
      <c r="AW87" s="51">
        <v>23.1123609542847</v>
      </c>
      <c r="AX87" s="51">
        <v>30.4452304840088</v>
      </c>
      <c r="AY87" s="51">
        <v>30.178920745849599</v>
      </c>
      <c r="AZ87" s="51">
        <v>31.5260906219482</v>
      </c>
    </row>
    <row r="88" spans="14:52" x14ac:dyDescent="0.25">
      <c r="N88" s="42"/>
      <c r="O88" s="37"/>
      <c r="P88" s="37"/>
      <c r="Q88" s="37"/>
      <c r="S88" s="68" t="s">
        <v>110</v>
      </c>
      <c r="T88" s="62">
        <f t="shared" si="55"/>
        <v>42.100000381469698</v>
      </c>
      <c r="U88" s="62">
        <f t="shared" si="53"/>
        <v>40.050000190734899</v>
      </c>
      <c r="V88" s="62">
        <f t="shared" si="53"/>
        <v>52.850000381469698</v>
      </c>
      <c r="W88" s="62">
        <f t="shared" si="53"/>
        <v>47.649999618530302</v>
      </c>
      <c r="X88" s="62">
        <f t="shared" si="53"/>
        <v>41.633121490478501</v>
      </c>
      <c r="Y88" s="62">
        <f t="shared" si="53"/>
        <v>49.1357612609863</v>
      </c>
      <c r="Z88" s="62">
        <f t="shared" si="53"/>
        <v>32.795352935791001</v>
      </c>
      <c r="AA88" s="62">
        <f t="shared" si="53"/>
        <v>51.837459564208999</v>
      </c>
      <c r="AB88" s="62">
        <f t="shared" si="53"/>
        <v>47.262170791625998</v>
      </c>
      <c r="AC88" s="62">
        <f t="shared" si="53"/>
        <v>54.798627853393597</v>
      </c>
      <c r="AD88" s="62">
        <f t="shared" si="53"/>
        <v>52.536441802978501</v>
      </c>
      <c r="AE88" s="62">
        <f t="shared" si="53"/>
        <v>39.446702957153299</v>
      </c>
      <c r="AF88" s="62">
        <f t="shared" si="53"/>
        <v>50.630615234375</v>
      </c>
      <c r="AG88" s="62">
        <f t="shared" si="53"/>
        <v>57.835477828979499</v>
      </c>
      <c r="AH88" s="63">
        <f t="shared" si="53"/>
        <v>54.225580215454102</v>
      </c>
      <c r="AI88" s="92">
        <f t="shared" si="54"/>
        <v>12.125579833984403</v>
      </c>
      <c r="AJ88" s="94"/>
      <c r="AK88" s="50" t="s">
        <v>135</v>
      </c>
      <c r="AL88" s="51">
        <v>11</v>
      </c>
      <c r="AM88" s="51">
        <v>16.1500000953674</v>
      </c>
      <c r="AN88" s="51">
        <v>15.4000000953674</v>
      </c>
      <c r="AO88" s="51">
        <v>7.5500000715255702</v>
      </c>
      <c r="AP88" s="51">
        <v>13.104672431945801</v>
      </c>
      <c r="AQ88" s="51">
        <v>9.8252615928649902</v>
      </c>
      <c r="AR88" s="51">
        <v>15.2460470199585</v>
      </c>
      <c r="AS88" s="51">
        <v>20.141942501068101</v>
      </c>
      <c r="AT88" s="51">
        <v>13.5874190330505</v>
      </c>
      <c r="AU88" s="51">
        <v>12.069435119628899</v>
      </c>
      <c r="AV88" s="51">
        <v>11.6493554115295</v>
      </c>
      <c r="AW88" s="51">
        <v>21.472899436950701</v>
      </c>
      <c r="AX88" s="51">
        <v>21.871385574340799</v>
      </c>
      <c r="AY88" s="51">
        <v>28.664870262146</v>
      </c>
      <c r="AZ88" s="51">
        <v>28.546507835388201</v>
      </c>
    </row>
    <row r="89" spans="14:52" x14ac:dyDescent="0.25">
      <c r="N89" s="42"/>
      <c r="O89" s="37"/>
      <c r="P89" s="37"/>
      <c r="Q89" s="37"/>
      <c r="S89" s="3" t="s">
        <v>9</v>
      </c>
      <c r="T89" s="60">
        <f>SUM(T79:T88)</f>
        <v>469.14999771118164</v>
      </c>
      <c r="U89" s="60">
        <f t="shared" ref="U89:AI89" si="56">SUM(U79:U88)</f>
        <v>481.69999790191645</v>
      </c>
      <c r="V89" s="60">
        <f t="shared" si="56"/>
        <v>478.19999885559082</v>
      </c>
      <c r="W89" s="60">
        <f t="shared" si="56"/>
        <v>469.2999973297118</v>
      </c>
      <c r="X89" s="60">
        <f t="shared" si="56"/>
        <v>483.7887678146364</v>
      </c>
      <c r="Y89" s="60">
        <f t="shared" si="56"/>
        <v>497.66406059265114</v>
      </c>
      <c r="Z89" s="60">
        <f t="shared" si="56"/>
        <v>509.46621894836431</v>
      </c>
      <c r="AA89" s="60">
        <f t="shared" si="56"/>
        <v>529.19627571105957</v>
      </c>
      <c r="AB89" s="60">
        <f t="shared" si="56"/>
        <v>538.59633445739735</v>
      </c>
      <c r="AC89" s="60">
        <f t="shared" si="56"/>
        <v>556.78045463562023</v>
      </c>
      <c r="AD89" s="60">
        <f t="shared" si="56"/>
        <v>557.95754432678223</v>
      </c>
      <c r="AE89" s="60">
        <f t="shared" si="56"/>
        <v>552.48011589050304</v>
      </c>
      <c r="AF89" s="60">
        <f t="shared" si="56"/>
        <v>562.05965042114246</v>
      </c>
      <c r="AG89" s="60">
        <f t="shared" si="56"/>
        <v>560.01677322387695</v>
      </c>
      <c r="AH89" s="60">
        <f t="shared" si="56"/>
        <v>554.94887924194336</v>
      </c>
      <c r="AI89" s="60">
        <f t="shared" si="56"/>
        <v>85.798881530761705</v>
      </c>
      <c r="AJ89" s="99"/>
      <c r="AK89" s="50" t="s">
        <v>136</v>
      </c>
      <c r="AL89" s="51">
        <v>8.9500002861022896</v>
      </c>
      <c r="AM89" s="51">
        <v>13</v>
      </c>
      <c r="AN89" s="51">
        <v>14.1500000953674</v>
      </c>
      <c r="AO89" s="51">
        <v>13.1500000953674</v>
      </c>
      <c r="AP89" s="51">
        <v>7.2836244106292698</v>
      </c>
      <c r="AQ89" s="51">
        <v>12.193599700927701</v>
      </c>
      <c r="AR89" s="51">
        <v>9.3797950744628906</v>
      </c>
      <c r="AS89" s="51">
        <v>14.1665964126587</v>
      </c>
      <c r="AT89" s="51">
        <v>18.603733539581299</v>
      </c>
      <c r="AU89" s="51">
        <v>12.819292068481399</v>
      </c>
      <c r="AV89" s="51">
        <v>11.4854598045349</v>
      </c>
      <c r="AW89" s="51">
        <v>11.0240159034729</v>
      </c>
      <c r="AX89" s="51">
        <v>20.010459899902301</v>
      </c>
      <c r="AY89" s="51">
        <v>20.4048542976379</v>
      </c>
      <c r="AZ89" s="51">
        <v>26.617291450500499</v>
      </c>
    </row>
    <row r="90" spans="14:52" x14ac:dyDescent="0.25">
      <c r="N90" s="42"/>
      <c r="O90" s="37"/>
      <c r="P90" s="37"/>
      <c r="Q90" s="37"/>
      <c r="S90" s="75" t="s">
        <v>111</v>
      </c>
      <c r="T90" s="76">
        <f>AL64</f>
        <v>50.099998474121101</v>
      </c>
      <c r="U90" s="76">
        <f t="shared" ref="U90:AH99" si="57">AM64</f>
        <v>38.850000381469698</v>
      </c>
      <c r="V90" s="76">
        <f t="shared" si="57"/>
        <v>38.399999618530302</v>
      </c>
      <c r="W90" s="76">
        <f t="shared" si="57"/>
        <v>50.850000381469698</v>
      </c>
      <c r="X90" s="76">
        <f t="shared" si="57"/>
        <v>47.2024955749512</v>
      </c>
      <c r="Y90" s="76">
        <f t="shared" si="57"/>
        <v>41.487178802490199</v>
      </c>
      <c r="Z90" s="76">
        <f t="shared" si="57"/>
        <v>48.747705459594698</v>
      </c>
      <c r="AA90" s="76">
        <f t="shared" si="57"/>
        <v>33.233423233032198</v>
      </c>
      <c r="AB90" s="76">
        <f t="shared" si="57"/>
        <v>51.516431808471701</v>
      </c>
      <c r="AC90" s="76">
        <f t="shared" si="57"/>
        <v>47.247024536132798</v>
      </c>
      <c r="AD90" s="76">
        <f t="shared" si="57"/>
        <v>54.180503845214801</v>
      </c>
      <c r="AE90" s="76">
        <f t="shared" si="57"/>
        <v>52.200939178466797</v>
      </c>
      <c r="AF90" s="76">
        <f t="shared" si="57"/>
        <v>39.876768112182603</v>
      </c>
      <c r="AG90" s="76">
        <f t="shared" si="57"/>
        <v>50.552692413330099</v>
      </c>
      <c r="AH90" s="77">
        <f t="shared" si="57"/>
        <v>57.367397308349602</v>
      </c>
      <c r="AI90" s="91">
        <f t="shared" ref="AI90:AI99" si="58">AH90-T90</f>
        <v>7.2673988342285014</v>
      </c>
      <c r="AJ90" s="94"/>
      <c r="AK90" s="50" t="s">
        <v>137</v>
      </c>
      <c r="AL90" s="51">
        <v>8.6500000953674299</v>
      </c>
      <c r="AM90" s="51">
        <v>7.7000002861022896</v>
      </c>
      <c r="AN90" s="51">
        <v>9</v>
      </c>
      <c r="AO90" s="51">
        <v>12.1500000953674</v>
      </c>
      <c r="AP90" s="51">
        <v>11.810356140136699</v>
      </c>
      <c r="AQ90" s="51">
        <v>6.8720123767852801</v>
      </c>
      <c r="AR90" s="51">
        <v>11.130119323730501</v>
      </c>
      <c r="AS90" s="51">
        <v>8.7756991386413592</v>
      </c>
      <c r="AT90" s="51">
        <v>12.9032864570618</v>
      </c>
      <c r="AU90" s="51">
        <v>16.902853488922101</v>
      </c>
      <c r="AV90" s="51">
        <v>11.8720350265503</v>
      </c>
      <c r="AW90" s="51">
        <v>10.724634647369401</v>
      </c>
      <c r="AX90" s="51">
        <v>10.2057456970215</v>
      </c>
      <c r="AY90" s="51">
        <v>18.360007286071799</v>
      </c>
      <c r="AZ90" s="51">
        <v>18.765810489654498</v>
      </c>
    </row>
    <row r="91" spans="14:52" x14ac:dyDescent="0.25">
      <c r="N91" s="42"/>
      <c r="O91" s="37"/>
      <c r="P91" s="37"/>
      <c r="Q91" s="37"/>
      <c r="S91" s="29" t="s">
        <v>112</v>
      </c>
      <c r="T91" s="60">
        <f>AL65</f>
        <v>42.600000381469698</v>
      </c>
      <c r="U91" s="60">
        <f t="shared" si="57"/>
        <v>50.099998474121101</v>
      </c>
      <c r="V91" s="60">
        <f t="shared" si="57"/>
        <v>38.600000381469698</v>
      </c>
      <c r="W91" s="60">
        <f t="shared" si="57"/>
        <v>37.149999618530302</v>
      </c>
      <c r="X91" s="60">
        <f t="shared" si="57"/>
        <v>50.662439346313498</v>
      </c>
      <c r="Y91" s="60">
        <f t="shared" si="57"/>
        <v>47.047756195068402</v>
      </c>
      <c r="Z91" s="60">
        <f t="shared" si="57"/>
        <v>41.591386795043903</v>
      </c>
      <c r="AA91" s="60">
        <f t="shared" si="57"/>
        <v>48.588155746459996</v>
      </c>
      <c r="AB91" s="60">
        <f t="shared" si="57"/>
        <v>33.764814376831097</v>
      </c>
      <c r="AC91" s="60">
        <f t="shared" si="57"/>
        <v>51.4541110992432</v>
      </c>
      <c r="AD91" s="60">
        <f t="shared" si="57"/>
        <v>47.442066192627003</v>
      </c>
      <c r="AE91" s="60">
        <f t="shared" si="57"/>
        <v>53.884420394897496</v>
      </c>
      <c r="AF91" s="60">
        <f t="shared" si="57"/>
        <v>52.110275268554702</v>
      </c>
      <c r="AG91" s="60">
        <f t="shared" si="57"/>
        <v>40.450323104858398</v>
      </c>
      <c r="AH91" s="61">
        <f t="shared" si="57"/>
        <v>50.707456588745103</v>
      </c>
      <c r="AI91" s="70">
        <f t="shared" si="58"/>
        <v>8.1074562072754048</v>
      </c>
      <c r="AJ91" s="94"/>
      <c r="AK91" s="50" t="s">
        <v>138</v>
      </c>
      <c r="AL91" s="51">
        <v>6.25</v>
      </c>
      <c r="AM91" s="51">
        <v>7.6500000953674299</v>
      </c>
      <c r="AN91" s="51">
        <v>7.7000002861022896</v>
      </c>
      <c r="AO91" s="51">
        <v>9</v>
      </c>
      <c r="AP91" s="51">
        <v>10.747410297393801</v>
      </c>
      <c r="AQ91" s="51">
        <v>10.49267578125</v>
      </c>
      <c r="AR91" s="51">
        <v>6.4234271049499503</v>
      </c>
      <c r="AS91" s="51">
        <v>10.0363473892212</v>
      </c>
      <c r="AT91" s="51">
        <v>8.1244184970855695</v>
      </c>
      <c r="AU91" s="51">
        <v>11.6170902252197</v>
      </c>
      <c r="AV91" s="51">
        <v>15.1887607574463</v>
      </c>
      <c r="AW91" s="51">
        <v>10.875158786773699</v>
      </c>
      <c r="AX91" s="51">
        <v>9.9006786346435494</v>
      </c>
      <c r="AY91" s="51">
        <v>9.3588919639587402</v>
      </c>
      <c r="AZ91" s="51">
        <v>16.675755977630601</v>
      </c>
    </row>
    <row r="92" spans="14:52" x14ac:dyDescent="0.25">
      <c r="N92" s="42"/>
      <c r="O92" s="37"/>
      <c r="P92" s="37"/>
      <c r="Q92" s="37"/>
      <c r="S92" s="66" t="s">
        <v>113</v>
      </c>
      <c r="T92" s="64">
        <f t="shared" ref="T92:T99" si="59">AL66</f>
        <v>34.25</v>
      </c>
      <c r="U92" s="64">
        <f t="shared" si="57"/>
        <v>40.600000381469698</v>
      </c>
      <c r="V92" s="64">
        <f t="shared" si="57"/>
        <v>49.599998474121101</v>
      </c>
      <c r="W92" s="64">
        <f t="shared" si="57"/>
        <v>39.600000381469698</v>
      </c>
      <c r="X92" s="64">
        <f t="shared" si="57"/>
        <v>37.407606124877901</v>
      </c>
      <c r="Y92" s="64">
        <f t="shared" si="57"/>
        <v>50.349193572997997</v>
      </c>
      <c r="Z92" s="64">
        <f t="shared" si="57"/>
        <v>46.845405578613303</v>
      </c>
      <c r="AA92" s="64">
        <f t="shared" si="57"/>
        <v>41.579704284667997</v>
      </c>
      <c r="AB92" s="64">
        <f t="shared" si="57"/>
        <v>48.3078098297119</v>
      </c>
      <c r="AC92" s="64">
        <f t="shared" si="57"/>
        <v>34.147731781005902</v>
      </c>
      <c r="AD92" s="64">
        <f t="shared" si="57"/>
        <v>51.2591876983643</v>
      </c>
      <c r="AE92" s="64">
        <f t="shared" si="57"/>
        <v>47.4857082366943</v>
      </c>
      <c r="AF92" s="64">
        <f t="shared" si="57"/>
        <v>53.464887619018597</v>
      </c>
      <c r="AG92" s="64">
        <f t="shared" si="57"/>
        <v>51.889287948608398</v>
      </c>
      <c r="AH92" s="67">
        <f t="shared" si="57"/>
        <v>40.868452072143597</v>
      </c>
      <c r="AI92" s="71">
        <f t="shared" si="58"/>
        <v>6.6184520721435973</v>
      </c>
      <c r="AJ92" s="94"/>
      <c r="AK92" s="50" t="s">
        <v>139</v>
      </c>
      <c r="AL92" s="51">
        <v>4.5</v>
      </c>
      <c r="AM92" s="51">
        <v>3.25</v>
      </c>
      <c r="AN92" s="51">
        <v>6.6500000953674299</v>
      </c>
      <c r="AO92" s="51">
        <v>6.7000000476837203</v>
      </c>
      <c r="AP92" s="51">
        <v>7.9488263130187997</v>
      </c>
      <c r="AQ92" s="51">
        <v>9.2959563732147199</v>
      </c>
      <c r="AR92" s="51">
        <v>9.1054565906524694</v>
      </c>
      <c r="AS92" s="51">
        <v>5.8782097101211503</v>
      </c>
      <c r="AT92" s="51">
        <v>8.8456888198852504</v>
      </c>
      <c r="AU92" s="51">
        <v>7.3615791797637904</v>
      </c>
      <c r="AV92" s="51">
        <v>10.230236530303999</v>
      </c>
      <c r="AW92" s="51">
        <v>13.376768112182599</v>
      </c>
      <c r="AX92" s="51">
        <v>9.7419056892395002</v>
      </c>
      <c r="AY92" s="51">
        <v>8.9460477828979492</v>
      </c>
      <c r="AZ92" s="51">
        <v>8.3991165161132795</v>
      </c>
    </row>
    <row r="93" spans="14:52" x14ac:dyDescent="0.25">
      <c r="S93" s="29" t="s">
        <v>114</v>
      </c>
      <c r="T93" s="60">
        <f t="shared" si="59"/>
        <v>54.349998474121101</v>
      </c>
      <c r="U93" s="60">
        <f t="shared" si="57"/>
        <v>35.75</v>
      </c>
      <c r="V93" s="60">
        <f t="shared" si="57"/>
        <v>41.199998855590799</v>
      </c>
      <c r="W93" s="60">
        <f t="shared" si="57"/>
        <v>48.099998474121101</v>
      </c>
      <c r="X93" s="60">
        <f t="shared" si="57"/>
        <v>39.467428207397496</v>
      </c>
      <c r="Y93" s="60">
        <f t="shared" si="57"/>
        <v>37.491360664367697</v>
      </c>
      <c r="Z93" s="60">
        <f t="shared" si="57"/>
        <v>49.909360885620103</v>
      </c>
      <c r="AA93" s="60">
        <f t="shared" si="57"/>
        <v>46.479082107543903</v>
      </c>
      <c r="AB93" s="60">
        <f t="shared" si="57"/>
        <v>41.417369842529297</v>
      </c>
      <c r="AC93" s="60">
        <f t="shared" si="57"/>
        <v>47.874647140502901</v>
      </c>
      <c r="AD93" s="60">
        <f t="shared" si="57"/>
        <v>34.367731094360401</v>
      </c>
      <c r="AE93" s="60">
        <f t="shared" si="57"/>
        <v>50.8835964202881</v>
      </c>
      <c r="AF93" s="60">
        <f t="shared" si="57"/>
        <v>47.330816268920898</v>
      </c>
      <c r="AG93" s="60">
        <f t="shared" si="57"/>
        <v>52.893558502197301</v>
      </c>
      <c r="AH93" s="61">
        <f t="shared" si="57"/>
        <v>51.505329132080099</v>
      </c>
      <c r="AI93" s="70">
        <f t="shared" si="58"/>
        <v>-2.8446693420410014</v>
      </c>
      <c r="AJ93" s="94"/>
      <c r="AK93" s="50" t="s">
        <v>140</v>
      </c>
      <c r="AL93" s="51">
        <v>6.4000000953674299</v>
      </c>
      <c r="AM93" s="51">
        <v>4.5</v>
      </c>
      <c r="AN93" s="51">
        <v>2.25</v>
      </c>
      <c r="AO93" s="51">
        <v>6.25</v>
      </c>
      <c r="AP93" s="51">
        <v>5.8477411270141602</v>
      </c>
      <c r="AQ93" s="51">
        <v>6.9247813224792498</v>
      </c>
      <c r="AR93" s="51">
        <v>7.9425082206726101</v>
      </c>
      <c r="AS93" s="51">
        <v>7.7770678997039804</v>
      </c>
      <c r="AT93" s="51">
        <v>5.3082686662674003</v>
      </c>
      <c r="AU93" s="51">
        <v>7.6954276561737096</v>
      </c>
      <c r="AV93" s="51">
        <v>6.5695376396179199</v>
      </c>
      <c r="AW93" s="51">
        <v>8.8768239021301305</v>
      </c>
      <c r="AX93" s="51">
        <v>11.603489637374899</v>
      </c>
      <c r="AY93" s="51">
        <v>8.6021468639373797</v>
      </c>
      <c r="AZ93" s="51">
        <v>7.9695792198181197</v>
      </c>
    </row>
    <row r="94" spans="14:52" x14ac:dyDescent="0.25">
      <c r="S94" s="66" t="s">
        <v>115</v>
      </c>
      <c r="T94" s="64">
        <f t="shared" si="59"/>
        <v>48.549999237060497</v>
      </c>
      <c r="U94" s="64">
        <f t="shared" si="57"/>
        <v>55.599998474121101</v>
      </c>
      <c r="V94" s="64">
        <f t="shared" si="57"/>
        <v>32.5</v>
      </c>
      <c r="W94" s="64">
        <f t="shared" si="57"/>
        <v>40.199998855590799</v>
      </c>
      <c r="X94" s="64">
        <f t="shared" si="57"/>
        <v>47.225557327270501</v>
      </c>
      <c r="Y94" s="64">
        <f t="shared" si="57"/>
        <v>39.2437648773193</v>
      </c>
      <c r="Z94" s="64">
        <f t="shared" si="57"/>
        <v>37.495942115783699</v>
      </c>
      <c r="AA94" s="64">
        <f t="shared" si="57"/>
        <v>49.3965034484863</v>
      </c>
      <c r="AB94" s="64">
        <f t="shared" si="57"/>
        <v>46.054233551025398</v>
      </c>
      <c r="AC94" s="64">
        <f t="shared" si="57"/>
        <v>41.164966583252003</v>
      </c>
      <c r="AD94" s="64">
        <f t="shared" si="57"/>
        <v>47.3731498718262</v>
      </c>
      <c r="AE94" s="64">
        <f t="shared" si="57"/>
        <v>34.4665718078613</v>
      </c>
      <c r="AF94" s="64">
        <f t="shared" si="57"/>
        <v>50.417211532592802</v>
      </c>
      <c r="AG94" s="64">
        <f t="shared" si="57"/>
        <v>47.068401336669901</v>
      </c>
      <c r="AH94" s="67">
        <f t="shared" si="57"/>
        <v>52.284461975097699</v>
      </c>
      <c r="AI94" s="71">
        <f t="shared" si="58"/>
        <v>3.7344627380372017</v>
      </c>
      <c r="AJ94" s="94"/>
      <c r="AK94" s="50" t="s">
        <v>141</v>
      </c>
      <c r="AL94" s="51">
        <v>4.5</v>
      </c>
      <c r="AM94" s="51">
        <v>7.4000000953674299</v>
      </c>
      <c r="AN94" s="51">
        <v>4.25</v>
      </c>
      <c r="AO94" s="51">
        <v>1.25</v>
      </c>
      <c r="AP94" s="51">
        <v>5.3844015598297101</v>
      </c>
      <c r="AQ94" s="51">
        <v>4.9724254608154297</v>
      </c>
      <c r="AR94" s="51">
        <v>5.8891415596008301</v>
      </c>
      <c r="AS94" s="51">
        <v>6.6248157024383501</v>
      </c>
      <c r="AT94" s="51">
        <v>6.4790840148925799</v>
      </c>
      <c r="AU94" s="51">
        <v>4.6902171373367301</v>
      </c>
      <c r="AV94" s="51">
        <v>6.5405380725860596</v>
      </c>
      <c r="AW94" s="51">
        <v>5.71781301498413</v>
      </c>
      <c r="AX94" s="51">
        <v>7.5124928951263401</v>
      </c>
      <c r="AY94" s="51">
        <v>9.8454194068908691</v>
      </c>
      <c r="AZ94" s="51">
        <v>7.4109015464782697</v>
      </c>
    </row>
    <row r="95" spans="14:52" x14ac:dyDescent="0.25">
      <c r="S95" s="29" t="s">
        <v>116</v>
      </c>
      <c r="T95" s="60">
        <f t="shared" si="59"/>
        <v>38.299999237060497</v>
      </c>
      <c r="U95" s="60">
        <f t="shared" si="57"/>
        <v>48.149999618530302</v>
      </c>
      <c r="V95" s="60">
        <f t="shared" si="57"/>
        <v>55.949998855590799</v>
      </c>
      <c r="W95" s="60">
        <f t="shared" si="57"/>
        <v>33</v>
      </c>
      <c r="X95" s="60">
        <f t="shared" si="57"/>
        <v>39.906682968139599</v>
      </c>
      <c r="Y95" s="60">
        <f t="shared" si="57"/>
        <v>46.443683624267599</v>
      </c>
      <c r="Z95" s="60">
        <f t="shared" si="57"/>
        <v>39.051048278808601</v>
      </c>
      <c r="AA95" s="60">
        <f t="shared" si="57"/>
        <v>37.446599960327099</v>
      </c>
      <c r="AB95" s="60">
        <f t="shared" si="57"/>
        <v>48.934238433837898</v>
      </c>
      <c r="AC95" s="60">
        <f t="shared" si="57"/>
        <v>45.674077987670898</v>
      </c>
      <c r="AD95" s="60">
        <f t="shared" si="57"/>
        <v>40.924821853637702</v>
      </c>
      <c r="AE95" s="60">
        <f t="shared" si="57"/>
        <v>46.896909713745103</v>
      </c>
      <c r="AF95" s="60">
        <f t="shared" si="57"/>
        <v>34.5279026031494</v>
      </c>
      <c r="AG95" s="60">
        <f t="shared" si="57"/>
        <v>49.980710983276403</v>
      </c>
      <c r="AH95" s="61">
        <f t="shared" si="57"/>
        <v>46.812999725341797</v>
      </c>
      <c r="AI95" s="70">
        <f t="shared" si="58"/>
        <v>8.5130004882812997</v>
      </c>
      <c r="AJ95" s="94"/>
      <c r="AK95" s="50" t="s">
        <v>142</v>
      </c>
      <c r="AL95" s="51">
        <v>3.5</v>
      </c>
      <c r="AM95" s="51">
        <v>3.25</v>
      </c>
      <c r="AN95" s="51">
        <v>6.4000000953674299</v>
      </c>
      <c r="AO95" s="51">
        <v>2.25</v>
      </c>
      <c r="AP95" s="51">
        <v>1.29152703285217</v>
      </c>
      <c r="AQ95" s="51">
        <v>4.5871571898460397</v>
      </c>
      <c r="AR95" s="51">
        <v>4.1706639528274501</v>
      </c>
      <c r="AS95" s="51">
        <v>4.9330519437789899</v>
      </c>
      <c r="AT95" s="51">
        <v>5.4589210748672503</v>
      </c>
      <c r="AU95" s="51">
        <v>5.3305722475051898</v>
      </c>
      <c r="AV95" s="51">
        <v>4.0889924764633196</v>
      </c>
      <c r="AW95" s="51">
        <v>5.4708323478698704</v>
      </c>
      <c r="AX95" s="51">
        <v>4.9018073081970197</v>
      </c>
      <c r="AY95" s="51">
        <v>6.2670838832855198</v>
      </c>
      <c r="AZ95" s="51">
        <v>8.2512018680572492</v>
      </c>
    </row>
    <row r="96" spans="14:52" x14ac:dyDescent="0.25">
      <c r="S96" s="66" t="s">
        <v>117</v>
      </c>
      <c r="T96" s="64">
        <f t="shared" si="59"/>
        <v>53.199998855590799</v>
      </c>
      <c r="U96" s="64">
        <f t="shared" si="57"/>
        <v>37.549999237060497</v>
      </c>
      <c r="V96" s="64">
        <f t="shared" si="57"/>
        <v>48.149999618530302</v>
      </c>
      <c r="W96" s="64">
        <f t="shared" si="57"/>
        <v>53.199998855590799</v>
      </c>
      <c r="X96" s="64">
        <f t="shared" si="57"/>
        <v>32.905551910400398</v>
      </c>
      <c r="Y96" s="64">
        <f t="shared" si="57"/>
        <v>39.632764816284201</v>
      </c>
      <c r="Z96" s="64">
        <f t="shared" si="57"/>
        <v>45.813076019287102</v>
      </c>
      <c r="AA96" s="64">
        <f t="shared" si="57"/>
        <v>38.879051208496101</v>
      </c>
      <c r="AB96" s="64">
        <f t="shared" si="57"/>
        <v>37.391885757446303</v>
      </c>
      <c r="AC96" s="64">
        <f t="shared" si="57"/>
        <v>48.554500579833999</v>
      </c>
      <c r="AD96" s="64">
        <f t="shared" si="57"/>
        <v>45.369180679321303</v>
      </c>
      <c r="AE96" s="64">
        <f t="shared" si="57"/>
        <v>40.741798400878899</v>
      </c>
      <c r="AF96" s="64">
        <f t="shared" si="57"/>
        <v>46.479118347167997</v>
      </c>
      <c r="AG96" s="64">
        <f t="shared" si="57"/>
        <v>34.599040985107401</v>
      </c>
      <c r="AH96" s="67">
        <f t="shared" si="57"/>
        <v>49.618412017822301</v>
      </c>
      <c r="AI96" s="71">
        <f t="shared" si="58"/>
        <v>-3.5815868377684978</v>
      </c>
      <c r="AJ96" s="94"/>
      <c r="AK96" s="50" t="s">
        <v>143</v>
      </c>
      <c r="AL96" s="51">
        <v>6</v>
      </c>
      <c r="AM96" s="51">
        <v>2.5</v>
      </c>
      <c r="AN96" s="51">
        <v>3.25</v>
      </c>
      <c r="AO96" s="51">
        <v>6.4000000953674299</v>
      </c>
      <c r="AP96" s="51">
        <v>2.0165101289749101</v>
      </c>
      <c r="AQ96" s="51">
        <v>1.30254253745079</v>
      </c>
      <c r="AR96" s="51">
        <v>3.93509757518768</v>
      </c>
      <c r="AS96" s="51">
        <v>3.5184177160263101</v>
      </c>
      <c r="AT96" s="51">
        <v>4.1519688367843601</v>
      </c>
      <c r="AU96" s="51">
        <v>4.5220799446106001</v>
      </c>
      <c r="AV96" s="51">
        <v>4.4126628637313798</v>
      </c>
      <c r="AW96" s="51">
        <v>3.5717829465866102</v>
      </c>
      <c r="AX96" s="51">
        <v>4.5742640495300302</v>
      </c>
      <c r="AY96" s="51">
        <v>4.2058966159820601</v>
      </c>
      <c r="AZ96" s="51">
        <v>5.2333314418792698</v>
      </c>
    </row>
    <row r="97" spans="19:52" x14ac:dyDescent="0.25">
      <c r="S97" s="29" t="s">
        <v>118</v>
      </c>
      <c r="T97" s="60">
        <f t="shared" si="59"/>
        <v>46.599998474121101</v>
      </c>
      <c r="U97" s="60">
        <f t="shared" si="57"/>
        <v>54.299999237060497</v>
      </c>
      <c r="V97" s="60">
        <f t="shared" si="57"/>
        <v>37.549999237060497</v>
      </c>
      <c r="W97" s="60">
        <f t="shared" si="57"/>
        <v>47.649999618530302</v>
      </c>
      <c r="X97" s="60">
        <f t="shared" si="57"/>
        <v>52.247594833374002</v>
      </c>
      <c r="Y97" s="60">
        <f t="shared" si="57"/>
        <v>32.7753553390503</v>
      </c>
      <c r="Z97" s="60">
        <f t="shared" si="57"/>
        <v>39.351129531860401</v>
      </c>
      <c r="AA97" s="60">
        <f t="shared" si="57"/>
        <v>45.172328948974602</v>
      </c>
      <c r="AB97" s="60">
        <f t="shared" si="57"/>
        <v>38.666183471679702</v>
      </c>
      <c r="AC97" s="60">
        <f t="shared" si="57"/>
        <v>37.2909965515137</v>
      </c>
      <c r="AD97" s="60">
        <f t="shared" si="57"/>
        <v>48.127365112304702</v>
      </c>
      <c r="AE97" s="60">
        <f t="shared" si="57"/>
        <v>45.008964538574197</v>
      </c>
      <c r="AF97" s="60">
        <f t="shared" si="57"/>
        <v>40.529811859130902</v>
      </c>
      <c r="AG97" s="60">
        <f t="shared" si="57"/>
        <v>46.038839340209996</v>
      </c>
      <c r="AH97" s="61">
        <f t="shared" si="57"/>
        <v>34.618871688842802</v>
      </c>
      <c r="AI97" s="70">
        <f t="shared" si="58"/>
        <v>-11.981126785278299</v>
      </c>
      <c r="AJ97" s="94"/>
      <c r="AK97" s="50" t="s">
        <v>144</v>
      </c>
      <c r="AL97" s="51">
        <v>1</v>
      </c>
      <c r="AM97" s="51">
        <v>3</v>
      </c>
      <c r="AN97" s="51">
        <v>1.5</v>
      </c>
      <c r="AO97" s="51">
        <v>2.25</v>
      </c>
      <c r="AP97" s="51">
        <v>5.1061639785766602</v>
      </c>
      <c r="AQ97" s="51">
        <v>1.7897335886955299</v>
      </c>
      <c r="AR97" s="51">
        <v>1.26629783213139</v>
      </c>
      <c r="AS97" s="51">
        <v>3.34286308288574</v>
      </c>
      <c r="AT97" s="51">
        <v>2.9517569541931201</v>
      </c>
      <c r="AU97" s="51">
        <v>3.4749885797500601</v>
      </c>
      <c r="AV97" s="51">
        <v>3.7256116867065399</v>
      </c>
      <c r="AW97" s="51">
        <v>3.63158059120178</v>
      </c>
      <c r="AX97" s="51">
        <v>3.0878032445907602</v>
      </c>
      <c r="AY97" s="51">
        <v>3.79253101348877</v>
      </c>
      <c r="AZ97" s="51">
        <v>3.5842269659042398</v>
      </c>
    </row>
    <row r="98" spans="19:52" x14ac:dyDescent="0.25">
      <c r="S98" s="66" t="s">
        <v>119</v>
      </c>
      <c r="T98" s="64">
        <f t="shared" si="59"/>
        <v>43.899999618530302</v>
      </c>
      <c r="U98" s="64">
        <f t="shared" si="57"/>
        <v>45.849998474121101</v>
      </c>
      <c r="V98" s="64">
        <f t="shared" si="57"/>
        <v>52.299999237060497</v>
      </c>
      <c r="W98" s="64">
        <f t="shared" si="57"/>
        <v>36.549999237060497</v>
      </c>
      <c r="X98" s="64">
        <f t="shared" si="57"/>
        <v>46.628202438354499</v>
      </c>
      <c r="Y98" s="64">
        <f t="shared" si="57"/>
        <v>51.340528488159201</v>
      </c>
      <c r="Z98" s="64">
        <f t="shared" si="57"/>
        <v>32.678593635559103</v>
      </c>
      <c r="AA98" s="64">
        <f t="shared" si="57"/>
        <v>39.075759887695298</v>
      </c>
      <c r="AB98" s="64">
        <f t="shared" si="57"/>
        <v>44.565820693969698</v>
      </c>
      <c r="AC98" s="64">
        <f t="shared" si="57"/>
        <v>38.461761474609403</v>
      </c>
      <c r="AD98" s="64">
        <f t="shared" si="57"/>
        <v>37.188690185546903</v>
      </c>
      <c r="AE98" s="64">
        <f t="shared" si="57"/>
        <v>47.707941055297901</v>
      </c>
      <c r="AF98" s="64">
        <f t="shared" si="57"/>
        <v>44.651763916015597</v>
      </c>
      <c r="AG98" s="64">
        <f t="shared" si="57"/>
        <v>40.3323268890381</v>
      </c>
      <c r="AH98" s="67">
        <f t="shared" si="57"/>
        <v>45.628442764282198</v>
      </c>
      <c r="AI98" s="71">
        <f t="shared" si="58"/>
        <v>1.7284431457518963</v>
      </c>
      <c r="AJ98" s="94"/>
      <c r="AK98" s="50" t="s">
        <v>145</v>
      </c>
      <c r="AL98" s="51">
        <v>6.25</v>
      </c>
      <c r="AM98" s="51">
        <v>0</v>
      </c>
      <c r="AN98" s="51">
        <v>2</v>
      </c>
      <c r="AO98" s="51">
        <v>1.25</v>
      </c>
      <c r="AP98" s="51">
        <v>1.7704980373382599</v>
      </c>
      <c r="AQ98" s="51">
        <v>4.0551530122757002</v>
      </c>
      <c r="AR98" s="51">
        <v>1.5794713497161901</v>
      </c>
      <c r="AS98" s="51">
        <v>1.18790602684021</v>
      </c>
      <c r="AT98" s="51">
        <v>2.80990827083588</v>
      </c>
      <c r="AU98" s="51">
        <v>2.4634065628051798</v>
      </c>
      <c r="AV98" s="51">
        <v>2.8891972303390498</v>
      </c>
      <c r="AW98" s="51">
        <v>3.0570510029792799</v>
      </c>
      <c r="AX98" s="51">
        <v>2.9828803539276101</v>
      </c>
      <c r="AY98" s="51">
        <v>2.64098107814789</v>
      </c>
      <c r="AZ98" s="51">
        <v>3.1266772747039799</v>
      </c>
    </row>
    <row r="99" spans="19:52" x14ac:dyDescent="0.25">
      <c r="S99" s="68" t="s">
        <v>120</v>
      </c>
      <c r="T99" s="62">
        <f t="shared" si="59"/>
        <v>49.25</v>
      </c>
      <c r="U99" s="62">
        <f t="shared" si="57"/>
        <v>45.649999618530302</v>
      </c>
      <c r="V99" s="62">
        <f t="shared" si="57"/>
        <v>45.099998474121101</v>
      </c>
      <c r="W99" s="62">
        <f t="shared" si="57"/>
        <v>52.299999237060497</v>
      </c>
      <c r="X99" s="62">
        <f t="shared" si="57"/>
        <v>36.2128458023071</v>
      </c>
      <c r="Y99" s="62">
        <f t="shared" si="57"/>
        <v>45.612062454223597</v>
      </c>
      <c r="Z99" s="62">
        <f t="shared" si="57"/>
        <v>50.446916580200202</v>
      </c>
      <c r="AA99" s="62">
        <f t="shared" si="57"/>
        <v>32.523704528808601</v>
      </c>
      <c r="AB99" s="62">
        <f t="shared" si="57"/>
        <v>38.777494430541999</v>
      </c>
      <c r="AC99" s="62">
        <f t="shared" si="57"/>
        <v>43.938154220581097</v>
      </c>
      <c r="AD99" s="62">
        <f t="shared" si="57"/>
        <v>38.222024917602504</v>
      </c>
      <c r="AE99" s="62">
        <f t="shared" si="57"/>
        <v>37.051595687866197</v>
      </c>
      <c r="AF99" s="62">
        <f t="shared" si="57"/>
        <v>47.248603820800803</v>
      </c>
      <c r="AG99" s="62">
        <f t="shared" si="57"/>
        <v>44.254846572875998</v>
      </c>
      <c r="AH99" s="63">
        <f t="shared" si="57"/>
        <v>40.0975151062012</v>
      </c>
      <c r="AI99" s="92">
        <f t="shared" si="58"/>
        <v>-9.1524848937987997</v>
      </c>
      <c r="AJ99" s="94"/>
      <c r="AK99" s="50" t="s">
        <v>146</v>
      </c>
      <c r="AL99" s="51">
        <v>1.25</v>
      </c>
      <c r="AM99" s="51">
        <v>3.25</v>
      </c>
      <c r="AN99" s="51">
        <v>0</v>
      </c>
      <c r="AO99" s="51">
        <v>2</v>
      </c>
      <c r="AP99" s="51">
        <v>1.06948801875114</v>
      </c>
      <c r="AQ99" s="51">
        <v>1.44189068675041</v>
      </c>
      <c r="AR99" s="51">
        <v>3.1525657773017901</v>
      </c>
      <c r="AS99" s="51">
        <v>1.3483345508575399</v>
      </c>
      <c r="AT99" s="51">
        <v>1.02984215319157</v>
      </c>
      <c r="AU99" s="51">
        <v>2.2821533679962198</v>
      </c>
      <c r="AV99" s="51">
        <v>1.99786740541458</v>
      </c>
      <c r="AW99" s="51">
        <v>2.3385811448097198</v>
      </c>
      <c r="AX99" s="51">
        <v>2.4410608410835302</v>
      </c>
      <c r="AY99" s="51">
        <v>2.3902221918106101</v>
      </c>
      <c r="AZ99" s="51">
        <v>2.1798501014709499</v>
      </c>
    </row>
    <row r="100" spans="19:52" x14ac:dyDescent="0.25">
      <c r="S100" s="3" t="s">
        <v>9</v>
      </c>
      <c r="T100" s="60">
        <f>SUM(T90:T99)</f>
        <v>461.09999275207508</v>
      </c>
      <c r="U100" s="60">
        <f t="shared" ref="U100:AI100" si="60">SUM(U90:U99)</f>
        <v>452.39999389648426</v>
      </c>
      <c r="V100" s="60">
        <f t="shared" si="60"/>
        <v>439.34999275207508</v>
      </c>
      <c r="W100" s="60">
        <f t="shared" si="60"/>
        <v>438.59999465942371</v>
      </c>
      <c r="X100" s="60">
        <f t="shared" si="60"/>
        <v>429.86640453338623</v>
      </c>
      <c r="Y100" s="60">
        <f t="shared" si="60"/>
        <v>431.4236488342284</v>
      </c>
      <c r="Z100" s="60">
        <f t="shared" si="60"/>
        <v>431.93056488037109</v>
      </c>
      <c r="AA100" s="60">
        <f t="shared" si="60"/>
        <v>412.37431335449213</v>
      </c>
      <c r="AB100" s="60">
        <f t="shared" si="60"/>
        <v>429.39628219604492</v>
      </c>
      <c r="AC100" s="60">
        <f t="shared" si="60"/>
        <v>435.80797195434587</v>
      </c>
      <c r="AD100" s="60">
        <f t="shared" si="60"/>
        <v>444.45472145080583</v>
      </c>
      <c r="AE100" s="60">
        <f t="shared" si="60"/>
        <v>456.32844543457031</v>
      </c>
      <c r="AF100" s="60">
        <f t="shared" si="60"/>
        <v>456.63715934753429</v>
      </c>
      <c r="AG100" s="60">
        <f t="shared" si="60"/>
        <v>458.06002807617199</v>
      </c>
      <c r="AH100" s="60">
        <f t="shared" si="60"/>
        <v>469.50933837890636</v>
      </c>
      <c r="AI100" s="60">
        <f t="shared" si="60"/>
        <v>8.4093456268313034</v>
      </c>
      <c r="AJ100" s="99"/>
      <c r="AK100" s="50" t="s">
        <v>147</v>
      </c>
      <c r="AL100" s="51">
        <v>1</v>
      </c>
      <c r="AM100" s="51">
        <v>1.25</v>
      </c>
      <c r="AN100" s="51">
        <v>3.5</v>
      </c>
      <c r="AO100" s="51">
        <v>0</v>
      </c>
      <c r="AP100" s="51">
        <v>1.54558765888214</v>
      </c>
      <c r="AQ100" s="51">
        <v>0.89217749238014199</v>
      </c>
      <c r="AR100" s="51">
        <v>1.18194884061813</v>
      </c>
      <c r="AS100" s="51">
        <v>2.4185974597930899</v>
      </c>
      <c r="AT100" s="51">
        <v>1.1286137104034399</v>
      </c>
      <c r="AU100" s="51">
        <v>0.88333071023225795</v>
      </c>
      <c r="AV100" s="51">
        <v>1.82125753164291</v>
      </c>
      <c r="AW100" s="51">
        <v>1.60184609889984</v>
      </c>
      <c r="AX100" s="51">
        <v>1.8627752661704999</v>
      </c>
      <c r="AY100" s="51">
        <v>1.92863893508911</v>
      </c>
      <c r="AZ100" s="51">
        <v>1.8990406990051301</v>
      </c>
    </row>
    <row r="101" spans="19:52" x14ac:dyDescent="0.25">
      <c r="S101" s="75" t="s">
        <v>121</v>
      </c>
      <c r="T101" s="76">
        <f>AL74</f>
        <v>42.949999809265101</v>
      </c>
      <c r="U101" s="76">
        <f t="shared" ref="U101:AH110" si="61">AM74</f>
        <v>47.25</v>
      </c>
      <c r="V101" s="76">
        <f t="shared" si="61"/>
        <v>45.899999618530302</v>
      </c>
      <c r="W101" s="76">
        <f t="shared" si="61"/>
        <v>41.349998474121101</v>
      </c>
      <c r="X101" s="76">
        <f t="shared" si="61"/>
        <v>51.231103897094698</v>
      </c>
      <c r="Y101" s="76">
        <f t="shared" si="61"/>
        <v>35.798612594604499</v>
      </c>
      <c r="Z101" s="76">
        <f t="shared" si="61"/>
        <v>44.586391448974602</v>
      </c>
      <c r="AA101" s="76">
        <f t="shared" si="61"/>
        <v>49.500709533691399</v>
      </c>
      <c r="AB101" s="76">
        <f t="shared" si="61"/>
        <v>32.279460906982401</v>
      </c>
      <c r="AC101" s="76">
        <f t="shared" si="61"/>
        <v>38.403995513916001</v>
      </c>
      <c r="AD101" s="76">
        <f t="shared" si="61"/>
        <v>43.244298934936502</v>
      </c>
      <c r="AE101" s="76">
        <f t="shared" si="61"/>
        <v>37.898904800415004</v>
      </c>
      <c r="AF101" s="76">
        <f t="shared" si="61"/>
        <v>36.826038360595703</v>
      </c>
      <c r="AG101" s="76">
        <f t="shared" si="61"/>
        <v>46.717330932617202</v>
      </c>
      <c r="AH101" s="77">
        <f t="shared" si="61"/>
        <v>43.790435791015597</v>
      </c>
      <c r="AI101" s="91">
        <f t="shared" ref="AI101:AI110" si="62">AH101-T101</f>
        <v>0.84043598175049539</v>
      </c>
      <c r="AJ101" s="94"/>
      <c r="AK101" s="50" t="s">
        <v>148</v>
      </c>
      <c r="AL101" s="51">
        <v>1</v>
      </c>
      <c r="AM101" s="51">
        <v>1</v>
      </c>
      <c r="AN101" s="51">
        <v>1.25</v>
      </c>
      <c r="AO101" s="51">
        <v>3.5</v>
      </c>
      <c r="AP101" s="51">
        <v>0.13235217332839999</v>
      </c>
      <c r="AQ101" s="51">
        <v>1.15912461280823</v>
      </c>
      <c r="AR101" s="51">
        <v>0.73711198568344105</v>
      </c>
      <c r="AS101" s="51">
        <v>0.94993802905082703</v>
      </c>
      <c r="AT101" s="51">
        <v>1.8078449368476901</v>
      </c>
      <c r="AU101" s="51">
        <v>0.92006082832813296</v>
      </c>
      <c r="AV101" s="51">
        <v>0.73486427962779999</v>
      </c>
      <c r="AW101" s="51">
        <v>1.41458708047867</v>
      </c>
      <c r="AX101" s="51">
        <v>1.25327384471893</v>
      </c>
      <c r="AY101" s="51">
        <v>1.4442915022373199</v>
      </c>
      <c r="AZ101" s="51">
        <v>1.48730528354645</v>
      </c>
    </row>
    <row r="102" spans="19:52" x14ac:dyDescent="0.25">
      <c r="S102" s="29" t="s">
        <v>122</v>
      </c>
      <c r="T102" s="60">
        <f>AL75</f>
        <v>46.25</v>
      </c>
      <c r="U102" s="60">
        <f t="shared" si="61"/>
        <v>42.949999809265101</v>
      </c>
      <c r="V102" s="60">
        <f t="shared" si="61"/>
        <v>47</v>
      </c>
      <c r="W102" s="60">
        <f t="shared" si="61"/>
        <v>43.25</v>
      </c>
      <c r="X102" s="60">
        <f t="shared" si="61"/>
        <v>40.519706726074197</v>
      </c>
      <c r="Y102" s="60">
        <f t="shared" si="61"/>
        <v>50.0774631500244</v>
      </c>
      <c r="Z102" s="60">
        <f t="shared" si="61"/>
        <v>35.290349006652797</v>
      </c>
      <c r="AA102" s="60">
        <f t="shared" si="61"/>
        <v>43.477180480957003</v>
      </c>
      <c r="AB102" s="60">
        <f t="shared" si="61"/>
        <v>48.448747634887702</v>
      </c>
      <c r="AC102" s="60">
        <f t="shared" si="61"/>
        <v>31.911005020141602</v>
      </c>
      <c r="AD102" s="60">
        <f t="shared" si="61"/>
        <v>37.9106960296631</v>
      </c>
      <c r="AE102" s="60">
        <f t="shared" si="61"/>
        <v>42.445676803588903</v>
      </c>
      <c r="AF102" s="60">
        <f t="shared" si="61"/>
        <v>37.451454162597699</v>
      </c>
      <c r="AG102" s="60">
        <f t="shared" si="61"/>
        <v>36.480466842651403</v>
      </c>
      <c r="AH102" s="61">
        <f t="shared" si="61"/>
        <v>46.062831878662102</v>
      </c>
      <c r="AI102" s="70">
        <f t="shared" si="62"/>
        <v>-0.18716812133789773</v>
      </c>
      <c r="AJ102" s="94"/>
      <c r="AK102" s="50" t="s">
        <v>149</v>
      </c>
      <c r="AL102" s="51">
        <v>0</v>
      </c>
      <c r="AM102" s="51">
        <v>0</v>
      </c>
      <c r="AN102" s="51">
        <v>0</v>
      </c>
      <c r="AO102" s="51">
        <v>1.25</v>
      </c>
      <c r="AP102" s="51">
        <v>2.4509410858154301</v>
      </c>
      <c r="AQ102" s="51">
        <v>0.23131029307842299</v>
      </c>
      <c r="AR102" s="51">
        <v>0.90536803007125899</v>
      </c>
      <c r="AS102" s="51">
        <v>0.63699832558631897</v>
      </c>
      <c r="AT102" s="51">
        <v>0.79253223538398698</v>
      </c>
      <c r="AU102" s="51">
        <v>1.3799721300601999</v>
      </c>
      <c r="AV102" s="51">
        <v>0.77929874509573005</v>
      </c>
      <c r="AW102" s="51">
        <v>0.64550718665122997</v>
      </c>
      <c r="AX102" s="51">
        <v>1.13016275316477</v>
      </c>
      <c r="AY102" s="51">
        <v>1.01298600435257</v>
      </c>
      <c r="AZ102" s="51">
        <v>1.1521508693695099</v>
      </c>
    </row>
    <row r="103" spans="19:52" x14ac:dyDescent="0.25">
      <c r="S103" s="66" t="s">
        <v>123</v>
      </c>
      <c r="T103" s="64">
        <f t="shared" ref="T103:T110" si="63">AL76</f>
        <v>36.5</v>
      </c>
      <c r="U103" s="64">
        <f t="shared" si="61"/>
        <v>45.5</v>
      </c>
      <c r="V103" s="64">
        <f t="shared" si="61"/>
        <v>41.949999809265101</v>
      </c>
      <c r="W103" s="64">
        <f t="shared" si="61"/>
        <v>47.249999046325698</v>
      </c>
      <c r="X103" s="64">
        <f t="shared" si="61"/>
        <v>42.3624172210693</v>
      </c>
      <c r="Y103" s="64">
        <f t="shared" si="61"/>
        <v>39.635457992553697</v>
      </c>
      <c r="Z103" s="64">
        <f t="shared" si="61"/>
        <v>48.918920516967802</v>
      </c>
      <c r="AA103" s="64">
        <f t="shared" si="61"/>
        <v>34.720230102539098</v>
      </c>
      <c r="AB103" s="64">
        <f t="shared" si="61"/>
        <v>42.367006301879897</v>
      </c>
      <c r="AC103" s="64">
        <f t="shared" si="61"/>
        <v>47.3666667938232</v>
      </c>
      <c r="AD103" s="64">
        <f t="shared" si="61"/>
        <v>31.485860824585</v>
      </c>
      <c r="AE103" s="64">
        <f t="shared" si="61"/>
        <v>37.350704193115199</v>
      </c>
      <c r="AF103" s="64">
        <f t="shared" si="61"/>
        <v>41.606073379516602</v>
      </c>
      <c r="AG103" s="64">
        <f t="shared" si="61"/>
        <v>36.938940048217802</v>
      </c>
      <c r="AH103" s="67">
        <f t="shared" si="61"/>
        <v>36.0651340484619</v>
      </c>
      <c r="AI103" s="71">
        <f t="shared" si="62"/>
        <v>-0.43486595153810015</v>
      </c>
      <c r="AJ103" s="94"/>
      <c r="AK103" s="50" t="s">
        <v>150</v>
      </c>
      <c r="AL103" s="51">
        <v>2</v>
      </c>
      <c r="AM103" s="51">
        <v>0</v>
      </c>
      <c r="AN103" s="51">
        <v>1</v>
      </c>
      <c r="AO103" s="51">
        <v>1</v>
      </c>
      <c r="AP103" s="51">
        <v>0.97699713706970204</v>
      </c>
      <c r="AQ103" s="51">
        <v>1.7722708582878099</v>
      </c>
      <c r="AR103" s="51">
        <v>0.30895116925239602</v>
      </c>
      <c r="AS103" s="51">
        <v>0.72020542621612504</v>
      </c>
      <c r="AT103" s="51">
        <v>0.58060773462057103</v>
      </c>
      <c r="AU103" s="51">
        <v>0.69420053809881199</v>
      </c>
      <c r="AV103" s="51">
        <v>1.0897416472435</v>
      </c>
      <c r="AW103" s="51">
        <v>0.68851856887340501</v>
      </c>
      <c r="AX103" s="51">
        <v>0.58559364452958096</v>
      </c>
      <c r="AY103" s="51">
        <v>0.93396351486444495</v>
      </c>
      <c r="AZ103" s="51">
        <v>0.85044593364000298</v>
      </c>
    </row>
    <row r="104" spans="19:52" x14ac:dyDescent="0.25">
      <c r="S104" s="29" t="s">
        <v>124</v>
      </c>
      <c r="T104" s="60">
        <f t="shared" si="63"/>
        <v>28.949998855590799</v>
      </c>
      <c r="U104" s="60">
        <f t="shared" si="61"/>
        <v>34.75</v>
      </c>
      <c r="V104" s="60">
        <f t="shared" si="61"/>
        <v>44.5</v>
      </c>
      <c r="W104" s="60">
        <f t="shared" si="61"/>
        <v>42.949999809265101</v>
      </c>
      <c r="X104" s="60">
        <f t="shared" si="61"/>
        <v>45.980740547180197</v>
      </c>
      <c r="Y104" s="60">
        <f t="shared" si="61"/>
        <v>41.433723449707003</v>
      </c>
      <c r="Z104" s="60">
        <f t="shared" si="61"/>
        <v>38.7496242523193</v>
      </c>
      <c r="AA104" s="60">
        <f t="shared" si="61"/>
        <v>47.706798553466797</v>
      </c>
      <c r="AB104" s="60">
        <f t="shared" si="61"/>
        <v>34.092811584472699</v>
      </c>
      <c r="AC104" s="60">
        <f t="shared" si="61"/>
        <v>41.260942459106403</v>
      </c>
      <c r="AD104" s="60">
        <f t="shared" si="61"/>
        <v>46.227760314941399</v>
      </c>
      <c r="AE104" s="60">
        <f t="shared" si="61"/>
        <v>31.017358779907202</v>
      </c>
      <c r="AF104" s="60">
        <f t="shared" si="61"/>
        <v>36.739557266235401</v>
      </c>
      <c r="AG104" s="60">
        <f t="shared" si="61"/>
        <v>40.7371120452881</v>
      </c>
      <c r="AH104" s="61">
        <f t="shared" si="61"/>
        <v>36.378416061401403</v>
      </c>
      <c r="AI104" s="70">
        <f t="shared" si="62"/>
        <v>7.4284172058106037</v>
      </c>
      <c r="AJ104" s="94"/>
      <c r="AK104" s="50"/>
      <c r="AL104" s="50"/>
      <c r="AM104" s="50"/>
      <c r="AN104" s="50"/>
      <c r="AO104" s="50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</row>
    <row r="105" spans="19:52" x14ac:dyDescent="0.25">
      <c r="S105" s="66" t="s">
        <v>125</v>
      </c>
      <c r="T105" s="64">
        <f t="shared" si="63"/>
        <v>17.299999237060501</v>
      </c>
      <c r="U105" s="64">
        <f t="shared" si="61"/>
        <v>30.199998855590799</v>
      </c>
      <c r="V105" s="64">
        <f t="shared" si="61"/>
        <v>31.75</v>
      </c>
      <c r="W105" s="64">
        <f t="shared" si="61"/>
        <v>44.100000381469698</v>
      </c>
      <c r="X105" s="64">
        <f t="shared" si="61"/>
        <v>41.760200500488303</v>
      </c>
      <c r="Y105" s="64">
        <f t="shared" si="61"/>
        <v>44.649813652038603</v>
      </c>
      <c r="Z105" s="64">
        <f t="shared" si="61"/>
        <v>40.427007675170898</v>
      </c>
      <c r="AA105" s="64">
        <f t="shared" si="61"/>
        <v>37.778348922729499</v>
      </c>
      <c r="AB105" s="64">
        <f t="shared" si="61"/>
        <v>46.396665573120103</v>
      </c>
      <c r="AC105" s="64">
        <f t="shared" si="61"/>
        <v>33.377682685852101</v>
      </c>
      <c r="AD105" s="64">
        <f t="shared" si="61"/>
        <v>40.104736328125</v>
      </c>
      <c r="AE105" s="64">
        <f t="shared" si="61"/>
        <v>45.009941101074197</v>
      </c>
      <c r="AF105" s="64">
        <f t="shared" si="61"/>
        <v>30.461730003356902</v>
      </c>
      <c r="AG105" s="64">
        <f t="shared" si="61"/>
        <v>36.042360305786097</v>
      </c>
      <c r="AH105" s="67">
        <f t="shared" si="61"/>
        <v>39.793449401855497</v>
      </c>
      <c r="AI105" s="71">
        <f t="shared" si="62"/>
        <v>22.493450164794996</v>
      </c>
      <c r="AJ105" s="94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</row>
    <row r="106" spans="19:52" x14ac:dyDescent="0.25">
      <c r="S106" s="29" t="s">
        <v>126</v>
      </c>
      <c r="T106" s="60">
        <f t="shared" si="63"/>
        <v>19.550000190734899</v>
      </c>
      <c r="U106" s="60">
        <f t="shared" si="61"/>
        <v>17.299999237060501</v>
      </c>
      <c r="V106" s="60">
        <f t="shared" si="61"/>
        <v>29.199998855590799</v>
      </c>
      <c r="W106" s="60">
        <f t="shared" si="61"/>
        <v>30.75</v>
      </c>
      <c r="X106" s="60">
        <f t="shared" si="61"/>
        <v>42.5702095031738</v>
      </c>
      <c r="Y106" s="60">
        <f t="shared" si="61"/>
        <v>40.420779228210399</v>
      </c>
      <c r="Z106" s="60">
        <f t="shared" si="61"/>
        <v>43.248775482177699</v>
      </c>
      <c r="AA106" s="60">
        <f t="shared" si="61"/>
        <v>39.285745620727504</v>
      </c>
      <c r="AB106" s="60">
        <f t="shared" si="61"/>
        <v>36.698701858520501</v>
      </c>
      <c r="AC106" s="60">
        <f t="shared" si="61"/>
        <v>44.9547824859619</v>
      </c>
      <c r="AD106" s="60">
        <f t="shared" si="61"/>
        <v>32.532536506652797</v>
      </c>
      <c r="AE106" s="60">
        <f t="shared" si="61"/>
        <v>38.852424621582003</v>
      </c>
      <c r="AF106" s="60">
        <f t="shared" si="61"/>
        <v>43.648572921752901</v>
      </c>
      <c r="AG106" s="60">
        <f t="shared" si="61"/>
        <v>29.7913913726807</v>
      </c>
      <c r="AH106" s="61">
        <f t="shared" si="61"/>
        <v>35.2099704742432</v>
      </c>
      <c r="AI106" s="70">
        <f t="shared" si="62"/>
        <v>15.659970283508301</v>
      </c>
      <c r="AJ106" s="94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</row>
    <row r="107" spans="19:52" x14ac:dyDescent="0.25">
      <c r="S107" s="66" t="s">
        <v>127</v>
      </c>
      <c r="T107" s="64">
        <f t="shared" si="63"/>
        <v>16.149999618530298</v>
      </c>
      <c r="U107" s="64">
        <f t="shared" si="61"/>
        <v>16.300000190734899</v>
      </c>
      <c r="V107" s="64">
        <f t="shared" si="61"/>
        <v>15.300000190734901</v>
      </c>
      <c r="W107" s="64">
        <f t="shared" si="61"/>
        <v>29.949999809265101</v>
      </c>
      <c r="X107" s="64">
        <f t="shared" si="61"/>
        <v>29.8204250335693</v>
      </c>
      <c r="Y107" s="64">
        <f t="shared" si="61"/>
        <v>41.051918029785199</v>
      </c>
      <c r="Z107" s="64">
        <f t="shared" si="61"/>
        <v>39.183739662170403</v>
      </c>
      <c r="AA107" s="64">
        <f t="shared" si="61"/>
        <v>41.8001165390015</v>
      </c>
      <c r="AB107" s="64">
        <f t="shared" si="61"/>
        <v>38.155561447143597</v>
      </c>
      <c r="AC107" s="64">
        <f t="shared" si="61"/>
        <v>35.624198913574197</v>
      </c>
      <c r="AD107" s="64">
        <f t="shared" si="61"/>
        <v>43.563440322875998</v>
      </c>
      <c r="AE107" s="64">
        <f t="shared" si="61"/>
        <v>31.718895912170399</v>
      </c>
      <c r="AF107" s="64">
        <f t="shared" si="61"/>
        <v>37.625743865966797</v>
      </c>
      <c r="AG107" s="64">
        <f t="shared" si="61"/>
        <v>42.363988876342802</v>
      </c>
      <c r="AH107" s="67">
        <f t="shared" si="61"/>
        <v>29.122080802917498</v>
      </c>
      <c r="AI107" s="71">
        <f t="shared" si="62"/>
        <v>12.9720811843872</v>
      </c>
      <c r="AJ107" s="94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</row>
    <row r="108" spans="19:52" x14ac:dyDescent="0.25">
      <c r="S108" s="29" t="s">
        <v>128</v>
      </c>
      <c r="T108" s="60">
        <f t="shared" si="63"/>
        <v>26.699998855590799</v>
      </c>
      <c r="U108" s="60">
        <f t="shared" si="61"/>
        <v>16.149999618530298</v>
      </c>
      <c r="V108" s="60">
        <f t="shared" si="61"/>
        <v>16.300000190734899</v>
      </c>
      <c r="W108" s="60">
        <f t="shared" si="61"/>
        <v>14.300000190734901</v>
      </c>
      <c r="X108" s="60">
        <f t="shared" si="61"/>
        <v>29.063344001770002</v>
      </c>
      <c r="Y108" s="60">
        <f t="shared" si="61"/>
        <v>29.033480644226099</v>
      </c>
      <c r="Z108" s="60">
        <f t="shared" si="61"/>
        <v>39.697208404541001</v>
      </c>
      <c r="AA108" s="60">
        <f t="shared" si="61"/>
        <v>38.1099147796631</v>
      </c>
      <c r="AB108" s="60">
        <f t="shared" si="61"/>
        <v>40.482279777526898</v>
      </c>
      <c r="AC108" s="60">
        <f t="shared" si="61"/>
        <v>37.164426803588903</v>
      </c>
      <c r="AD108" s="60">
        <f t="shared" si="61"/>
        <v>34.685575485229499</v>
      </c>
      <c r="AE108" s="60">
        <f t="shared" si="61"/>
        <v>42.344583511352504</v>
      </c>
      <c r="AF108" s="60">
        <f t="shared" si="61"/>
        <v>31.033236503601099</v>
      </c>
      <c r="AG108" s="60">
        <f t="shared" si="61"/>
        <v>36.550514221191399</v>
      </c>
      <c r="AH108" s="61">
        <f t="shared" si="61"/>
        <v>41.255853652954102</v>
      </c>
      <c r="AI108" s="70">
        <f t="shared" si="62"/>
        <v>14.555854797363303</v>
      </c>
      <c r="AJ108" s="94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</row>
    <row r="109" spans="19:52" x14ac:dyDescent="0.25">
      <c r="S109" s="66" t="s">
        <v>129</v>
      </c>
      <c r="T109" s="64">
        <f t="shared" si="63"/>
        <v>19.5</v>
      </c>
      <c r="U109" s="64">
        <f t="shared" si="61"/>
        <v>25.699998855590799</v>
      </c>
      <c r="V109" s="64">
        <f t="shared" si="61"/>
        <v>16.149999618530298</v>
      </c>
      <c r="W109" s="64">
        <f t="shared" si="61"/>
        <v>14.300000190734901</v>
      </c>
      <c r="X109" s="64">
        <f t="shared" si="61"/>
        <v>14.141796112060501</v>
      </c>
      <c r="Y109" s="64">
        <f t="shared" si="61"/>
        <v>28.2688550949097</v>
      </c>
      <c r="Z109" s="64">
        <f t="shared" si="61"/>
        <v>28.373390197753899</v>
      </c>
      <c r="AA109" s="64">
        <f t="shared" si="61"/>
        <v>38.446683883666999</v>
      </c>
      <c r="AB109" s="64">
        <f t="shared" si="61"/>
        <v>37.166953086852999</v>
      </c>
      <c r="AC109" s="64">
        <f t="shared" si="61"/>
        <v>39.265299797058098</v>
      </c>
      <c r="AD109" s="64">
        <f t="shared" si="61"/>
        <v>36.285072326660199</v>
      </c>
      <c r="AE109" s="64">
        <f t="shared" si="61"/>
        <v>33.855690002441399</v>
      </c>
      <c r="AF109" s="64">
        <f t="shared" si="61"/>
        <v>41.236974716186502</v>
      </c>
      <c r="AG109" s="64">
        <f t="shared" si="61"/>
        <v>30.460786819458001</v>
      </c>
      <c r="AH109" s="67">
        <f t="shared" si="61"/>
        <v>35.581483840942397</v>
      </c>
      <c r="AI109" s="71">
        <f t="shared" si="62"/>
        <v>16.081483840942397</v>
      </c>
      <c r="AJ109" s="94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</row>
    <row r="110" spans="19:52" x14ac:dyDescent="0.25">
      <c r="S110" s="68" t="s">
        <v>130</v>
      </c>
      <c r="T110" s="62">
        <f t="shared" si="63"/>
        <v>13.1500000953674</v>
      </c>
      <c r="U110" s="62">
        <f t="shared" si="61"/>
        <v>19.25</v>
      </c>
      <c r="V110" s="62">
        <f t="shared" si="61"/>
        <v>25.699998855590799</v>
      </c>
      <c r="W110" s="62">
        <f t="shared" si="61"/>
        <v>16.899999618530298</v>
      </c>
      <c r="X110" s="62">
        <f t="shared" si="61"/>
        <v>14.1416563987732</v>
      </c>
      <c r="Y110" s="62">
        <f t="shared" si="61"/>
        <v>13.9370527267456</v>
      </c>
      <c r="Z110" s="62">
        <f t="shared" si="61"/>
        <v>27.434824943542498</v>
      </c>
      <c r="AA110" s="62">
        <f t="shared" si="61"/>
        <v>27.6246175765991</v>
      </c>
      <c r="AB110" s="62">
        <f t="shared" si="61"/>
        <v>37.153177261352504</v>
      </c>
      <c r="AC110" s="62">
        <f t="shared" si="61"/>
        <v>36.129076957702601</v>
      </c>
      <c r="AD110" s="62">
        <f t="shared" si="61"/>
        <v>38.024184226989703</v>
      </c>
      <c r="AE110" s="62">
        <f t="shared" si="61"/>
        <v>35.346151351928697</v>
      </c>
      <c r="AF110" s="62">
        <f t="shared" si="61"/>
        <v>32.970499038696303</v>
      </c>
      <c r="AG110" s="62">
        <f t="shared" si="61"/>
        <v>40.063350677490199</v>
      </c>
      <c r="AH110" s="63">
        <f t="shared" si="61"/>
        <v>29.822660446166999</v>
      </c>
      <c r="AI110" s="92">
        <f t="shared" si="62"/>
        <v>16.6726603507996</v>
      </c>
      <c r="AJ110" s="94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</row>
    <row r="111" spans="19:52" x14ac:dyDescent="0.25">
      <c r="S111" s="3" t="s">
        <v>9</v>
      </c>
      <c r="T111" s="60">
        <f>SUM(T101:T110)</f>
        <v>266.99999666213978</v>
      </c>
      <c r="U111" s="60">
        <f t="shared" ref="U111:AI111" si="64">SUM(U101:U110)</f>
        <v>295.3499965667724</v>
      </c>
      <c r="V111" s="60">
        <f t="shared" si="64"/>
        <v>313.74999713897711</v>
      </c>
      <c r="W111" s="60">
        <f t="shared" si="64"/>
        <v>325.09999752044678</v>
      </c>
      <c r="X111" s="60">
        <f t="shared" si="64"/>
        <v>351.59159994125349</v>
      </c>
      <c r="Y111" s="60">
        <f t="shared" si="64"/>
        <v>364.30715656280518</v>
      </c>
      <c r="Z111" s="60">
        <f t="shared" si="64"/>
        <v>385.91023159027094</v>
      </c>
      <c r="AA111" s="60">
        <f t="shared" si="64"/>
        <v>398.45034599304199</v>
      </c>
      <c r="AB111" s="60">
        <f t="shared" si="64"/>
        <v>393.24136543273931</v>
      </c>
      <c r="AC111" s="60">
        <f t="shared" si="64"/>
        <v>385.45807743072504</v>
      </c>
      <c r="AD111" s="60">
        <f t="shared" si="64"/>
        <v>384.06416130065918</v>
      </c>
      <c r="AE111" s="60">
        <f t="shared" si="64"/>
        <v>375.84033107757551</v>
      </c>
      <c r="AF111" s="60">
        <f t="shared" si="64"/>
        <v>369.59988021850586</v>
      </c>
      <c r="AG111" s="60">
        <f t="shared" si="64"/>
        <v>376.14624214172369</v>
      </c>
      <c r="AH111" s="60">
        <f t="shared" si="64"/>
        <v>373.08231639862066</v>
      </c>
      <c r="AI111" s="60">
        <f t="shared" si="64"/>
        <v>106.0823197364809</v>
      </c>
      <c r="AJ111" s="99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</row>
    <row r="112" spans="19:52" x14ac:dyDescent="0.25">
      <c r="S112" s="75" t="s">
        <v>131</v>
      </c>
      <c r="T112" s="76">
        <f>AL84</f>
        <v>18.899999618530298</v>
      </c>
      <c r="U112" s="76">
        <f t="shared" ref="U112:AH121" si="65">AM84</f>
        <v>13.75</v>
      </c>
      <c r="V112" s="76">
        <f t="shared" si="65"/>
        <v>18.25</v>
      </c>
      <c r="W112" s="76">
        <f t="shared" si="65"/>
        <v>25.699998855590799</v>
      </c>
      <c r="X112" s="76">
        <f t="shared" si="65"/>
        <v>16.376757144928</v>
      </c>
      <c r="Y112" s="76">
        <f t="shared" si="65"/>
        <v>13.8780508041382</v>
      </c>
      <c r="Z112" s="76">
        <f t="shared" si="65"/>
        <v>13.6296634674072</v>
      </c>
      <c r="AA112" s="76">
        <f t="shared" si="65"/>
        <v>26.462605476379402</v>
      </c>
      <c r="AB112" s="76">
        <f t="shared" si="65"/>
        <v>26.7178792953491</v>
      </c>
      <c r="AC112" s="76">
        <f t="shared" si="65"/>
        <v>35.724115371704102</v>
      </c>
      <c r="AD112" s="76">
        <f t="shared" si="65"/>
        <v>34.9217338562012</v>
      </c>
      <c r="AE112" s="76">
        <f t="shared" si="65"/>
        <v>36.664310455322301</v>
      </c>
      <c r="AF112" s="76">
        <f t="shared" si="65"/>
        <v>34.2526149749756</v>
      </c>
      <c r="AG112" s="76">
        <f t="shared" si="65"/>
        <v>31.9499769210815</v>
      </c>
      <c r="AH112" s="77">
        <f t="shared" si="65"/>
        <v>38.724615097045898</v>
      </c>
      <c r="AI112" s="81">
        <f t="shared" ref="AI112:AI121" si="66">AH112-T112</f>
        <v>19.8246154785156</v>
      </c>
      <c r="AJ112" s="94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</row>
    <row r="113" spans="19:52" x14ac:dyDescent="0.25">
      <c r="S113" s="29" t="s">
        <v>132</v>
      </c>
      <c r="T113" s="60">
        <f>AL85</f>
        <v>12.8500003814697</v>
      </c>
      <c r="U113" s="60">
        <f t="shared" si="65"/>
        <v>17.399999618530298</v>
      </c>
      <c r="V113" s="60">
        <f t="shared" si="65"/>
        <v>11.75</v>
      </c>
      <c r="W113" s="60">
        <f t="shared" si="65"/>
        <v>18.25</v>
      </c>
      <c r="X113" s="60">
        <f t="shared" si="65"/>
        <v>24.331974506378199</v>
      </c>
      <c r="Y113" s="60">
        <f t="shared" si="65"/>
        <v>15.6888647079468</v>
      </c>
      <c r="Z113" s="60">
        <f t="shared" si="65"/>
        <v>13.471832752227799</v>
      </c>
      <c r="AA113" s="60">
        <f t="shared" si="65"/>
        <v>13.174250125885001</v>
      </c>
      <c r="AB113" s="60">
        <f t="shared" si="65"/>
        <v>25.268253326416001</v>
      </c>
      <c r="AC113" s="60">
        <f t="shared" si="65"/>
        <v>25.580746650695801</v>
      </c>
      <c r="AD113" s="60">
        <f t="shared" si="65"/>
        <v>34.0463705062866</v>
      </c>
      <c r="AE113" s="60">
        <f t="shared" si="65"/>
        <v>33.435238838195801</v>
      </c>
      <c r="AF113" s="60">
        <f t="shared" si="65"/>
        <v>35.031167984008803</v>
      </c>
      <c r="AG113" s="60">
        <f t="shared" si="65"/>
        <v>32.894569396972699</v>
      </c>
      <c r="AH113" s="61">
        <f t="shared" si="65"/>
        <v>30.680083274841301</v>
      </c>
      <c r="AI113" s="70">
        <f t="shared" si="66"/>
        <v>17.830082893371603</v>
      </c>
      <c r="AJ113" s="94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</row>
    <row r="114" spans="19:52" x14ac:dyDescent="0.25">
      <c r="S114" s="66" t="s">
        <v>133</v>
      </c>
      <c r="T114" s="64">
        <f t="shared" ref="T114:T121" si="67">AL86</f>
        <v>16.799999713897702</v>
      </c>
      <c r="U114" s="64">
        <f t="shared" si="65"/>
        <v>12.4500002861023</v>
      </c>
      <c r="V114" s="64">
        <f t="shared" si="65"/>
        <v>15.1499996185303</v>
      </c>
      <c r="W114" s="64">
        <f t="shared" si="65"/>
        <v>10.5</v>
      </c>
      <c r="X114" s="64">
        <f t="shared" si="65"/>
        <v>17.187262058258099</v>
      </c>
      <c r="Y114" s="64">
        <f t="shared" si="65"/>
        <v>22.8953294754028</v>
      </c>
      <c r="Z114" s="64">
        <f t="shared" si="65"/>
        <v>14.9402747154236</v>
      </c>
      <c r="AA114" s="64">
        <f t="shared" si="65"/>
        <v>12.9865770339966</v>
      </c>
      <c r="AB114" s="64">
        <f t="shared" si="65"/>
        <v>12.6482038497925</v>
      </c>
      <c r="AC114" s="64">
        <f t="shared" si="65"/>
        <v>23.985293388366699</v>
      </c>
      <c r="AD114" s="64">
        <f t="shared" si="65"/>
        <v>24.355145454406699</v>
      </c>
      <c r="AE114" s="64">
        <f t="shared" si="65"/>
        <v>32.249151229858398</v>
      </c>
      <c r="AF114" s="64">
        <f t="shared" si="65"/>
        <v>31.830443382263201</v>
      </c>
      <c r="AG114" s="64">
        <f t="shared" si="65"/>
        <v>33.277152061462402</v>
      </c>
      <c r="AH114" s="67">
        <f t="shared" si="65"/>
        <v>31.414380073547399</v>
      </c>
      <c r="AI114" s="71">
        <f t="shared" si="66"/>
        <v>14.614380359649697</v>
      </c>
      <c r="AJ114" s="94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</row>
    <row r="115" spans="19:52" x14ac:dyDescent="0.25">
      <c r="S115" s="29" t="s">
        <v>134</v>
      </c>
      <c r="T115" s="60">
        <f t="shared" si="67"/>
        <v>15.1500000953674</v>
      </c>
      <c r="U115" s="60">
        <f t="shared" si="65"/>
        <v>15.1500000953674</v>
      </c>
      <c r="V115" s="60">
        <f t="shared" si="65"/>
        <v>10.2000002861023</v>
      </c>
      <c r="W115" s="60">
        <f t="shared" si="65"/>
        <v>13.8999996185303</v>
      </c>
      <c r="X115" s="60">
        <f t="shared" si="65"/>
        <v>10.1668787002563</v>
      </c>
      <c r="Y115" s="60">
        <f t="shared" si="65"/>
        <v>16.188561439514199</v>
      </c>
      <c r="Z115" s="60">
        <f t="shared" si="65"/>
        <v>21.4996643066406</v>
      </c>
      <c r="AA115" s="60">
        <f t="shared" si="65"/>
        <v>14.2401285171509</v>
      </c>
      <c r="AB115" s="60">
        <f t="shared" si="65"/>
        <v>12.5255255699158</v>
      </c>
      <c r="AC115" s="60">
        <f t="shared" si="65"/>
        <v>12.1568555831909</v>
      </c>
      <c r="AD115" s="60">
        <f t="shared" si="65"/>
        <v>22.7155647277832</v>
      </c>
      <c r="AE115" s="60">
        <f t="shared" si="65"/>
        <v>23.1123609542847</v>
      </c>
      <c r="AF115" s="60">
        <f t="shared" si="65"/>
        <v>30.4452304840088</v>
      </c>
      <c r="AG115" s="60">
        <f t="shared" si="65"/>
        <v>30.178920745849599</v>
      </c>
      <c r="AH115" s="61">
        <f t="shared" si="65"/>
        <v>31.5260906219482</v>
      </c>
      <c r="AI115" s="70">
        <f t="shared" si="66"/>
        <v>16.3760905265808</v>
      </c>
      <c r="AJ115" s="94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</row>
    <row r="116" spans="19:52" x14ac:dyDescent="0.25">
      <c r="S116" s="66" t="s">
        <v>135</v>
      </c>
      <c r="T116" s="64">
        <f t="shared" si="67"/>
        <v>11</v>
      </c>
      <c r="U116" s="64">
        <f t="shared" si="65"/>
        <v>16.1500000953674</v>
      </c>
      <c r="V116" s="64">
        <f t="shared" si="65"/>
        <v>15.4000000953674</v>
      </c>
      <c r="W116" s="64">
        <f t="shared" si="65"/>
        <v>7.5500000715255702</v>
      </c>
      <c r="X116" s="64">
        <f t="shared" si="65"/>
        <v>13.104672431945801</v>
      </c>
      <c r="Y116" s="64">
        <f t="shared" si="65"/>
        <v>9.8252615928649902</v>
      </c>
      <c r="Z116" s="64">
        <f t="shared" si="65"/>
        <v>15.2460470199585</v>
      </c>
      <c r="AA116" s="64">
        <f t="shared" si="65"/>
        <v>20.141942501068101</v>
      </c>
      <c r="AB116" s="64">
        <f t="shared" si="65"/>
        <v>13.5874190330505</v>
      </c>
      <c r="AC116" s="64">
        <f t="shared" si="65"/>
        <v>12.069435119628899</v>
      </c>
      <c r="AD116" s="64">
        <f t="shared" si="65"/>
        <v>11.6493554115295</v>
      </c>
      <c r="AE116" s="64">
        <f t="shared" si="65"/>
        <v>21.472899436950701</v>
      </c>
      <c r="AF116" s="64">
        <f t="shared" si="65"/>
        <v>21.871385574340799</v>
      </c>
      <c r="AG116" s="64">
        <f t="shared" si="65"/>
        <v>28.664870262146</v>
      </c>
      <c r="AH116" s="67">
        <f t="shared" si="65"/>
        <v>28.546507835388201</v>
      </c>
      <c r="AI116" s="71">
        <f t="shared" si="66"/>
        <v>17.546507835388201</v>
      </c>
      <c r="AJ116" s="94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</row>
    <row r="117" spans="19:52" x14ac:dyDescent="0.25">
      <c r="S117" s="29" t="s">
        <v>136</v>
      </c>
      <c r="T117" s="60">
        <f t="shared" si="67"/>
        <v>8.9500002861022896</v>
      </c>
      <c r="U117" s="60">
        <f t="shared" si="65"/>
        <v>13</v>
      </c>
      <c r="V117" s="60">
        <f t="shared" si="65"/>
        <v>14.1500000953674</v>
      </c>
      <c r="W117" s="60">
        <f t="shared" si="65"/>
        <v>13.1500000953674</v>
      </c>
      <c r="X117" s="60">
        <f t="shared" si="65"/>
        <v>7.2836244106292698</v>
      </c>
      <c r="Y117" s="60">
        <f t="shared" si="65"/>
        <v>12.193599700927701</v>
      </c>
      <c r="Z117" s="60">
        <f t="shared" si="65"/>
        <v>9.3797950744628906</v>
      </c>
      <c r="AA117" s="60">
        <f t="shared" si="65"/>
        <v>14.1665964126587</v>
      </c>
      <c r="AB117" s="60">
        <f t="shared" si="65"/>
        <v>18.603733539581299</v>
      </c>
      <c r="AC117" s="60">
        <f t="shared" si="65"/>
        <v>12.819292068481399</v>
      </c>
      <c r="AD117" s="60">
        <f t="shared" si="65"/>
        <v>11.4854598045349</v>
      </c>
      <c r="AE117" s="60">
        <f t="shared" si="65"/>
        <v>11.0240159034729</v>
      </c>
      <c r="AF117" s="60">
        <f t="shared" si="65"/>
        <v>20.010459899902301</v>
      </c>
      <c r="AG117" s="60">
        <f t="shared" si="65"/>
        <v>20.4048542976379</v>
      </c>
      <c r="AH117" s="61">
        <f t="shared" si="65"/>
        <v>26.617291450500499</v>
      </c>
      <c r="AI117" s="70">
        <f t="shared" si="66"/>
        <v>17.667291164398208</v>
      </c>
      <c r="AJ117" s="94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</row>
    <row r="118" spans="19:52" x14ac:dyDescent="0.25">
      <c r="S118" s="66" t="s">
        <v>137</v>
      </c>
      <c r="T118" s="64">
        <f t="shared" si="67"/>
        <v>8.6500000953674299</v>
      </c>
      <c r="U118" s="64">
        <f t="shared" si="65"/>
        <v>7.7000002861022896</v>
      </c>
      <c r="V118" s="64">
        <f t="shared" si="65"/>
        <v>9</v>
      </c>
      <c r="W118" s="64">
        <f t="shared" si="65"/>
        <v>12.1500000953674</v>
      </c>
      <c r="X118" s="64">
        <f t="shared" si="65"/>
        <v>11.810356140136699</v>
      </c>
      <c r="Y118" s="64">
        <f t="shared" si="65"/>
        <v>6.8720123767852801</v>
      </c>
      <c r="Z118" s="64">
        <f t="shared" si="65"/>
        <v>11.130119323730501</v>
      </c>
      <c r="AA118" s="64">
        <f t="shared" si="65"/>
        <v>8.7756991386413592</v>
      </c>
      <c r="AB118" s="64">
        <f t="shared" si="65"/>
        <v>12.9032864570618</v>
      </c>
      <c r="AC118" s="64">
        <f t="shared" si="65"/>
        <v>16.902853488922101</v>
      </c>
      <c r="AD118" s="64">
        <f t="shared" si="65"/>
        <v>11.8720350265503</v>
      </c>
      <c r="AE118" s="64">
        <f t="shared" si="65"/>
        <v>10.724634647369401</v>
      </c>
      <c r="AF118" s="64">
        <f t="shared" si="65"/>
        <v>10.2057456970215</v>
      </c>
      <c r="AG118" s="64">
        <f t="shared" si="65"/>
        <v>18.360007286071799</v>
      </c>
      <c r="AH118" s="67">
        <f t="shared" si="65"/>
        <v>18.765810489654498</v>
      </c>
      <c r="AI118" s="71">
        <f t="shared" si="66"/>
        <v>10.115810394287069</v>
      </c>
      <c r="AJ118" s="94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</row>
    <row r="119" spans="19:52" x14ac:dyDescent="0.25">
      <c r="S119" s="29" t="s">
        <v>138</v>
      </c>
      <c r="T119" s="60">
        <f t="shared" si="67"/>
        <v>6.25</v>
      </c>
      <c r="U119" s="60">
        <f t="shared" si="65"/>
        <v>7.6500000953674299</v>
      </c>
      <c r="V119" s="60">
        <f t="shared" si="65"/>
        <v>7.7000002861022896</v>
      </c>
      <c r="W119" s="60">
        <f t="shared" si="65"/>
        <v>9</v>
      </c>
      <c r="X119" s="60">
        <f t="shared" si="65"/>
        <v>10.747410297393801</v>
      </c>
      <c r="Y119" s="60">
        <f t="shared" si="65"/>
        <v>10.49267578125</v>
      </c>
      <c r="Z119" s="60">
        <f t="shared" si="65"/>
        <v>6.4234271049499503</v>
      </c>
      <c r="AA119" s="60">
        <f t="shared" si="65"/>
        <v>10.0363473892212</v>
      </c>
      <c r="AB119" s="60">
        <f t="shared" si="65"/>
        <v>8.1244184970855695</v>
      </c>
      <c r="AC119" s="60">
        <f t="shared" si="65"/>
        <v>11.6170902252197</v>
      </c>
      <c r="AD119" s="60">
        <f t="shared" si="65"/>
        <v>15.1887607574463</v>
      </c>
      <c r="AE119" s="60">
        <f t="shared" si="65"/>
        <v>10.875158786773699</v>
      </c>
      <c r="AF119" s="60">
        <f t="shared" si="65"/>
        <v>9.9006786346435494</v>
      </c>
      <c r="AG119" s="60">
        <f t="shared" si="65"/>
        <v>9.3588919639587402</v>
      </c>
      <c r="AH119" s="61">
        <f t="shared" si="65"/>
        <v>16.675755977630601</v>
      </c>
      <c r="AI119" s="70">
        <f t="shared" si="66"/>
        <v>10.425755977630601</v>
      </c>
      <c r="AJ119" s="94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</row>
    <row r="120" spans="19:52" x14ac:dyDescent="0.25">
      <c r="S120" s="66" t="s">
        <v>139</v>
      </c>
      <c r="T120" s="64">
        <f t="shared" si="67"/>
        <v>4.5</v>
      </c>
      <c r="U120" s="64">
        <f t="shared" si="65"/>
        <v>3.25</v>
      </c>
      <c r="V120" s="64">
        <f t="shared" si="65"/>
        <v>6.6500000953674299</v>
      </c>
      <c r="W120" s="64">
        <f t="shared" si="65"/>
        <v>6.7000000476837203</v>
      </c>
      <c r="X120" s="64">
        <f t="shared" si="65"/>
        <v>7.9488263130187997</v>
      </c>
      <c r="Y120" s="64">
        <f t="shared" si="65"/>
        <v>9.2959563732147199</v>
      </c>
      <c r="Z120" s="64">
        <f t="shared" si="65"/>
        <v>9.1054565906524694</v>
      </c>
      <c r="AA120" s="64">
        <f t="shared" si="65"/>
        <v>5.8782097101211503</v>
      </c>
      <c r="AB120" s="64">
        <f t="shared" si="65"/>
        <v>8.8456888198852504</v>
      </c>
      <c r="AC120" s="64">
        <f t="shared" si="65"/>
        <v>7.3615791797637904</v>
      </c>
      <c r="AD120" s="64">
        <f t="shared" si="65"/>
        <v>10.230236530303999</v>
      </c>
      <c r="AE120" s="64">
        <f t="shared" si="65"/>
        <v>13.376768112182599</v>
      </c>
      <c r="AF120" s="64">
        <f t="shared" si="65"/>
        <v>9.7419056892395002</v>
      </c>
      <c r="AG120" s="64">
        <f t="shared" si="65"/>
        <v>8.9460477828979492</v>
      </c>
      <c r="AH120" s="67">
        <f t="shared" si="65"/>
        <v>8.3991165161132795</v>
      </c>
      <c r="AI120" s="71">
        <f t="shared" si="66"/>
        <v>3.8991165161132795</v>
      </c>
      <c r="AJ120" s="94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</row>
    <row r="121" spans="19:52" x14ac:dyDescent="0.25">
      <c r="S121" s="68" t="s">
        <v>140</v>
      </c>
      <c r="T121" s="62">
        <f t="shared" si="67"/>
        <v>6.4000000953674299</v>
      </c>
      <c r="U121" s="62">
        <f t="shared" si="65"/>
        <v>4.5</v>
      </c>
      <c r="V121" s="62">
        <f t="shared" si="65"/>
        <v>2.25</v>
      </c>
      <c r="W121" s="62">
        <f t="shared" si="65"/>
        <v>6.25</v>
      </c>
      <c r="X121" s="62">
        <f t="shared" si="65"/>
        <v>5.8477411270141602</v>
      </c>
      <c r="Y121" s="62">
        <f t="shared" si="65"/>
        <v>6.9247813224792498</v>
      </c>
      <c r="Z121" s="62">
        <f t="shared" si="65"/>
        <v>7.9425082206726101</v>
      </c>
      <c r="AA121" s="62">
        <f t="shared" si="65"/>
        <v>7.7770678997039804</v>
      </c>
      <c r="AB121" s="62">
        <f t="shared" si="65"/>
        <v>5.3082686662674003</v>
      </c>
      <c r="AC121" s="62">
        <f t="shared" si="65"/>
        <v>7.6954276561737096</v>
      </c>
      <c r="AD121" s="62">
        <f t="shared" si="65"/>
        <v>6.5695376396179199</v>
      </c>
      <c r="AE121" s="62">
        <f t="shared" si="65"/>
        <v>8.8768239021301305</v>
      </c>
      <c r="AF121" s="62">
        <f t="shared" si="65"/>
        <v>11.603489637374899</v>
      </c>
      <c r="AG121" s="62">
        <f t="shared" si="65"/>
        <v>8.6021468639373797</v>
      </c>
      <c r="AH121" s="63">
        <f t="shared" si="65"/>
        <v>7.9695792198181197</v>
      </c>
      <c r="AI121" s="80">
        <f t="shared" si="66"/>
        <v>1.5695791244506898</v>
      </c>
      <c r="AJ121" s="94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</row>
    <row r="122" spans="19:52" x14ac:dyDescent="0.25">
      <c r="S122" s="3" t="s">
        <v>9</v>
      </c>
      <c r="T122" s="8">
        <f>SUM(T112:T121)</f>
        <v>109.45000028610227</v>
      </c>
      <c r="U122" s="8">
        <f t="shared" ref="U122:AI122" si="68">SUM(U112:U121)</f>
        <v>111.00000047683713</v>
      </c>
      <c r="V122" s="8">
        <f t="shared" si="68"/>
        <v>110.50000047683713</v>
      </c>
      <c r="W122" s="8">
        <f t="shared" si="68"/>
        <v>123.14999878406519</v>
      </c>
      <c r="X122" s="8">
        <f t="shared" si="68"/>
        <v>124.80550312995913</v>
      </c>
      <c r="Y122" s="8">
        <f t="shared" si="68"/>
        <v>124.25509357452394</v>
      </c>
      <c r="Z122" s="8">
        <f t="shared" si="68"/>
        <v>122.76878857612611</v>
      </c>
      <c r="AA122" s="8">
        <f t="shared" si="68"/>
        <v>133.63942420482641</v>
      </c>
      <c r="AB122" s="8">
        <f t="shared" si="68"/>
        <v>144.53267705440521</v>
      </c>
      <c r="AC122" s="8">
        <f t="shared" si="68"/>
        <v>165.9126887321471</v>
      </c>
      <c r="AD122" s="8">
        <f t="shared" si="68"/>
        <v>183.03419971466062</v>
      </c>
      <c r="AE122" s="8">
        <f t="shared" si="68"/>
        <v>201.81136226654064</v>
      </c>
      <c r="AF122" s="8">
        <f t="shared" si="68"/>
        <v>214.89312195777899</v>
      </c>
      <c r="AG122" s="8">
        <f t="shared" si="68"/>
        <v>222.63743758201599</v>
      </c>
      <c r="AH122" s="8">
        <f t="shared" si="68"/>
        <v>239.31923055648804</v>
      </c>
      <c r="AI122" s="8">
        <f t="shared" si="68"/>
        <v>129.86923027038574</v>
      </c>
      <c r="AJ122" s="100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</row>
    <row r="123" spans="19:52" x14ac:dyDescent="0.25">
      <c r="S123" s="75" t="s">
        <v>141</v>
      </c>
      <c r="T123" s="76">
        <f>AL94</f>
        <v>4.5</v>
      </c>
      <c r="U123" s="76">
        <f t="shared" ref="U123:AH132" si="69">AM94</f>
        <v>7.4000000953674299</v>
      </c>
      <c r="V123" s="76">
        <f t="shared" si="69"/>
        <v>4.25</v>
      </c>
      <c r="W123" s="76">
        <f t="shared" si="69"/>
        <v>1.25</v>
      </c>
      <c r="X123" s="76">
        <f t="shared" si="69"/>
        <v>5.3844015598297101</v>
      </c>
      <c r="Y123" s="76">
        <f t="shared" si="69"/>
        <v>4.9724254608154297</v>
      </c>
      <c r="Z123" s="76">
        <f t="shared" si="69"/>
        <v>5.8891415596008301</v>
      </c>
      <c r="AA123" s="76">
        <f t="shared" si="69"/>
        <v>6.6248157024383501</v>
      </c>
      <c r="AB123" s="76">
        <f t="shared" si="69"/>
        <v>6.4790840148925799</v>
      </c>
      <c r="AC123" s="76">
        <f t="shared" si="69"/>
        <v>4.6902171373367301</v>
      </c>
      <c r="AD123" s="76">
        <f t="shared" si="69"/>
        <v>6.5405380725860596</v>
      </c>
      <c r="AE123" s="76">
        <f t="shared" si="69"/>
        <v>5.71781301498413</v>
      </c>
      <c r="AF123" s="76">
        <f t="shared" si="69"/>
        <v>7.5124928951263401</v>
      </c>
      <c r="AG123" s="76">
        <f t="shared" si="69"/>
        <v>9.8454194068908691</v>
      </c>
      <c r="AH123" s="77">
        <f t="shared" si="69"/>
        <v>7.4109015464782697</v>
      </c>
      <c r="AI123" s="91">
        <f t="shared" ref="AI123:AI132" si="70">AH123-T123</f>
        <v>2.9109015464782697</v>
      </c>
      <c r="AJ123" s="94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</row>
    <row r="124" spans="19:52" x14ac:dyDescent="0.25">
      <c r="S124" s="29" t="s">
        <v>142</v>
      </c>
      <c r="T124" s="60">
        <f>AL95</f>
        <v>3.5</v>
      </c>
      <c r="U124" s="60">
        <f t="shared" si="69"/>
        <v>3.25</v>
      </c>
      <c r="V124" s="60">
        <f t="shared" si="69"/>
        <v>6.4000000953674299</v>
      </c>
      <c r="W124" s="60">
        <f t="shared" si="69"/>
        <v>2.25</v>
      </c>
      <c r="X124" s="60">
        <f t="shared" si="69"/>
        <v>1.29152703285217</v>
      </c>
      <c r="Y124" s="60">
        <f t="shared" si="69"/>
        <v>4.5871571898460397</v>
      </c>
      <c r="Z124" s="60">
        <f t="shared" si="69"/>
        <v>4.1706639528274501</v>
      </c>
      <c r="AA124" s="60">
        <f t="shared" si="69"/>
        <v>4.9330519437789899</v>
      </c>
      <c r="AB124" s="60">
        <f t="shared" si="69"/>
        <v>5.4589210748672503</v>
      </c>
      <c r="AC124" s="60">
        <f t="shared" si="69"/>
        <v>5.3305722475051898</v>
      </c>
      <c r="AD124" s="60">
        <f t="shared" si="69"/>
        <v>4.0889924764633196</v>
      </c>
      <c r="AE124" s="60">
        <f t="shared" si="69"/>
        <v>5.4708323478698704</v>
      </c>
      <c r="AF124" s="60">
        <f t="shared" si="69"/>
        <v>4.9018073081970197</v>
      </c>
      <c r="AG124" s="60">
        <f t="shared" si="69"/>
        <v>6.2670838832855198</v>
      </c>
      <c r="AH124" s="61">
        <f t="shared" si="69"/>
        <v>8.2512018680572492</v>
      </c>
      <c r="AI124" s="70">
        <f t="shared" si="70"/>
        <v>4.7512018680572492</v>
      </c>
      <c r="AJ124" s="94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</row>
    <row r="125" spans="19:52" x14ac:dyDescent="0.25">
      <c r="S125" s="66" t="s">
        <v>143</v>
      </c>
      <c r="T125" s="64">
        <f t="shared" ref="T125:T132" si="71">AL96</f>
        <v>6</v>
      </c>
      <c r="U125" s="64">
        <f t="shared" si="69"/>
        <v>2.5</v>
      </c>
      <c r="V125" s="64">
        <f t="shared" si="69"/>
        <v>3.25</v>
      </c>
      <c r="W125" s="64">
        <f t="shared" si="69"/>
        <v>6.4000000953674299</v>
      </c>
      <c r="X125" s="64">
        <f t="shared" si="69"/>
        <v>2.0165101289749101</v>
      </c>
      <c r="Y125" s="64">
        <f t="shared" si="69"/>
        <v>1.30254253745079</v>
      </c>
      <c r="Z125" s="64">
        <f t="shared" si="69"/>
        <v>3.93509757518768</v>
      </c>
      <c r="AA125" s="64">
        <f t="shared" si="69"/>
        <v>3.5184177160263101</v>
      </c>
      <c r="AB125" s="64">
        <f t="shared" si="69"/>
        <v>4.1519688367843601</v>
      </c>
      <c r="AC125" s="64">
        <f t="shared" si="69"/>
        <v>4.5220799446106001</v>
      </c>
      <c r="AD125" s="64">
        <f t="shared" si="69"/>
        <v>4.4126628637313798</v>
      </c>
      <c r="AE125" s="64">
        <f t="shared" si="69"/>
        <v>3.5717829465866102</v>
      </c>
      <c r="AF125" s="64">
        <f t="shared" si="69"/>
        <v>4.5742640495300302</v>
      </c>
      <c r="AG125" s="64">
        <f t="shared" si="69"/>
        <v>4.2058966159820601</v>
      </c>
      <c r="AH125" s="67">
        <f t="shared" si="69"/>
        <v>5.2333314418792698</v>
      </c>
      <c r="AI125" s="71">
        <f t="shared" si="70"/>
        <v>-0.7666685581207302</v>
      </c>
      <c r="AJ125" s="94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</row>
    <row r="126" spans="19:52" x14ac:dyDescent="0.25">
      <c r="S126" s="29" t="s">
        <v>144</v>
      </c>
      <c r="T126" s="60">
        <f t="shared" si="71"/>
        <v>1</v>
      </c>
      <c r="U126" s="60">
        <f t="shared" si="69"/>
        <v>3</v>
      </c>
      <c r="V126" s="60">
        <f t="shared" si="69"/>
        <v>1.5</v>
      </c>
      <c r="W126" s="60">
        <f t="shared" si="69"/>
        <v>2.25</v>
      </c>
      <c r="X126" s="60">
        <f t="shared" si="69"/>
        <v>5.1061639785766602</v>
      </c>
      <c r="Y126" s="60">
        <f t="shared" si="69"/>
        <v>1.7897335886955299</v>
      </c>
      <c r="Z126" s="60">
        <f t="shared" si="69"/>
        <v>1.26629783213139</v>
      </c>
      <c r="AA126" s="60">
        <f t="shared" si="69"/>
        <v>3.34286308288574</v>
      </c>
      <c r="AB126" s="60">
        <f t="shared" si="69"/>
        <v>2.9517569541931201</v>
      </c>
      <c r="AC126" s="60">
        <f t="shared" si="69"/>
        <v>3.4749885797500601</v>
      </c>
      <c r="AD126" s="60">
        <f t="shared" si="69"/>
        <v>3.7256116867065399</v>
      </c>
      <c r="AE126" s="60">
        <f t="shared" si="69"/>
        <v>3.63158059120178</v>
      </c>
      <c r="AF126" s="60">
        <f t="shared" si="69"/>
        <v>3.0878032445907602</v>
      </c>
      <c r="AG126" s="60">
        <f t="shared" si="69"/>
        <v>3.79253101348877</v>
      </c>
      <c r="AH126" s="61">
        <f t="shared" si="69"/>
        <v>3.5842269659042398</v>
      </c>
      <c r="AI126" s="70">
        <f t="shared" si="70"/>
        <v>2.5842269659042398</v>
      </c>
      <c r="AJ126" s="94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</row>
    <row r="127" spans="19:52" x14ac:dyDescent="0.25">
      <c r="S127" s="66" t="s">
        <v>145</v>
      </c>
      <c r="T127" s="64">
        <f t="shared" si="71"/>
        <v>6.25</v>
      </c>
      <c r="U127" s="64">
        <f t="shared" si="69"/>
        <v>0</v>
      </c>
      <c r="V127" s="64">
        <f t="shared" si="69"/>
        <v>2</v>
      </c>
      <c r="W127" s="64">
        <f t="shared" si="69"/>
        <v>1.25</v>
      </c>
      <c r="X127" s="64">
        <f t="shared" si="69"/>
        <v>1.7704980373382599</v>
      </c>
      <c r="Y127" s="64">
        <f t="shared" si="69"/>
        <v>4.0551530122757002</v>
      </c>
      <c r="Z127" s="64">
        <f t="shared" si="69"/>
        <v>1.5794713497161901</v>
      </c>
      <c r="AA127" s="64">
        <f t="shared" si="69"/>
        <v>1.18790602684021</v>
      </c>
      <c r="AB127" s="64">
        <f t="shared" si="69"/>
        <v>2.80990827083588</v>
      </c>
      <c r="AC127" s="64">
        <f t="shared" si="69"/>
        <v>2.4634065628051798</v>
      </c>
      <c r="AD127" s="64">
        <f t="shared" si="69"/>
        <v>2.8891972303390498</v>
      </c>
      <c r="AE127" s="64">
        <f t="shared" si="69"/>
        <v>3.0570510029792799</v>
      </c>
      <c r="AF127" s="64">
        <f t="shared" si="69"/>
        <v>2.9828803539276101</v>
      </c>
      <c r="AG127" s="64">
        <f t="shared" si="69"/>
        <v>2.64098107814789</v>
      </c>
      <c r="AH127" s="67">
        <f t="shared" si="69"/>
        <v>3.1266772747039799</v>
      </c>
      <c r="AI127" s="71">
        <f t="shared" si="70"/>
        <v>-3.1233227252960201</v>
      </c>
      <c r="AJ127" s="94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</row>
    <row r="128" spans="19:52" x14ac:dyDescent="0.25">
      <c r="S128" s="29" t="s">
        <v>146</v>
      </c>
      <c r="T128" s="60">
        <f t="shared" si="71"/>
        <v>1.25</v>
      </c>
      <c r="U128" s="60">
        <f t="shared" si="69"/>
        <v>3.25</v>
      </c>
      <c r="V128" s="60">
        <f t="shared" si="69"/>
        <v>0</v>
      </c>
      <c r="W128" s="60">
        <f t="shared" si="69"/>
        <v>2</v>
      </c>
      <c r="X128" s="60">
        <f t="shared" si="69"/>
        <v>1.06948801875114</v>
      </c>
      <c r="Y128" s="60">
        <f t="shared" si="69"/>
        <v>1.44189068675041</v>
      </c>
      <c r="Z128" s="60">
        <f t="shared" si="69"/>
        <v>3.1525657773017901</v>
      </c>
      <c r="AA128" s="60">
        <f t="shared" si="69"/>
        <v>1.3483345508575399</v>
      </c>
      <c r="AB128" s="60">
        <f t="shared" si="69"/>
        <v>1.02984215319157</v>
      </c>
      <c r="AC128" s="60">
        <f t="shared" si="69"/>
        <v>2.2821533679962198</v>
      </c>
      <c r="AD128" s="60">
        <f t="shared" si="69"/>
        <v>1.99786740541458</v>
      </c>
      <c r="AE128" s="60">
        <f t="shared" si="69"/>
        <v>2.3385811448097198</v>
      </c>
      <c r="AF128" s="60">
        <f t="shared" si="69"/>
        <v>2.4410608410835302</v>
      </c>
      <c r="AG128" s="60">
        <f t="shared" si="69"/>
        <v>2.3902221918106101</v>
      </c>
      <c r="AH128" s="61">
        <f t="shared" si="69"/>
        <v>2.1798501014709499</v>
      </c>
      <c r="AI128" s="70">
        <f t="shared" si="70"/>
        <v>0.92985010147094993</v>
      </c>
      <c r="AJ128" s="94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</row>
    <row r="129" spans="19:52" x14ac:dyDescent="0.25">
      <c r="S129" s="66" t="s">
        <v>147</v>
      </c>
      <c r="T129" s="64">
        <f t="shared" si="71"/>
        <v>1</v>
      </c>
      <c r="U129" s="64">
        <f t="shared" si="69"/>
        <v>1.25</v>
      </c>
      <c r="V129" s="64">
        <f t="shared" si="69"/>
        <v>3.5</v>
      </c>
      <c r="W129" s="64">
        <f t="shared" si="69"/>
        <v>0</v>
      </c>
      <c r="X129" s="64">
        <f t="shared" si="69"/>
        <v>1.54558765888214</v>
      </c>
      <c r="Y129" s="64">
        <f t="shared" si="69"/>
        <v>0.89217749238014199</v>
      </c>
      <c r="Z129" s="64">
        <f t="shared" si="69"/>
        <v>1.18194884061813</v>
      </c>
      <c r="AA129" s="64">
        <f t="shared" si="69"/>
        <v>2.4185974597930899</v>
      </c>
      <c r="AB129" s="64">
        <f t="shared" si="69"/>
        <v>1.1286137104034399</v>
      </c>
      <c r="AC129" s="64">
        <f t="shared" si="69"/>
        <v>0.88333071023225795</v>
      </c>
      <c r="AD129" s="64">
        <f t="shared" si="69"/>
        <v>1.82125753164291</v>
      </c>
      <c r="AE129" s="64">
        <f t="shared" si="69"/>
        <v>1.60184609889984</v>
      </c>
      <c r="AF129" s="64">
        <f t="shared" si="69"/>
        <v>1.8627752661704999</v>
      </c>
      <c r="AG129" s="64">
        <f t="shared" si="69"/>
        <v>1.92863893508911</v>
      </c>
      <c r="AH129" s="67">
        <f t="shared" si="69"/>
        <v>1.8990406990051301</v>
      </c>
      <c r="AI129" s="71">
        <f t="shared" si="70"/>
        <v>0.89904069900513006</v>
      </c>
      <c r="AJ129" s="94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</row>
    <row r="130" spans="19:52" x14ac:dyDescent="0.25">
      <c r="S130" s="29" t="s">
        <v>148</v>
      </c>
      <c r="T130" s="60">
        <f t="shared" si="71"/>
        <v>1</v>
      </c>
      <c r="U130" s="60">
        <f t="shared" si="69"/>
        <v>1</v>
      </c>
      <c r="V130" s="60">
        <f t="shared" si="69"/>
        <v>1.25</v>
      </c>
      <c r="W130" s="60">
        <f t="shared" si="69"/>
        <v>3.5</v>
      </c>
      <c r="X130" s="60">
        <f t="shared" si="69"/>
        <v>0.13235217332839999</v>
      </c>
      <c r="Y130" s="60">
        <f t="shared" si="69"/>
        <v>1.15912461280823</v>
      </c>
      <c r="Z130" s="60">
        <f t="shared" si="69"/>
        <v>0.73711198568344105</v>
      </c>
      <c r="AA130" s="60">
        <f t="shared" si="69"/>
        <v>0.94993802905082703</v>
      </c>
      <c r="AB130" s="60">
        <f t="shared" si="69"/>
        <v>1.8078449368476901</v>
      </c>
      <c r="AC130" s="60">
        <f t="shared" si="69"/>
        <v>0.92006082832813296</v>
      </c>
      <c r="AD130" s="60">
        <f t="shared" si="69"/>
        <v>0.73486427962779999</v>
      </c>
      <c r="AE130" s="60">
        <f t="shared" si="69"/>
        <v>1.41458708047867</v>
      </c>
      <c r="AF130" s="60">
        <f t="shared" si="69"/>
        <v>1.25327384471893</v>
      </c>
      <c r="AG130" s="60">
        <f t="shared" si="69"/>
        <v>1.4442915022373199</v>
      </c>
      <c r="AH130" s="61">
        <f t="shared" si="69"/>
        <v>1.48730528354645</v>
      </c>
      <c r="AI130" s="70">
        <f t="shared" si="70"/>
        <v>0.48730528354644997</v>
      </c>
      <c r="AJ130" s="94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</row>
    <row r="131" spans="19:52" x14ac:dyDescent="0.25">
      <c r="S131" s="66" t="s">
        <v>149</v>
      </c>
      <c r="T131" s="64">
        <f t="shared" si="71"/>
        <v>0</v>
      </c>
      <c r="U131" s="64">
        <f t="shared" si="69"/>
        <v>0</v>
      </c>
      <c r="V131" s="64">
        <f t="shared" si="69"/>
        <v>0</v>
      </c>
      <c r="W131" s="64">
        <f t="shared" si="69"/>
        <v>1.25</v>
      </c>
      <c r="X131" s="64">
        <f t="shared" si="69"/>
        <v>2.4509410858154301</v>
      </c>
      <c r="Y131" s="64">
        <f t="shared" si="69"/>
        <v>0.23131029307842299</v>
      </c>
      <c r="Z131" s="64">
        <f t="shared" si="69"/>
        <v>0.90536803007125899</v>
      </c>
      <c r="AA131" s="64">
        <f t="shared" si="69"/>
        <v>0.63699832558631897</v>
      </c>
      <c r="AB131" s="64">
        <f t="shared" si="69"/>
        <v>0.79253223538398698</v>
      </c>
      <c r="AC131" s="64">
        <f t="shared" si="69"/>
        <v>1.3799721300601999</v>
      </c>
      <c r="AD131" s="64">
        <f t="shared" si="69"/>
        <v>0.77929874509573005</v>
      </c>
      <c r="AE131" s="64">
        <f t="shared" si="69"/>
        <v>0.64550718665122997</v>
      </c>
      <c r="AF131" s="64">
        <f t="shared" si="69"/>
        <v>1.13016275316477</v>
      </c>
      <c r="AG131" s="64">
        <f t="shared" si="69"/>
        <v>1.01298600435257</v>
      </c>
      <c r="AH131" s="67">
        <f t="shared" si="69"/>
        <v>1.1521508693695099</v>
      </c>
      <c r="AI131" s="71">
        <f t="shared" si="70"/>
        <v>1.1521508693695099</v>
      </c>
      <c r="AJ131" s="94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</row>
    <row r="132" spans="19:52" x14ac:dyDescent="0.25">
      <c r="S132" s="68" t="s">
        <v>150</v>
      </c>
      <c r="T132" s="62">
        <f t="shared" si="71"/>
        <v>2</v>
      </c>
      <c r="U132" s="62">
        <f t="shared" si="69"/>
        <v>0</v>
      </c>
      <c r="V132" s="62">
        <f t="shared" si="69"/>
        <v>1</v>
      </c>
      <c r="W132" s="62">
        <f t="shared" si="69"/>
        <v>1</v>
      </c>
      <c r="X132" s="62">
        <f t="shared" si="69"/>
        <v>0.97699713706970204</v>
      </c>
      <c r="Y132" s="62">
        <f t="shared" si="69"/>
        <v>1.7722708582878099</v>
      </c>
      <c r="Z132" s="62">
        <f t="shared" si="69"/>
        <v>0.30895116925239602</v>
      </c>
      <c r="AA132" s="62">
        <f t="shared" si="69"/>
        <v>0.72020542621612504</v>
      </c>
      <c r="AB132" s="62">
        <f t="shared" si="69"/>
        <v>0.58060773462057103</v>
      </c>
      <c r="AC132" s="62">
        <f t="shared" si="69"/>
        <v>0.69420053809881199</v>
      </c>
      <c r="AD132" s="62">
        <f t="shared" si="69"/>
        <v>1.0897416472435</v>
      </c>
      <c r="AE132" s="62">
        <f t="shared" si="69"/>
        <v>0.68851856887340501</v>
      </c>
      <c r="AF132" s="62">
        <f t="shared" si="69"/>
        <v>0.58559364452958096</v>
      </c>
      <c r="AG132" s="62">
        <f t="shared" si="69"/>
        <v>0.93396351486444495</v>
      </c>
      <c r="AH132" s="63">
        <f t="shared" si="69"/>
        <v>0.85044593364000298</v>
      </c>
      <c r="AI132" s="80">
        <f t="shared" si="70"/>
        <v>-1.149554066359997</v>
      </c>
      <c r="AJ132" s="94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</row>
    <row r="133" spans="19:52" x14ac:dyDescent="0.25">
      <c r="S133" s="3" t="s">
        <v>9</v>
      </c>
      <c r="T133" s="8">
        <f>SUM(T123:T132)</f>
        <v>26.5</v>
      </c>
      <c r="U133" s="8">
        <f t="shared" ref="U133:AI133" si="72">SUM(U123:U132)</f>
        <v>21.650000095367432</v>
      </c>
      <c r="V133" s="8">
        <f t="shared" si="72"/>
        <v>23.150000095367432</v>
      </c>
      <c r="W133" s="8">
        <f t="shared" si="72"/>
        <v>21.150000095367432</v>
      </c>
      <c r="X133" s="8">
        <f t="shared" si="72"/>
        <v>21.744466811418523</v>
      </c>
      <c r="Y133" s="8">
        <f t="shared" si="72"/>
        <v>22.203785732388504</v>
      </c>
      <c r="Z133" s="8">
        <f t="shared" si="72"/>
        <v>23.126618072390553</v>
      </c>
      <c r="AA133" s="8">
        <f t="shared" si="72"/>
        <v>25.6811282634735</v>
      </c>
      <c r="AB133" s="8">
        <f t="shared" si="72"/>
        <v>27.191079922020446</v>
      </c>
      <c r="AC133" s="8">
        <f t="shared" si="72"/>
        <v>26.64098204672338</v>
      </c>
      <c r="AD133" s="8">
        <f t="shared" si="72"/>
        <v>28.080031938850869</v>
      </c>
      <c r="AE133" s="8">
        <f t="shared" si="72"/>
        <v>28.138099983334534</v>
      </c>
      <c r="AF133" s="8">
        <f t="shared" si="72"/>
        <v>30.332114201039069</v>
      </c>
      <c r="AG133" s="8">
        <f t="shared" si="72"/>
        <v>34.462014146149158</v>
      </c>
      <c r="AH133" s="8">
        <f t="shared" si="72"/>
        <v>35.175131984055049</v>
      </c>
      <c r="AI133" s="6">
        <f t="shared" si="72"/>
        <v>8.6751319840550511</v>
      </c>
      <c r="AJ133" s="10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</row>
  </sheetData>
  <mergeCells count="1">
    <mergeCell ref="AI21:AI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34"/>
  <sheetViews>
    <sheetView topLeftCell="H16" workbookViewId="0">
      <selection activeCell="P29" sqref="P29"/>
    </sheetView>
  </sheetViews>
  <sheetFormatPr baseColWidth="10" defaultColWidth="8.7109375" defaultRowHeight="15" x14ac:dyDescent="0.25"/>
  <cols>
    <col min="1" max="2" width="2.85546875" customWidth="1"/>
    <col min="3" max="3" width="15.85546875" customWidth="1"/>
    <col min="17" max="17" width="9.140625" customWidth="1"/>
    <col min="19" max="23" width="9.85546875" customWidth="1"/>
    <col min="27" max="27" width="12.28515625" bestFit="1" customWidth="1"/>
    <col min="28" max="28" width="16" bestFit="1" customWidth="1"/>
  </cols>
  <sheetData>
    <row r="1" spans="3:26" x14ac:dyDescent="0.25">
      <c r="C1" t="s">
        <v>41</v>
      </c>
    </row>
    <row r="2" spans="3:26" x14ac:dyDescent="0.25">
      <c r="C2" s="55"/>
      <c r="D2" s="55"/>
      <c r="E2" s="55"/>
      <c r="F2" s="55"/>
      <c r="G2" s="55"/>
      <c r="H2" s="55"/>
      <c r="I2" s="55"/>
    </row>
    <row r="3" spans="3:26" x14ac:dyDescent="0.25">
      <c r="C3" s="1" t="s">
        <v>12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0"/>
      <c r="S3" s="109" t="s">
        <v>17</v>
      </c>
      <c r="T3" s="109"/>
      <c r="U3" s="109"/>
      <c r="V3" s="20"/>
      <c r="W3" s="1"/>
      <c r="X3" s="1"/>
      <c r="Y3" s="1"/>
      <c r="Z3" s="1"/>
    </row>
    <row r="4" spans="3:26" x14ac:dyDescent="0.25">
      <c r="C4" s="2" t="s">
        <v>0</v>
      </c>
      <c r="D4" s="3">
        <v>2019</v>
      </c>
      <c r="E4" s="2">
        <v>2020</v>
      </c>
      <c r="F4" s="2">
        <v>2021</v>
      </c>
      <c r="G4" s="2">
        <v>2022</v>
      </c>
      <c r="H4" s="2">
        <v>2023</v>
      </c>
      <c r="I4" s="2">
        <v>2024</v>
      </c>
      <c r="J4" s="2">
        <v>2025</v>
      </c>
      <c r="K4" s="2">
        <v>2026</v>
      </c>
      <c r="L4" s="2">
        <v>2027</v>
      </c>
      <c r="M4" s="2">
        <v>2028</v>
      </c>
      <c r="N4" s="2">
        <v>2029</v>
      </c>
      <c r="O4" s="1" t="s">
        <v>1</v>
      </c>
      <c r="Q4" s="2"/>
      <c r="R4" s="27"/>
      <c r="S4" s="1"/>
      <c r="T4" s="2">
        <v>2020</v>
      </c>
      <c r="U4" s="2">
        <v>2029</v>
      </c>
      <c r="V4" s="28"/>
      <c r="W4" s="2"/>
      <c r="X4" s="2"/>
      <c r="Y4" s="2"/>
    </row>
    <row r="5" spans="3:26" x14ac:dyDescent="0.25">
      <c r="C5" s="2" t="s">
        <v>2</v>
      </c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4">
        <f t="shared" ref="O5:O11" si="0">SUM(D5:N5)</f>
        <v>44</v>
      </c>
      <c r="Q5" s="3"/>
      <c r="R5" s="29"/>
      <c r="S5" s="2" t="s">
        <v>2</v>
      </c>
      <c r="T5" s="3">
        <f>E5</f>
        <v>4</v>
      </c>
      <c r="U5" s="3">
        <f t="shared" ref="U5:U12" si="1">N5</f>
        <v>4</v>
      </c>
      <c r="V5" s="30"/>
      <c r="W5" s="3"/>
      <c r="X5" s="3"/>
      <c r="Y5" s="3"/>
    </row>
    <row r="6" spans="3:26" x14ac:dyDescent="0.25">
      <c r="C6" s="2" t="s">
        <v>3</v>
      </c>
      <c r="D6" s="3">
        <v>25</v>
      </c>
      <c r="E6" s="3">
        <v>25</v>
      </c>
      <c r="F6" s="3">
        <v>25</v>
      </c>
      <c r="G6" s="3">
        <v>25</v>
      </c>
      <c r="H6" s="3">
        <v>25</v>
      </c>
      <c r="I6" s="3">
        <v>25</v>
      </c>
      <c r="J6" s="3">
        <v>25</v>
      </c>
      <c r="K6" s="3">
        <v>25</v>
      </c>
      <c r="L6" s="3">
        <v>25</v>
      </c>
      <c r="M6" s="3">
        <v>25</v>
      </c>
      <c r="N6" s="3">
        <v>25</v>
      </c>
      <c r="O6" s="4">
        <f t="shared" si="0"/>
        <v>275</v>
      </c>
      <c r="Q6" s="3"/>
      <c r="R6" s="29"/>
      <c r="S6" s="2" t="s">
        <v>3</v>
      </c>
      <c r="T6" s="3">
        <f t="shared" ref="T6:T12" si="2">E6</f>
        <v>25</v>
      </c>
      <c r="U6" s="3">
        <f t="shared" si="1"/>
        <v>25</v>
      </c>
      <c r="V6" s="30"/>
      <c r="W6" s="3"/>
      <c r="X6" s="3"/>
      <c r="Y6" s="3"/>
    </row>
    <row r="7" spans="3:26" x14ac:dyDescent="0.25">
      <c r="C7" s="2" t="s">
        <v>4</v>
      </c>
      <c r="D7" s="3">
        <v>50</v>
      </c>
      <c r="E7" s="3">
        <v>50</v>
      </c>
      <c r="F7" s="3">
        <v>50</v>
      </c>
      <c r="G7" s="3">
        <v>50</v>
      </c>
      <c r="H7" s="3">
        <v>50</v>
      </c>
      <c r="I7" s="3">
        <v>60</v>
      </c>
      <c r="J7" s="3">
        <v>60</v>
      </c>
      <c r="K7" s="3">
        <v>60</v>
      </c>
      <c r="L7" s="3">
        <v>70</v>
      </c>
      <c r="M7" s="3">
        <v>70</v>
      </c>
      <c r="N7" s="3">
        <v>70</v>
      </c>
      <c r="O7" s="4">
        <f t="shared" si="0"/>
        <v>640</v>
      </c>
      <c r="Q7" s="3"/>
      <c r="R7" s="29"/>
      <c r="S7" s="2" t="s">
        <v>4</v>
      </c>
      <c r="T7" s="3">
        <f t="shared" si="2"/>
        <v>50</v>
      </c>
      <c r="U7" s="3">
        <f t="shared" si="1"/>
        <v>70</v>
      </c>
      <c r="V7" s="30"/>
      <c r="W7" s="3"/>
      <c r="X7" s="3"/>
      <c r="Y7" s="3"/>
    </row>
    <row r="8" spans="3:26" x14ac:dyDescent="0.25">
      <c r="C8" s="2" t="s">
        <v>5</v>
      </c>
      <c r="D8" s="3">
        <v>12</v>
      </c>
      <c r="E8" s="3">
        <v>12</v>
      </c>
      <c r="F8" s="3">
        <v>12</v>
      </c>
      <c r="G8" s="3">
        <v>12</v>
      </c>
      <c r="H8" s="3">
        <v>12</v>
      </c>
      <c r="I8" s="3">
        <v>12</v>
      </c>
      <c r="J8" s="3">
        <v>12</v>
      </c>
      <c r="K8" s="3">
        <v>12</v>
      </c>
      <c r="L8" s="3">
        <v>12</v>
      </c>
      <c r="M8" s="3">
        <v>12</v>
      </c>
      <c r="N8" s="3">
        <v>12</v>
      </c>
      <c r="O8" s="4">
        <f t="shared" si="0"/>
        <v>132</v>
      </c>
      <c r="Q8" s="3"/>
      <c r="R8" s="29"/>
      <c r="S8" s="2" t="s">
        <v>5</v>
      </c>
      <c r="T8" s="3">
        <f t="shared" si="2"/>
        <v>12</v>
      </c>
      <c r="U8" s="3">
        <f t="shared" si="1"/>
        <v>12</v>
      </c>
      <c r="V8" s="30"/>
      <c r="W8" s="3"/>
      <c r="X8" s="3"/>
      <c r="Y8" s="3"/>
    </row>
    <row r="9" spans="3:26" x14ac:dyDescent="0.25">
      <c r="C9" s="2" t="s">
        <v>6</v>
      </c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4">
        <f t="shared" si="0"/>
        <v>44</v>
      </c>
      <c r="Q9" s="3"/>
      <c r="R9" s="29"/>
      <c r="S9" s="2" t="s">
        <v>6</v>
      </c>
      <c r="T9" s="3">
        <f t="shared" si="2"/>
        <v>4</v>
      </c>
      <c r="U9" s="3">
        <f t="shared" si="1"/>
        <v>4</v>
      </c>
      <c r="V9" s="30"/>
      <c r="W9" s="3"/>
      <c r="X9" s="3"/>
      <c r="Y9" s="3"/>
    </row>
    <row r="10" spans="3:26" x14ac:dyDescent="0.25">
      <c r="C10" s="2" t="s">
        <v>7</v>
      </c>
      <c r="D10" s="3">
        <v>15</v>
      </c>
      <c r="E10" s="3">
        <v>15</v>
      </c>
      <c r="F10" s="3">
        <v>20</v>
      </c>
      <c r="G10" s="3">
        <v>20</v>
      </c>
      <c r="H10" s="3">
        <v>20</v>
      </c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4">
        <f t="shared" si="0"/>
        <v>210</v>
      </c>
      <c r="Q10" s="3"/>
      <c r="R10" s="29"/>
      <c r="S10" s="2" t="s">
        <v>7</v>
      </c>
      <c r="T10" s="3">
        <f t="shared" si="2"/>
        <v>15</v>
      </c>
      <c r="U10" s="3">
        <f t="shared" si="1"/>
        <v>20</v>
      </c>
      <c r="V10" s="30"/>
      <c r="W10" s="3"/>
      <c r="X10" s="3"/>
      <c r="Y10" s="3"/>
    </row>
    <row r="11" spans="3:26" x14ac:dyDescent="0.25">
      <c r="C11" s="2" t="s">
        <v>8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4">
        <f t="shared" si="0"/>
        <v>110</v>
      </c>
      <c r="Q11" s="3"/>
      <c r="R11" s="29"/>
      <c r="S11" s="2" t="s">
        <v>8</v>
      </c>
      <c r="T11" s="3">
        <f t="shared" si="2"/>
        <v>10</v>
      </c>
      <c r="U11" s="3">
        <f t="shared" si="1"/>
        <v>10</v>
      </c>
      <c r="V11" s="30"/>
      <c r="W11" s="3"/>
      <c r="X11" s="3"/>
      <c r="Y11" s="3"/>
    </row>
    <row r="12" spans="3:26" x14ac:dyDescent="0.25">
      <c r="C12" s="2" t="s">
        <v>9</v>
      </c>
      <c r="D12" s="3">
        <f t="shared" ref="D12:N12" si="3">SUM(D5:D11)</f>
        <v>120</v>
      </c>
      <c r="E12" s="3">
        <f t="shared" si="3"/>
        <v>120</v>
      </c>
      <c r="F12" s="3">
        <f t="shared" si="3"/>
        <v>125</v>
      </c>
      <c r="G12" s="3">
        <f t="shared" si="3"/>
        <v>125</v>
      </c>
      <c r="H12" s="3">
        <f t="shared" si="3"/>
        <v>125</v>
      </c>
      <c r="I12" s="3">
        <f t="shared" si="3"/>
        <v>135</v>
      </c>
      <c r="J12" s="3">
        <f t="shared" si="3"/>
        <v>135</v>
      </c>
      <c r="K12" s="3">
        <f t="shared" si="3"/>
        <v>135</v>
      </c>
      <c r="L12" s="3">
        <f t="shared" si="3"/>
        <v>145</v>
      </c>
      <c r="M12" s="3">
        <f t="shared" si="3"/>
        <v>145</v>
      </c>
      <c r="N12" s="3">
        <f t="shared" si="3"/>
        <v>145</v>
      </c>
      <c r="O12" s="4">
        <f>SUM(O5:O11)</f>
        <v>1455</v>
      </c>
      <c r="P12" s="3"/>
      <c r="Q12" s="3"/>
      <c r="R12" s="29"/>
      <c r="S12" s="2" t="s">
        <v>9</v>
      </c>
      <c r="T12" s="3">
        <f t="shared" si="2"/>
        <v>120</v>
      </c>
      <c r="U12" s="3">
        <f t="shared" si="1"/>
        <v>145</v>
      </c>
      <c r="V12" s="15"/>
      <c r="W12" s="3"/>
      <c r="X12" s="3"/>
      <c r="Y12" s="3"/>
    </row>
    <row r="13" spans="3:26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Q13" s="1"/>
      <c r="R13" s="25"/>
      <c r="S13" s="18"/>
      <c r="T13" s="18"/>
      <c r="U13" s="18"/>
      <c r="V13" s="19"/>
      <c r="W13" s="1"/>
      <c r="X13" s="1"/>
      <c r="Y13" s="1"/>
    </row>
    <row r="14" spans="3:26" x14ac:dyDescent="0.25">
      <c r="C14" s="1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Q14" s="1"/>
      <c r="R14" s="10"/>
      <c r="S14" s="109" t="s">
        <v>16</v>
      </c>
      <c r="T14" s="109"/>
      <c r="U14" s="109"/>
      <c r="V14" s="11"/>
      <c r="W14" s="1"/>
      <c r="X14" s="1"/>
      <c r="Y14" s="1"/>
    </row>
    <row r="15" spans="3:26" x14ac:dyDescent="0.25">
      <c r="C15" s="1"/>
      <c r="D15" s="1">
        <v>2019</v>
      </c>
      <c r="E15" s="1">
        <v>2020</v>
      </c>
      <c r="F15" s="1">
        <v>2021</v>
      </c>
      <c r="G15" s="1">
        <v>2022</v>
      </c>
      <c r="H15" s="1">
        <v>2023</v>
      </c>
      <c r="I15" s="1">
        <v>2024</v>
      </c>
      <c r="J15" s="1">
        <v>2025</v>
      </c>
      <c r="K15" s="1">
        <v>2026</v>
      </c>
      <c r="L15" s="1">
        <v>2027</v>
      </c>
      <c r="M15" s="1">
        <v>2028</v>
      </c>
      <c r="N15" s="1">
        <v>2029</v>
      </c>
      <c r="O15" s="1" t="s">
        <v>1</v>
      </c>
      <c r="Q15" s="1"/>
      <c r="R15" s="12"/>
      <c r="S15" s="1"/>
      <c r="T15" s="6">
        <f>E15</f>
        <v>2020</v>
      </c>
      <c r="U15" s="6">
        <f t="shared" ref="U15:U22" si="4">N15</f>
        <v>2029</v>
      </c>
      <c r="V15" s="13"/>
      <c r="W15" s="1"/>
      <c r="X15" s="1"/>
      <c r="Y15" s="1"/>
    </row>
    <row r="16" spans="3:26" x14ac:dyDescent="0.25">
      <c r="C16" s="1" t="s">
        <v>2</v>
      </c>
      <c r="D16" s="26">
        <v>2.4281690120696999</v>
      </c>
      <c r="E16" s="26">
        <v>2.41847825050354</v>
      </c>
      <c r="F16" s="26">
        <v>2.4111604690551798</v>
      </c>
      <c r="G16" s="26">
        <v>2.40486860275269</v>
      </c>
      <c r="H16" s="26">
        <v>2.3995542526245099</v>
      </c>
      <c r="I16" s="9">
        <v>2.39480423927307</v>
      </c>
      <c r="J16" s="9">
        <v>2.3913645744323699</v>
      </c>
      <c r="K16" s="9">
        <v>2.3888978958129901</v>
      </c>
      <c r="L16" s="9">
        <v>2.38659763336182</v>
      </c>
      <c r="M16" s="9">
        <v>2.38507151603699</v>
      </c>
      <c r="N16" s="9">
        <v>2.38445973396301</v>
      </c>
      <c r="O16" s="5">
        <f t="shared" ref="O16:O22" si="5">N16-D16</f>
        <v>-4.3709278106689897E-2</v>
      </c>
      <c r="Q16" s="4"/>
      <c r="R16" s="14"/>
      <c r="S16" s="1" t="s">
        <v>2</v>
      </c>
      <c r="T16" s="4">
        <f t="shared" ref="T16:T23" si="6">E16</f>
        <v>2.41847825050354</v>
      </c>
      <c r="U16" s="9">
        <f t="shared" si="4"/>
        <v>2.38445973396301</v>
      </c>
      <c r="V16" s="13"/>
      <c r="W16" s="4"/>
      <c r="X16" s="4"/>
      <c r="Y16" s="4"/>
    </row>
    <row r="17" spans="3:26" x14ac:dyDescent="0.25">
      <c r="C17" s="1" t="s">
        <v>5</v>
      </c>
      <c r="D17" s="9">
        <v>2.2257442474365199</v>
      </c>
      <c r="E17" s="9">
        <v>2.2496697902679399</v>
      </c>
      <c r="F17" s="9">
        <v>2.2682044506072998</v>
      </c>
      <c r="G17" s="9">
        <v>2.2844290733337398</v>
      </c>
      <c r="H17" s="9">
        <v>2.29873919487</v>
      </c>
      <c r="I17" s="9">
        <v>2.31096220016479</v>
      </c>
      <c r="J17" s="9">
        <v>2.3225538730621298</v>
      </c>
      <c r="K17" s="9">
        <v>2.3340713977813698</v>
      </c>
      <c r="L17" s="9">
        <v>2.3439867496490501</v>
      </c>
      <c r="M17" s="9">
        <v>2.3543512821197501</v>
      </c>
      <c r="N17" s="9">
        <v>2.3648705482482901</v>
      </c>
      <c r="O17" s="5">
        <f t="shared" si="5"/>
        <v>0.13912630081177024</v>
      </c>
      <c r="Q17" s="4"/>
      <c r="R17" s="14"/>
      <c r="S17" s="1" t="s">
        <v>5</v>
      </c>
      <c r="T17" s="4">
        <f t="shared" si="6"/>
        <v>2.2496697902679399</v>
      </c>
      <c r="U17" s="9">
        <f t="shared" si="4"/>
        <v>2.3648705482482901</v>
      </c>
      <c r="V17" s="13"/>
      <c r="W17" s="4"/>
      <c r="X17" s="4"/>
      <c r="Y17" s="4"/>
    </row>
    <row r="18" spans="3:26" x14ac:dyDescent="0.25">
      <c r="C18" s="1" t="s">
        <v>3</v>
      </c>
      <c r="D18" s="9">
        <v>1.69583320617676</v>
      </c>
      <c r="E18" s="9">
        <v>1.70133256912231</v>
      </c>
      <c r="F18" s="9">
        <v>1.70659875869751</v>
      </c>
      <c r="G18" s="9">
        <v>1.7116066217422501</v>
      </c>
      <c r="H18" s="9">
        <v>1.7166599035263099</v>
      </c>
      <c r="I18" s="9">
        <v>1.72100901603699</v>
      </c>
      <c r="J18" s="9">
        <v>1.72557401657104</v>
      </c>
      <c r="K18" s="9">
        <v>1.7301013469696001</v>
      </c>
      <c r="L18" s="9">
        <v>1.73427021503448</v>
      </c>
      <c r="M18" s="9">
        <v>1.7387275695800799</v>
      </c>
      <c r="N18" s="9">
        <v>1.7429399490356401</v>
      </c>
      <c r="O18" s="5">
        <f t="shared" si="5"/>
        <v>4.7106742858880057E-2</v>
      </c>
      <c r="Q18" s="4"/>
      <c r="R18" s="14"/>
      <c r="S18" s="1" t="s">
        <v>3</v>
      </c>
      <c r="T18" s="4">
        <f t="shared" si="6"/>
        <v>1.70133256912231</v>
      </c>
      <c r="U18" s="9">
        <f t="shared" si="4"/>
        <v>1.7429399490356401</v>
      </c>
      <c r="V18" s="13"/>
      <c r="W18" s="4"/>
      <c r="X18" s="4"/>
      <c r="Y18" s="4"/>
    </row>
    <row r="19" spans="3:26" x14ac:dyDescent="0.25">
      <c r="C19" s="1" t="s">
        <v>4</v>
      </c>
      <c r="D19" s="9">
        <v>1.8873584270477299</v>
      </c>
      <c r="E19" s="9">
        <v>1.9018985033035301</v>
      </c>
      <c r="F19" s="9">
        <v>1.9144188165664699</v>
      </c>
      <c r="G19" s="9">
        <v>1.9249324798584</v>
      </c>
      <c r="H19" s="9">
        <v>1.9340386390686</v>
      </c>
      <c r="I19" s="9">
        <v>1.9454813003539999</v>
      </c>
      <c r="J19" s="9">
        <v>1.95473372936249</v>
      </c>
      <c r="K19" s="9">
        <v>1.9626497030258201</v>
      </c>
      <c r="L19" s="9">
        <v>1.97223901748657</v>
      </c>
      <c r="M19" s="9">
        <v>1.97984731197357</v>
      </c>
      <c r="N19" s="9">
        <v>1.9861352443695099</v>
      </c>
      <c r="O19" s="5">
        <f t="shared" si="5"/>
        <v>9.8776817321780008E-2</v>
      </c>
      <c r="Q19" s="4"/>
      <c r="R19" s="14"/>
      <c r="S19" s="1" t="s">
        <v>4</v>
      </c>
      <c r="T19" s="4">
        <f t="shared" si="6"/>
        <v>1.9018985033035301</v>
      </c>
      <c r="U19" s="9">
        <f t="shared" si="4"/>
        <v>1.9861352443695099</v>
      </c>
      <c r="V19" s="13"/>
      <c r="W19" s="4"/>
      <c r="X19" s="4"/>
      <c r="Y19" s="4"/>
    </row>
    <row r="20" spans="3:26" x14ac:dyDescent="0.25">
      <c r="C20" s="1" t="s">
        <v>8</v>
      </c>
      <c r="D20" s="9">
        <v>2.2607910633087198</v>
      </c>
      <c r="E20" s="9">
        <v>2.2651011943817099</v>
      </c>
      <c r="F20" s="9">
        <v>2.2701678276061998</v>
      </c>
      <c r="G20" s="9">
        <v>2.2762827873229998</v>
      </c>
      <c r="H20" s="9">
        <v>2.2825767993927002</v>
      </c>
      <c r="I20" s="9">
        <v>2.2884397506713898</v>
      </c>
      <c r="J20" s="9">
        <v>2.29381251335144</v>
      </c>
      <c r="K20" s="9">
        <v>2.2987964153289799</v>
      </c>
      <c r="L20" s="9">
        <v>2.3027324676513699</v>
      </c>
      <c r="M20" s="9">
        <v>2.3061904907226598</v>
      </c>
      <c r="N20" s="9">
        <v>2.30974245071411</v>
      </c>
      <c r="O20" s="5">
        <f t="shared" si="5"/>
        <v>4.8951387405390179E-2</v>
      </c>
      <c r="Q20" s="4"/>
      <c r="R20" s="14"/>
      <c r="S20" s="1" t="s">
        <v>8</v>
      </c>
      <c r="T20" s="4">
        <f t="shared" si="6"/>
        <v>2.2651011943817099</v>
      </c>
      <c r="U20" s="9">
        <f t="shared" si="4"/>
        <v>2.30974245071411</v>
      </c>
      <c r="V20" s="13"/>
      <c r="W20" s="4"/>
      <c r="X20" s="4"/>
      <c r="Y20" s="4"/>
    </row>
    <row r="21" spans="3:26" x14ac:dyDescent="0.25">
      <c r="C21" s="1" t="s">
        <v>6</v>
      </c>
      <c r="D21" s="9">
        <v>2.3867175579071001</v>
      </c>
      <c r="E21" s="9">
        <v>2.3850450515747101</v>
      </c>
      <c r="F21" s="9">
        <v>2.3850564956664999</v>
      </c>
      <c r="G21" s="9">
        <v>2.3869168758392298</v>
      </c>
      <c r="H21" s="9">
        <v>2.39019846916199</v>
      </c>
      <c r="I21" s="9">
        <v>2.3940801620483398</v>
      </c>
      <c r="J21" s="9">
        <v>2.39886403083801</v>
      </c>
      <c r="K21" s="9">
        <v>2.4040584564209002</v>
      </c>
      <c r="L21" s="9">
        <v>2.41001176834106</v>
      </c>
      <c r="M21" s="9">
        <v>2.41647124290466</v>
      </c>
      <c r="N21" s="9">
        <v>2.4232604503631601</v>
      </c>
      <c r="O21" s="5">
        <f t="shared" si="5"/>
        <v>3.6542892456060017E-2</v>
      </c>
      <c r="Q21" s="4"/>
      <c r="R21" s="14"/>
      <c r="S21" s="1" t="s">
        <v>6</v>
      </c>
      <c r="T21" s="4">
        <f t="shared" si="6"/>
        <v>2.3850450515747101</v>
      </c>
      <c r="U21" s="9">
        <f t="shared" si="4"/>
        <v>2.4232604503631601</v>
      </c>
      <c r="V21" s="13"/>
      <c r="W21" s="4"/>
      <c r="X21" s="4"/>
      <c r="Y21" s="4"/>
    </row>
    <row r="22" spans="3:26" x14ac:dyDescent="0.25">
      <c r="C22" s="1" t="s">
        <v>7</v>
      </c>
      <c r="D22" s="9">
        <v>2.2833526134490998</v>
      </c>
      <c r="E22" s="9">
        <v>2.2803590297699001</v>
      </c>
      <c r="F22" s="9">
        <v>2.27894830703735</v>
      </c>
      <c r="G22" s="9">
        <v>2.2783565521240199</v>
      </c>
      <c r="H22" s="9">
        <v>2.2777359485626198</v>
      </c>
      <c r="I22" s="9">
        <v>2.2770972251892099</v>
      </c>
      <c r="J22" s="9">
        <v>2.2769591808319101</v>
      </c>
      <c r="K22" s="9">
        <v>2.27702808380127</v>
      </c>
      <c r="L22" s="9">
        <v>2.2773241996765101</v>
      </c>
      <c r="M22" s="9">
        <v>2.2781038284301798</v>
      </c>
      <c r="N22" s="9">
        <v>2.27945828437805</v>
      </c>
      <c r="O22" s="5">
        <f t="shared" si="5"/>
        <v>-3.8943290710498069E-3</v>
      </c>
      <c r="Q22" s="4"/>
      <c r="R22" s="14"/>
      <c r="S22" s="1" t="s">
        <v>7</v>
      </c>
      <c r="T22" s="4">
        <f t="shared" si="6"/>
        <v>2.2803590297699001</v>
      </c>
      <c r="U22" s="9">
        <f t="shared" si="4"/>
        <v>2.27945828437805</v>
      </c>
      <c r="V22" s="15"/>
      <c r="W22" s="4"/>
      <c r="X22" s="4"/>
      <c r="Y22" s="4"/>
    </row>
    <row r="23" spans="3:26" x14ac:dyDescent="0.25">
      <c r="C23" s="2" t="s">
        <v>10</v>
      </c>
      <c r="D23" s="4">
        <f t="shared" ref="D23:N23" si="7">AVERAGE(D16:D22)</f>
        <v>2.1668523039136613</v>
      </c>
      <c r="E23" s="4">
        <f t="shared" si="7"/>
        <v>2.1716977698462343</v>
      </c>
      <c r="F23" s="4">
        <f t="shared" si="7"/>
        <v>2.1763650178909297</v>
      </c>
      <c r="G23" s="4">
        <f t="shared" si="7"/>
        <v>2.181056141853333</v>
      </c>
      <c r="H23" s="4">
        <f t="shared" si="7"/>
        <v>2.1856433153152475</v>
      </c>
      <c r="I23" s="4">
        <f t="shared" si="7"/>
        <v>2.1902676991053984</v>
      </c>
      <c r="J23" s="4">
        <f t="shared" si="7"/>
        <v>2.1948374169213412</v>
      </c>
      <c r="K23" s="4">
        <f t="shared" si="7"/>
        <v>2.1993718998772755</v>
      </c>
      <c r="L23" s="4">
        <f t="shared" si="7"/>
        <v>2.203880293028694</v>
      </c>
      <c r="M23" s="4">
        <f t="shared" si="7"/>
        <v>2.2083947488239839</v>
      </c>
      <c r="N23" s="4">
        <f t="shared" si="7"/>
        <v>2.2129809515816814</v>
      </c>
      <c r="O23" s="5">
        <f t="shared" ref="O23" si="8">N23-D23</f>
        <v>4.6128647668020051E-2</v>
      </c>
      <c r="Q23" s="4"/>
      <c r="R23" s="14"/>
      <c r="S23" s="2" t="s">
        <v>10</v>
      </c>
      <c r="T23" s="4">
        <f t="shared" si="6"/>
        <v>2.1716977698462343</v>
      </c>
      <c r="U23" s="9">
        <f t="shared" ref="U23" si="9">N23</f>
        <v>2.2129809515816814</v>
      </c>
      <c r="V23" s="15"/>
      <c r="W23" s="4"/>
      <c r="X23" s="4"/>
      <c r="Y23" s="4"/>
    </row>
    <row r="24" spans="3:26" x14ac:dyDescent="0.25">
      <c r="C24" s="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6"/>
      <c r="S24" s="17"/>
      <c r="T24" s="18"/>
      <c r="U24" s="18"/>
      <c r="V24" s="19"/>
      <c r="W24" s="5"/>
      <c r="X24" s="5"/>
      <c r="Y24" s="5"/>
    </row>
    <row r="25" spans="3:26" x14ac:dyDescent="0.25">
      <c r="C25" s="31" t="s">
        <v>15</v>
      </c>
      <c r="D25" s="3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0"/>
      <c r="S25" s="109" t="s">
        <v>15</v>
      </c>
      <c r="T25" s="109"/>
      <c r="U25" s="109"/>
      <c r="V25" s="20"/>
      <c r="W25" s="1"/>
      <c r="X25" s="1"/>
      <c r="Y25" s="1"/>
    </row>
    <row r="26" spans="3:26" x14ac:dyDescent="0.25">
      <c r="C26" s="1"/>
      <c r="D26" s="1">
        <v>2019</v>
      </c>
      <c r="E26" s="1">
        <v>2020</v>
      </c>
      <c r="F26" s="1">
        <v>2021</v>
      </c>
      <c r="G26" s="1">
        <v>2022</v>
      </c>
      <c r="H26" s="1">
        <v>2023</v>
      </c>
      <c r="I26" s="1">
        <v>2024</v>
      </c>
      <c r="J26" s="1">
        <v>2025</v>
      </c>
      <c r="K26" s="1">
        <v>2026</v>
      </c>
      <c r="L26" s="1">
        <v>2027</v>
      </c>
      <c r="M26" s="1">
        <v>2028</v>
      </c>
      <c r="N26" s="1">
        <v>2029</v>
      </c>
      <c r="O26" s="1" t="s">
        <v>1</v>
      </c>
      <c r="P26" t="s">
        <v>11</v>
      </c>
      <c r="Q26" s="1"/>
      <c r="R26" s="12"/>
      <c r="S26" s="1"/>
      <c r="T26" s="1">
        <f>E26</f>
        <v>2020</v>
      </c>
      <c r="U26" s="1">
        <v>2029</v>
      </c>
      <c r="V26" s="15"/>
      <c r="W26" s="1"/>
      <c r="X26" s="1"/>
      <c r="Y26" s="1"/>
    </row>
    <row r="27" spans="3:26" x14ac:dyDescent="0.25">
      <c r="C27" s="6"/>
      <c r="D27" s="8">
        <v>23482.4262592532</v>
      </c>
      <c r="E27" s="8">
        <v>23751.580088825402</v>
      </c>
      <c r="F27" s="8">
        <v>24032.659330267899</v>
      </c>
      <c r="G27" s="8">
        <v>24313.454956589499</v>
      </c>
      <c r="H27" s="8">
        <v>24593.9777109555</v>
      </c>
      <c r="I27" s="8">
        <v>24898.594412351002</v>
      </c>
      <c r="J27" s="8">
        <v>25202.914051800999</v>
      </c>
      <c r="K27" s="8">
        <v>25506.922115086101</v>
      </c>
      <c r="L27" s="8">
        <v>25835.015001408799</v>
      </c>
      <c r="M27" s="8">
        <v>26162.788628961898</v>
      </c>
      <c r="N27" s="8">
        <v>26490.230650681999</v>
      </c>
      <c r="O27" s="6">
        <f>N27-D27</f>
        <v>3007.8043914287991</v>
      </c>
      <c r="Q27" s="6"/>
      <c r="R27" s="21"/>
      <c r="S27" s="6" t="s">
        <v>14</v>
      </c>
      <c r="T27" s="6">
        <f t="shared" ref="T27:T28" si="10">E27</f>
        <v>23751.580088825402</v>
      </c>
      <c r="U27" s="6">
        <f>N27</f>
        <v>26490.230650681999</v>
      </c>
      <c r="V27" s="22"/>
      <c r="W27" s="6"/>
      <c r="X27" s="6"/>
      <c r="Y27" s="6"/>
    </row>
    <row r="28" spans="3:26" x14ac:dyDescent="0.25">
      <c r="C28" s="6"/>
      <c r="D28" s="7"/>
      <c r="E28" s="7">
        <f t="shared" ref="E28:N28" si="11">(E27-D27)/D27</f>
        <v>1.1461925893034268E-2</v>
      </c>
      <c r="F28" s="7">
        <f t="shared" si="11"/>
        <v>1.1834128103954624E-2</v>
      </c>
      <c r="G28" s="7">
        <f t="shared" si="11"/>
        <v>1.168391822406239E-2</v>
      </c>
      <c r="H28" s="7">
        <f t="shared" si="11"/>
        <v>1.1537757791595648E-2</v>
      </c>
      <c r="I28" s="7">
        <f t="shared" si="11"/>
        <v>1.2385824894840372E-2</v>
      </c>
      <c r="J28" s="7">
        <f t="shared" si="11"/>
        <v>1.2222362210898095E-2</v>
      </c>
      <c r="K28" s="7">
        <f t="shared" si="11"/>
        <v>1.2062417173675115E-2</v>
      </c>
      <c r="L28" s="7">
        <f t="shared" si="11"/>
        <v>1.2862895995148204E-2</v>
      </c>
      <c r="M28" s="7">
        <f t="shared" si="11"/>
        <v>1.2687185493611097E-2</v>
      </c>
      <c r="N28" s="7">
        <f t="shared" si="11"/>
        <v>1.2515562708694822E-2</v>
      </c>
      <c r="O28" s="7">
        <f>(N27-D27)/D27</f>
        <v>0.12808746243772745</v>
      </c>
      <c r="Q28" s="7"/>
      <c r="R28" s="23"/>
      <c r="S28" s="7" t="s">
        <v>39</v>
      </c>
      <c r="T28" s="7">
        <f t="shared" si="10"/>
        <v>1.1461925893034268E-2</v>
      </c>
      <c r="U28" s="7">
        <f>N28</f>
        <v>1.2515562708694822E-2</v>
      </c>
      <c r="V28" s="24"/>
      <c r="W28" s="7"/>
      <c r="X28" s="7"/>
      <c r="Y28" s="7"/>
    </row>
    <row r="29" spans="3:26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4">
        <f>AVERAGE(D28:N28)</f>
        <v>1.2125397848951464E-2</v>
      </c>
      <c r="R29" s="25"/>
      <c r="S29" s="18"/>
      <c r="T29" s="18"/>
      <c r="U29" s="18"/>
      <c r="V29" s="19"/>
      <c r="X29" s="1"/>
      <c r="Y29" s="1"/>
      <c r="Z29" s="1"/>
    </row>
    <row r="30" spans="3:26" x14ac:dyDescent="0.25">
      <c r="R30" s="1"/>
      <c r="S30" s="1"/>
      <c r="T30" s="1"/>
      <c r="U30" s="1"/>
      <c r="V30" s="1"/>
      <c r="W30" s="1"/>
      <c r="X30" s="1"/>
    </row>
    <row r="31" spans="3:26" x14ac:dyDescent="0.25">
      <c r="H31" t="s">
        <v>0</v>
      </c>
    </row>
    <row r="34" spans="7:15" x14ac:dyDescent="0.25">
      <c r="G34" s="3"/>
      <c r="H34" s="3"/>
      <c r="I34" s="3"/>
      <c r="J34" s="3"/>
      <c r="K34" s="3"/>
      <c r="L34" s="3"/>
      <c r="M34" s="3"/>
      <c r="N34" s="3"/>
      <c r="O34" s="3"/>
    </row>
  </sheetData>
  <mergeCells count="3">
    <mergeCell ref="S25:U25"/>
    <mergeCell ref="S14:U14"/>
    <mergeCell ref="S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3"/>
  <sheetViews>
    <sheetView workbookViewId="0">
      <selection activeCell="J21" sqref="J21"/>
    </sheetView>
  </sheetViews>
  <sheetFormatPr baseColWidth="10" defaultColWidth="8.7109375" defaultRowHeight="15" x14ac:dyDescent="0.25"/>
  <cols>
    <col min="2" max="2" width="12.85546875" customWidth="1"/>
    <col min="18" max="18" width="10" bestFit="1" customWidth="1"/>
    <col min="35" max="35" width="9.85546875" customWidth="1"/>
  </cols>
  <sheetData>
    <row r="1" spans="2:52" x14ac:dyDescent="0.25"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</row>
    <row r="2" spans="2:52" x14ac:dyDescent="0.25">
      <c r="B2" s="52" t="s">
        <v>151</v>
      </c>
      <c r="C2" t="s">
        <v>40</v>
      </c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</row>
    <row r="3" spans="2:52" x14ac:dyDescent="0.25">
      <c r="AK3" s="50" t="s">
        <v>38</v>
      </c>
      <c r="AL3" s="50">
        <v>2015</v>
      </c>
      <c r="AM3" s="50">
        <v>2016</v>
      </c>
      <c r="AN3" s="50">
        <v>2017</v>
      </c>
      <c r="AO3" s="50">
        <v>2018</v>
      </c>
      <c r="AP3" s="50">
        <v>2019</v>
      </c>
      <c r="AQ3" s="50">
        <v>2020</v>
      </c>
      <c r="AR3" s="50">
        <v>2021</v>
      </c>
      <c r="AS3" s="50">
        <v>2022</v>
      </c>
      <c r="AT3" s="50">
        <v>2023</v>
      </c>
      <c r="AU3" s="50">
        <v>2024</v>
      </c>
      <c r="AV3" s="50">
        <v>2025</v>
      </c>
      <c r="AW3" s="50">
        <v>2026</v>
      </c>
      <c r="AX3" s="50">
        <v>2027</v>
      </c>
      <c r="AY3" s="50">
        <v>2028</v>
      </c>
      <c r="AZ3" s="50">
        <v>2029</v>
      </c>
    </row>
    <row r="4" spans="2:52" x14ac:dyDescent="0.25">
      <c r="B4" s="32"/>
      <c r="C4" s="57" t="s">
        <v>43</v>
      </c>
      <c r="D4" s="57" t="s">
        <v>44</v>
      </c>
      <c r="E4" s="57" t="s">
        <v>45</v>
      </c>
      <c r="F4" s="57" t="s">
        <v>46</v>
      </c>
      <c r="G4" s="57" t="s">
        <v>18</v>
      </c>
      <c r="H4" s="57" t="s">
        <v>19</v>
      </c>
      <c r="I4" s="57" t="s">
        <v>20</v>
      </c>
      <c r="J4" s="57" t="s">
        <v>21</v>
      </c>
      <c r="K4" s="57" t="s">
        <v>22</v>
      </c>
      <c r="L4" s="57" t="s">
        <v>32</v>
      </c>
      <c r="M4" s="57" t="s">
        <v>33</v>
      </c>
      <c r="N4" s="57" t="s">
        <v>34</v>
      </c>
      <c r="O4" s="57" t="s">
        <v>35</v>
      </c>
      <c r="P4" s="57" t="s">
        <v>36</v>
      </c>
      <c r="Q4" s="57" t="s">
        <v>37</v>
      </c>
      <c r="R4" s="32"/>
      <c r="S4" s="46"/>
      <c r="T4" s="46">
        <v>2015</v>
      </c>
      <c r="U4" s="46">
        <v>2016</v>
      </c>
      <c r="V4" s="46">
        <v>2017</v>
      </c>
      <c r="W4" s="46">
        <v>2018</v>
      </c>
      <c r="X4" s="46">
        <v>2019</v>
      </c>
      <c r="Y4" s="46">
        <v>2020</v>
      </c>
      <c r="Z4" s="46">
        <v>2021</v>
      </c>
      <c r="AA4" s="46">
        <v>2022</v>
      </c>
      <c r="AB4" s="46">
        <v>2023</v>
      </c>
      <c r="AC4" s="46">
        <v>2024</v>
      </c>
      <c r="AD4" s="46">
        <v>2025</v>
      </c>
      <c r="AE4" s="46">
        <v>2026</v>
      </c>
      <c r="AF4" s="46">
        <v>2027</v>
      </c>
      <c r="AG4" s="46">
        <v>2028</v>
      </c>
      <c r="AH4" s="46">
        <v>2029</v>
      </c>
      <c r="AI4" s="46"/>
      <c r="AJ4" s="46"/>
      <c r="AK4" s="50" t="s">
        <v>47</v>
      </c>
      <c r="AL4" s="51">
        <v>248.999998092651</v>
      </c>
      <c r="AM4" s="51">
        <v>246.000000953674</v>
      </c>
      <c r="AN4" s="51">
        <v>263</v>
      </c>
      <c r="AO4" s="51">
        <v>232.00000023841901</v>
      </c>
      <c r="AP4" s="51">
        <v>263.95318603515602</v>
      </c>
      <c r="AQ4" s="51">
        <v>266.92382907867398</v>
      </c>
      <c r="AR4" s="51">
        <v>269.96671628951998</v>
      </c>
      <c r="AS4" s="51">
        <v>272.97053480148298</v>
      </c>
      <c r="AT4" s="51">
        <v>275.88689947128302</v>
      </c>
      <c r="AU4" s="51">
        <v>279.00196743011497</v>
      </c>
      <c r="AV4" s="51">
        <v>282.36314487457298</v>
      </c>
      <c r="AW4" s="51">
        <v>285.64870071411099</v>
      </c>
      <c r="AX4" s="51">
        <v>289.22885799407999</v>
      </c>
      <c r="AY4" s="51">
        <v>292.93124485015898</v>
      </c>
      <c r="AZ4" s="51">
        <v>296.61620235443098</v>
      </c>
    </row>
    <row r="5" spans="2:52" x14ac:dyDescent="0.25">
      <c r="B5" s="33" t="s">
        <v>47</v>
      </c>
      <c r="C5" s="8">
        <f>AL4</f>
        <v>248.999998092651</v>
      </c>
      <c r="D5" s="8">
        <f t="shared" ref="D5:Q5" si="0">AM4</f>
        <v>246.000000953674</v>
      </c>
      <c r="E5" s="8">
        <f t="shared" si="0"/>
        <v>263</v>
      </c>
      <c r="F5" s="8">
        <f t="shared" si="0"/>
        <v>232.00000023841901</v>
      </c>
      <c r="G5" s="8">
        <f t="shared" si="0"/>
        <v>263.95318603515602</v>
      </c>
      <c r="H5" s="8">
        <f t="shared" si="0"/>
        <v>266.92382907867398</v>
      </c>
      <c r="I5" s="8">
        <f t="shared" si="0"/>
        <v>269.96671628951998</v>
      </c>
      <c r="J5" s="8">
        <f t="shared" si="0"/>
        <v>272.97053480148298</v>
      </c>
      <c r="K5" s="8">
        <f t="shared" si="0"/>
        <v>275.88689947128302</v>
      </c>
      <c r="L5" s="8">
        <f t="shared" si="0"/>
        <v>279.00196743011497</v>
      </c>
      <c r="M5" s="8">
        <f t="shared" si="0"/>
        <v>282.36314487457298</v>
      </c>
      <c r="N5" s="8">
        <f t="shared" si="0"/>
        <v>285.64870071411099</v>
      </c>
      <c r="O5" s="8">
        <f t="shared" si="0"/>
        <v>289.22885799407999</v>
      </c>
      <c r="P5" s="8">
        <f t="shared" si="0"/>
        <v>292.93124485015898</v>
      </c>
      <c r="Q5" s="8">
        <f t="shared" si="0"/>
        <v>296.61620235443098</v>
      </c>
      <c r="R5" s="45"/>
      <c r="S5" s="47" t="str">
        <f>B5</f>
        <v>0 år</v>
      </c>
      <c r="T5" s="48">
        <f>C5/$C$5*100</f>
        <v>100</v>
      </c>
      <c r="U5" s="48">
        <f t="shared" ref="U5:AG5" si="1">D5/$C$5*100</f>
        <v>98.795181862667832</v>
      </c>
      <c r="V5" s="48">
        <f t="shared" si="1"/>
        <v>105.62249076891146</v>
      </c>
      <c r="W5" s="48">
        <f t="shared" si="1"/>
        <v>93.172691572509009</v>
      </c>
      <c r="X5" s="48">
        <f t="shared" si="1"/>
        <v>106.00529640845259</v>
      </c>
      <c r="Y5" s="48">
        <f t="shared" si="1"/>
        <v>107.19832575233741</v>
      </c>
      <c r="Z5" s="48">
        <f t="shared" si="1"/>
        <v>108.42036881826299</v>
      </c>
      <c r="AA5" s="48">
        <f t="shared" si="1"/>
        <v>109.62672164355307</v>
      </c>
      <c r="AB5" s="48">
        <f t="shared" si="1"/>
        <v>110.79795244360911</v>
      </c>
      <c r="AC5" s="48">
        <f t="shared" si="1"/>
        <v>112.0489837619599</v>
      </c>
      <c r="AD5" s="48">
        <f t="shared" si="1"/>
        <v>113.39885423192165</v>
      </c>
      <c r="AE5" s="48">
        <f t="shared" si="1"/>
        <v>114.71835457919293</v>
      </c>
      <c r="AF5" s="48">
        <f t="shared" si="1"/>
        <v>116.15616875886887</v>
      </c>
      <c r="AG5" s="48">
        <f t="shared" si="1"/>
        <v>117.64307112209755</v>
      </c>
      <c r="AH5" s="48">
        <f>Q5/$C$5*100</f>
        <v>119.12297374559108</v>
      </c>
      <c r="AI5" s="48"/>
      <c r="AJ5" s="48"/>
      <c r="AK5" s="50" t="s">
        <v>52</v>
      </c>
      <c r="AL5" s="51">
        <v>262.99999713897699</v>
      </c>
      <c r="AM5" s="51">
        <v>250.99999833107</v>
      </c>
      <c r="AN5" s="51">
        <v>266.99999856948898</v>
      </c>
      <c r="AO5" s="51">
        <v>271.99999904632602</v>
      </c>
      <c r="AP5" s="51">
        <v>239.334119319916</v>
      </c>
      <c r="AQ5" s="51">
        <v>269.78543567657499</v>
      </c>
      <c r="AR5" s="51">
        <v>272.98315620422397</v>
      </c>
      <c r="AS5" s="51">
        <v>276.01346111297602</v>
      </c>
      <c r="AT5" s="51">
        <v>279.04241704940802</v>
      </c>
      <c r="AU5" s="51">
        <v>282.35188102722202</v>
      </c>
      <c r="AV5" s="51">
        <v>285.52774047851602</v>
      </c>
      <c r="AW5" s="51">
        <v>288.93430423736601</v>
      </c>
      <c r="AX5" s="51">
        <v>292.60015296936001</v>
      </c>
      <c r="AY5" s="51">
        <v>296.20997428893997</v>
      </c>
      <c r="AZ5" s="51">
        <v>299.979710578918</v>
      </c>
    </row>
    <row r="6" spans="2:52" x14ac:dyDescent="0.25">
      <c r="B6" s="33" t="s">
        <v>48</v>
      </c>
      <c r="C6" s="8">
        <f>AL5+AL6+AL7+AL8+AL9</f>
        <v>1382.9999895095821</v>
      </c>
      <c r="D6" s="8">
        <f t="shared" ref="D6:Q6" si="2">AM5+AM6+AM7+AM8+AM9</f>
        <v>1376.9999964237222</v>
      </c>
      <c r="E6" s="8">
        <f t="shared" si="2"/>
        <v>1378.999989509583</v>
      </c>
      <c r="F6" s="8">
        <f t="shared" si="2"/>
        <v>1359.999985218049</v>
      </c>
      <c r="G6" s="8">
        <f t="shared" si="2"/>
        <v>1347.6148056983948</v>
      </c>
      <c r="H6" s="8">
        <f t="shared" si="2"/>
        <v>1359.7691078186042</v>
      </c>
      <c r="I6" s="8">
        <f t="shared" si="2"/>
        <v>1376.5457639694221</v>
      </c>
      <c r="J6" s="8">
        <f t="shared" si="2"/>
        <v>1395.000014781951</v>
      </c>
      <c r="K6" s="8">
        <f t="shared" si="2"/>
        <v>1404.964123249054</v>
      </c>
      <c r="L6" s="8">
        <f t="shared" si="2"/>
        <v>1444.8351616859441</v>
      </c>
      <c r="M6" s="8">
        <f t="shared" si="2"/>
        <v>1461.9651365280151</v>
      </c>
      <c r="N6" s="8">
        <f t="shared" si="2"/>
        <v>1479.1232514381422</v>
      </c>
      <c r="O6" s="8">
        <f t="shared" si="2"/>
        <v>1497.8147134780879</v>
      </c>
      <c r="P6" s="8">
        <f t="shared" si="2"/>
        <v>1516.4035806655879</v>
      </c>
      <c r="Q6" s="8">
        <f t="shared" si="2"/>
        <v>1535.2709226608267</v>
      </c>
      <c r="R6" s="45"/>
      <c r="S6" s="47" t="str">
        <f t="shared" ref="S6:S9" si="3">B6</f>
        <v>1-5 år</v>
      </c>
      <c r="T6" s="48">
        <f>C6/$C$6*100</f>
        <v>100</v>
      </c>
      <c r="U6" s="48">
        <f t="shared" ref="U6:AG6" si="4">D6/$C$6*100</f>
        <v>99.566161017254416</v>
      </c>
      <c r="V6" s="48">
        <f t="shared" si="4"/>
        <v>99.710773678211126</v>
      </c>
      <c r="W6" s="48">
        <f t="shared" si="4"/>
        <v>98.336948339407513</v>
      </c>
      <c r="X6" s="48">
        <f t="shared" si="4"/>
        <v>97.441418360116188</v>
      </c>
      <c r="Y6" s="48">
        <f t="shared" si="4"/>
        <v>98.320254384151113</v>
      </c>
      <c r="Z6" s="48">
        <f t="shared" si="4"/>
        <v>99.533317021755821</v>
      </c>
      <c r="AA6" s="48">
        <f t="shared" si="4"/>
        <v>100.86768079272539</v>
      </c>
      <c r="AB6" s="48">
        <f t="shared" si="4"/>
        <v>101.58815140318696</v>
      </c>
      <c r="AC6" s="48">
        <f t="shared" si="4"/>
        <v>104.47108985143876</v>
      </c>
      <c r="AD6" s="48">
        <f t="shared" si="4"/>
        <v>105.70969975541608</v>
      </c>
      <c r="AE6" s="48">
        <f t="shared" si="4"/>
        <v>106.95034437148809</v>
      </c>
      <c r="AF6" s="48">
        <f t="shared" si="4"/>
        <v>108.30186007515587</v>
      </c>
      <c r="AG6" s="48">
        <f t="shared" si="4"/>
        <v>109.6459574958718</v>
      </c>
      <c r="AH6" s="48">
        <f>Q6/$C$6*100</f>
        <v>111.01019047767605</v>
      </c>
      <c r="AI6" s="48"/>
      <c r="AJ6" s="48"/>
      <c r="AK6" s="50" t="s">
        <v>53</v>
      </c>
      <c r="AL6" s="51">
        <v>255.99999713897699</v>
      </c>
      <c r="AM6" s="51">
        <v>267.99999904632602</v>
      </c>
      <c r="AN6" s="51">
        <v>258.99999666214001</v>
      </c>
      <c r="AO6" s="51">
        <v>265.99999618530302</v>
      </c>
      <c r="AP6" s="51">
        <v>278.35195779800398</v>
      </c>
      <c r="AQ6" s="51">
        <v>247.80880975723301</v>
      </c>
      <c r="AR6" s="51">
        <v>277.008498668671</v>
      </c>
      <c r="AS6" s="51">
        <v>280.198260784149</v>
      </c>
      <c r="AT6" s="51">
        <v>283.26702785491898</v>
      </c>
      <c r="AU6" s="51">
        <v>286.73982858657803</v>
      </c>
      <c r="AV6" s="51">
        <v>290.117431640625</v>
      </c>
      <c r="AW6" s="51">
        <v>293.366044998169</v>
      </c>
      <c r="AX6" s="51">
        <v>297.202123641968</v>
      </c>
      <c r="AY6" s="51">
        <v>300.90840435028099</v>
      </c>
      <c r="AZ6" s="51">
        <v>304.61050128936802</v>
      </c>
    </row>
    <row r="7" spans="2:52" x14ac:dyDescent="0.25">
      <c r="B7" s="33" t="s">
        <v>49</v>
      </c>
      <c r="C7" s="8">
        <f>AL10+AL11+AL12+AL13+AL14+AL15+AL16</f>
        <v>2111.999997138978</v>
      </c>
      <c r="D7" s="8">
        <f t="shared" ref="D7:Q7" si="5">AM10+AM11+AM12+AM13+AM14+AM15+AM16</f>
        <v>2115.9999890327463</v>
      </c>
      <c r="E7" s="8">
        <f t="shared" si="5"/>
        <v>2105.9999961853027</v>
      </c>
      <c r="F7" s="8">
        <f t="shared" si="5"/>
        <v>2161.9999938011179</v>
      </c>
      <c r="G7" s="8">
        <f t="shared" si="5"/>
        <v>2147.0089650154118</v>
      </c>
      <c r="H7" s="8">
        <f t="shared" si="5"/>
        <v>2155.6852111816402</v>
      </c>
      <c r="I7" s="8">
        <f t="shared" si="5"/>
        <v>2149.4591951370239</v>
      </c>
      <c r="J7" s="8">
        <f t="shared" si="5"/>
        <v>2118.2285809516911</v>
      </c>
      <c r="K7" s="8">
        <f t="shared" si="5"/>
        <v>2123.4854297637944</v>
      </c>
      <c r="L7" s="8">
        <f t="shared" si="5"/>
        <v>2113.28679895401</v>
      </c>
      <c r="M7" s="8">
        <f t="shared" si="5"/>
        <v>2094.1136407852168</v>
      </c>
      <c r="N7" s="8">
        <f t="shared" si="5"/>
        <v>2118.9631142616267</v>
      </c>
      <c r="O7" s="8">
        <f t="shared" si="5"/>
        <v>2141.2280473709097</v>
      </c>
      <c r="P7" s="8">
        <f t="shared" si="5"/>
        <v>2167.4922137260428</v>
      </c>
      <c r="Q7" s="8">
        <f t="shared" si="5"/>
        <v>2195.8169870376587</v>
      </c>
      <c r="R7" s="45"/>
      <c r="S7" s="47" t="str">
        <f t="shared" si="3"/>
        <v>6-12 år</v>
      </c>
      <c r="T7" s="48">
        <f>C7/$C$7*100</f>
        <v>100</v>
      </c>
      <c r="U7" s="48">
        <f t="shared" ref="U7:AG7" si="6">D7/$C$7*100</f>
        <v>100.18939355583272</v>
      </c>
      <c r="V7" s="48">
        <f t="shared" si="6"/>
        <v>99.715909045369173</v>
      </c>
      <c r="W7" s="48">
        <f t="shared" si="6"/>
        <v>102.36742408758866</v>
      </c>
      <c r="X7" s="48">
        <f t="shared" si="6"/>
        <v>101.65762158730391</v>
      </c>
      <c r="Y7" s="48">
        <f t="shared" si="6"/>
        <v>102.06842869800381</v>
      </c>
      <c r="Z7" s="48">
        <f t="shared" si="6"/>
        <v>101.77363627124953</v>
      </c>
      <c r="AA7" s="48">
        <f t="shared" si="6"/>
        <v>100.29491400668327</v>
      </c>
      <c r="AB7" s="48">
        <f t="shared" si="6"/>
        <v>100.54381783335108</v>
      </c>
      <c r="AC7" s="48">
        <f t="shared" si="6"/>
        <v>100.06092811632459</v>
      </c>
      <c r="AD7" s="48">
        <f t="shared" si="6"/>
        <v>99.153108126042099</v>
      </c>
      <c r="AE7" s="48">
        <f t="shared" si="6"/>
        <v>100.32969304602659</v>
      </c>
      <c r="AF7" s="48">
        <f t="shared" si="6"/>
        <v>101.38390389543208</v>
      </c>
      <c r="AG7" s="48">
        <f t="shared" si="6"/>
        <v>102.62747237984078</v>
      </c>
      <c r="AH7" s="48">
        <f>Q7/$C$7*100</f>
        <v>103.96860748163937</v>
      </c>
      <c r="AI7" s="48"/>
      <c r="AJ7" s="48"/>
      <c r="AK7" s="50" t="s">
        <v>54</v>
      </c>
      <c r="AL7" s="51">
        <v>305</v>
      </c>
      <c r="AM7" s="51">
        <v>266.99999904632602</v>
      </c>
      <c r="AN7" s="51">
        <v>270.99999809265103</v>
      </c>
      <c r="AO7" s="51">
        <v>270.99999761581398</v>
      </c>
      <c r="AP7" s="51">
        <v>272.16239547729498</v>
      </c>
      <c r="AQ7" s="51">
        <v>284.03968191146902</v>
      </c>
      <c r="AR7" s="51">
        <v>255.47168540954601</v>
      </c>
      <c r="AS7" s="51">
        <v>283.33322906494101</v>
      </c>
      <c r="AT7" s="51">
        <v>286.54559612274198</v>
      </c>
      <c r="AU7" s="51">
        <v>290.00476455688499</v>
      </c>
      <c r="AV7" s="51">
        <v>293.52694463729898</v>
      </c>
      <c r="AW7" s="51">
        <v>296.955863952637</v>
      </c>
      <c r="AX7" s="51">
        <v>300.59140777587902</v>
      </c>
      <c r="AY7" s="51">
        <v>304.45032596588101</v>
      </c>
      <c r="AZ7" s="51">
        <v>308.23049831390398</v>
      </c>
    </row>
    <row r="8" spans="2:52" x14ac:dyDescent="0.25">
      <c r="B8" s="33" t="s">
        <v>50</v>
      </c>
      <c r="C8" s="8">
        <f>AL17+AL18+AL19</f>
        <v>891.99999713897694</v>
      </c>
      <c r="D8" s="8">
        <f t="shared" ref="D8:Q8" si="7">AM17+AM18+AM19</f>
        <v>896.99999999999989</v>
      </c>
      <c r="E8" s="8">
        <f t="shared" si="7"/>
        <v>933</v>
      </c>
      <c r="F8" s="8">
        <f t="shared" si="7"/>
        <v>946.99999618530205</v>
      </c>
      <c r="G8" s="8">
        <f t="shared" si="7"/>
        <v>948.23317861557007</v>
      </c>
      <c r="H8" s="8">
        <f t="shared" si="7"/>
        <v>929.96500444412197</v>
      </c>
      <c r="I8" s="8">
        <f t="shared" si="7"/>
        <v>944.56832551956199</v>
      </c>
      <c r="J8" s="8">
        <f t="shared" si="7"/>
        <v>971.62909936904998</v>
      </c>
      <c r="K8" s="8">
        <f t="shared" si="7"/>
        <v>988.47142553329491</v>
      </c>
      <c r="L8" s="8">
        <f t="shared" si="7"/>
        <v>983.63168430328392</v>
      </c>
      <c r="M8" s="8">
        <f t="shared" si="7"/>
        <v>988.69825553893997</v>
      </c>
      <c r="N8" s="8">
        <f t="shared" si="7"/>
        <v>976.7327661514289</v>
      </c>
      <c r="O8" s="8">
        <f t="shared" si="7"/>
        <v>979.96285247802712</v>
      </c>
      <c r="P8" s="8">
        <f t="shared" si="7"/>
        <v>949.71320581436203</v>
      </c>
      <c r="Q8" s="8">
        <f t="shared" si="7"/>
        <v>959.21821117401203</v>
      </c>
      <c r="R8" s="45"/>
      <c r="S8" s="47" t="str">
        <f t="shared" si="3"/>
        <v>13-15 år</v>
      </c>
      <c r="T8" s="48">
        <f>C8/$C$8*100</f>
        <v>100</v>
      </c>
      <c r="U8" s="48">
        <f t="shared" ref="U8:AG8" si="8">D8/$C$8*100</f>
        <v>100.56053843913229</v>
      </c>
      <c r="V8" s="48">
        <f t="shared" si="8"/>
        <v>104.59641289153896</v>
      </c>
      <c r="W8" s="48">
        <f t="shared" si="8"/>
        <v>106.1659191953737</v>
      </c>
      <c r="X8" s="48">
        <f t="shared" si="8"/>
        <v>106.30416834719247</v>
      </c>
      <c r="Y8" s="48">
        <f t="shared" si="8"/>
        <v>104.25616675189629</v>
      </c>
      <c r="Z8" s="48">
        <f t="shared" si="8"/>
        <v>105.89331037547018</v>
      </c>
      <c r="AA8" s="48">
        <f t="shared" si="8"/>
        <v>108.92702942662302</v>
      </c>
      <c r="AB8" s="48">
        <f t="shared" si="8"/>
        <v>110.81518259010569</v>
      </c>
      <c r="AC8" s="48">
        <f t="shared" si="8"/>
        <v>110.27261070159291</v>
      </c>
      <c r="AD8" s="48">
        <f t="shared" si="8"/>
        <v>110.84061196301742</v>
      </c>
      <c r="AE8" s="48">
        <f t="shared" si="8"/>
        <v>109.49918938163967</v>
      </c>
      <c r="AF8" s="48">
        <f t="shared" si="8"/>
        <v>109.86130668398928</v>
      </c>
      <c r="AG8" s="48">
        <f t="shared" si="8"/>
        <v>106.47009067942778</v>
      </c>
      <c r="AH8" s="48">
        <f>Q8/$C$8*100</f>
        <v>107.53567424334445</v>
      </c>
      <c r="AI8" s="48"/>
      <c r="AJ8" s="48"/>
      <c r="AK8" s="50" t="s">
        <v>55</v>
      </c>
      <c r="AL8" s="51">
        <v>275.99999523162802</v>
      </c>
      <c r="AM8" s="51">
        <v>310.00000286102301</v>
      </c>
      <c r="AN8" s="51">
        <v>265.99999904632602</v>
      </c>
      <c r="AO8" s="51">
        <v>276.99999618530302</v>
      </c>
      <c r="AP8" s="51">
        <v>276.254755020142</v>
      </c>
      <c r="AQ8" s="51">
        <v>277.38739490508999</v>
      </c>
      <c r="AR8" s="51">
        <v>289.126549243927</v>
      </c>
      <c r="AS8" s="51">
        <v>261.95219945907598</v>
      </c>
      <c r="AT8" s="51">
        <v>288.69011402130099</v>
      </c>
      <c r="AU8" s="51">
        <v>292.223414421082</v>
      </c>
      <c r="AV8" s="51">
        <v>295.71876955032297</v>
      </c>
      <c r="AW8" s="51">
        <v>299.27211093902599</v>
      </c>
      <c r="AX8" s="51">
        <v>303.01773834228499</v>
      </c>
      <c r="AY8" s="51">
        <v>306.67484378814697</v>
      </c>
      <c r="AZ8" s="51">
        <v>310.58496189117398</v>
      </c>
    </row>
    <row r="9" spans="2:52" x14ac:dyDescent="0.25">
      <c r="B9" s="33" t="s">
        <v>51</v>
      </c>
      <c r="C9" s="8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14821.999957084658</v>
      </c>
      <c r="D9" s="8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14869.999979496002</v>
      </c>
      <c r="E9" s="8">
        <f t="shared" si="9"/>
        <v>15056.999958992004</v>
      </c>
      <c r="F9" s="8">
        <f t="shared" si="9"/>
        <v>15209.999996185305</v>
      </c>
      <c r="G9" s="8">
        <f t="shared" si="9"/>
        <v>15364.391905546187</v>
      </c>
      <c r="H9" s="8">
        <f t="shared" si="9"/>
        <v>15545.134998083116</v>
      </c>
      <c r="I9" s="8">
        <f t="shared" si="9"/>
        <v>15681.39945936203</v>
      </c>
      <c r="J9" s="8">
        <f t="shared" si="9"/>
        <v>15860.950006246567</v>
      </c>
      <c r="K9" s="8">
        <f t="shared" si="9"/>
        <v>16003.576115369797</v>
      </c>
      <c r="L9" s="8">
        <f t="shared" si="9"/>
        <v>16171.686489105225</v>
      </c>
      <c r="M9" s="8">
        <f t="shared" si="9"/>
        <v>16337.715900421144</v>
      </c>
      <c r="N9" s="8">
        <f t="shared" si="9"/>
        <v>16507.261058568954</v>
      </c>
      <c r="O9" s="8">
        <f t="shared" si="9"/>
        <v>16691.00408244133</v>
      </c>
      <c r="P9" s="8">
        <f t="shared" si="9"/>
        <v>16901.936598777771</v>
      </c>
      <c r="Q9" s="8">
        <f t="shared" si="9"/>
        <v>17111.545935153965</v>
      </c>
      <c r="R9" s="45"/>
      <c r="S9" s="47" t="str">
        <f t="shared" si="3"/>
        <v>16-66 år</v>
      </c>
      <c r="T9" s="48">
        <f>C9/$C$9*100</f>
        <v>100</v>
      </c>
      <c r="U9" s="48">
        <f t="shared" ref="U9:AG9" si="10">D9/$C$9*100</f>
        <v>100.32384308831685</v>
      </c>
      <c r="V9" s="48">
        <f t="shared" si="10"/>
        <v>101.58548105915371</v>
      </c>
      <c r="W9" s="48">
        <f t="shared" si="10"/>
        <v>102.61773067213637</v>
      </c>
      <c r="X9" s="48">
        <f t="shared" si="10"/>
        <v>103.65937086784483</v>
      </c>
      <c r="Y9" s="48">
        <f t="shared" si="10"/>
        <v>104.87879532513973</v>
      </c>
      <c r="Z9" s="48">
        <f t="shared" si="10"/>
        <v>105.7981345619057</v>
      </c>
      <c r="AA9" s="48">
        <f t="shared" si="10"/>
        <v>107.0095132382274</v>
      </c>
      <c r="AB9" s="48">
        <f t="shared" si="10"/>
        <v>107.97177278171807</v>
      </c>
      <c r="AC9" s="48">
        <f t="shared" si="10"/>
        <v>109.10596772317112</v>
      </c>
      <c r="AD9" s="48">
        <f t="shared" si="10"/>
        <v>110.22612297750007</v>
      </c>
      <c r="AE9" s="48">
        <f t="shared" si="10"/>
        <v>111.36999801891628</v>
      </c>
      <c r="AF9" s="48">
        <f t="shared" si="10"/>
        <v>112.60966219651971</v>
      </c>
      <c r="AG9" s="48">
        <f t="shared" si="10"/>
        <v>114.03276648033547</v>
      </c>
      <c r="AH9" s="48">
        <f>Q9/$C$9*100</f>
        <v>115.4469436290542</v>
      </c>
      <c r="AI9" s="48"/>
      <c r="AJ9" s="48"/>
      <c r="AK9" s="50" t="s">
        <v>56</v>
      </c>
      <c r="AL9" s="51">
        <v>283</v>
      </c>
      <c r="AM9" s="51">
        <v>280.99999713897699</v>
      </c>
      <c r="AN9" s="51">
        <v>315.99999713897699</v>
      </c>
      <c r="AO9" s="51">
        <v>273.99999618530302</v>
      </c>
      <c r="AP9" s="51">
        <v>281.51157808303799</v>
      </c>
      <c r="AQ9" s="51">
        <v>280.74778556823702</v>
      </c>
      <c r="AR9" s="51">
        <v>281.95587444305397</v>
      </c>
      <c r="AS9" s="51">
        <v>293.50286436080899</v>
      </c>
      <c r="AT9" s="51">
        <v>267.41896820068399</v>
      </c>
      <c r="AU9" s="51">
        <v>293.51527309417702</v>
      </c>
      <c r="AV9" s="51">
        <v>297.07425022125199</v>
      </c>
      <c r="AW9" s="51">
        <v>300.594927310944</v>
      </c>
      <c r="AX9" s="51">
        <v>304.40329074859602</v>
      </c>
      <c r="AY9" s="51">
        <v>308.16003227233898</v>
      </c>
      <c r="AZ9" s="51">
        <v>311.86525058746298</v>
      </c>
    </row>
    <row r="10" spans="2:52" x14ac:dyDescent="0.25">
      <c r="B10" s="34" t="s">
        <v>23</v>
      </c>
      <c r="C10" s="8">
        <f t="shared" ref="C10:Q10" si="11">C5+C6+C7+C8+AL20+AL21</f>
        <v>5259.9999761581421</v>
      </c>
      <c r="D10" s="8">
        <f t="shared" si="11"/>
        <v>5256.9999845027942</v>
      </c>
      <c r="E10" s="8">
        <f t="shared" si="11"/>
        <v>5289.999979019165</v>
      </c>
      <c r="F10" s="8">
        <f t="shared" si="11"/>
        <v>5292.9999725818652</v>
      </c>
      <c r="G10" s="8">
        <f t="shared" si="11"/>
        <v>5336.4463753700256</v>
      </c>
      <c r="H10" s="8">
        <f t="shared" si="11"/>
        <v>5369.7409834861755</v>
      </c>
      <c r="I10" s="8">
        <f t="shared" si="11"/>
        <v>5385.8014712333688</v>
      </c>
      <c r="J10" s="8">
        <f t="shared" si="11"/>
        <v>5401.8874111175537</v>
      </c>
      <c r="K10" s="8">
        <f t="shared" si="11"/>
        <v>5436.3065738677988</v>
      </c>
      <c r="L10" s="8">
        <f t="shared" si="11"/>
        <v>5465.2697749137888</v>
      </c>
      <c r="M10" s="8">
        <f t="shared" si="11"/>
        <v>5511.059497833252</v>
      </c>
      <c r="N10" s="8">
        <f t="shared" si="11"/>
        <v>5547.7662601470956</v>
      </c>
      <c r="O10" s="8">
        <f t="shared" si="11"/>
        <v>5568.1096663475037</v>
      </c>
      <c r="P10" s="8">
        <f t="shared" si="11"/>
        <v>5613.6028060913086</v>
      </c>
      <c r="Q10" s="8">
        <f t="shared" si="11"/>
        <v>5669.9479556083679</v>
      </c>
      <c r="S10" s="47" t="s">
        <v>23</v>
      </c>
      <c r="T10" s="48">
        <f>C10/$C$10*100</f>
        <v>100</v>
      </c>
      <c r="U10" s="48">
        <f t="shared" ref="U10:AG10" si="12">D10/$C$10*100</f>
        <v>99.942965937852733</v>
      </c>
      <c r="V10" s="48">
        <f t="shared" si="12"/>
        <v>100.57034226230044</v>
      </c>
      <c r="W10" s="48">
        <f t="shared" si="12"/>
        <v>100.62737636070915</v>
      </c>
      <c r="X10" s="48">
        <f t="shared" si="12"/>
        <v>101.45335360377167</v>
      </c>
      <c r="Y10" s="48">
        <f t="shared" si="12"/>
        <v>102.08633094725197</v>
      </c>
      <c r="Z10" s="48">
        <f t="shared" si="12"/>
        <v>102.39166341531262</v>
      </c>
      <c r="AA10" s="48">
        <f t="shared" si="12"/>
        <v>102.69747976430685</v>
      </c>
      <c r="AB10" s="48">
        <f t="shared" si="12"/>
        <v>103.35183647355126</v>
      </c>
      <c r="AC10" s="48">
        <f t="shared" si="12"/>
        <v>103.90246767464006</v>
      </c>
      <c r="AD10" s="48">
        <f t="shared" si="12"/>
        <v>104.7729947302867</v>
      </c>
      <c r="AE10" s="48">
        <f t="shared" si="12"/>
        <v>105.47084192572822</v>
      </c>
      <c r="AF10" s="48">
        <f t="shared" si="12"/>
        <v>105.85759869935212</v>
      </c>
      <c r="AG10" s="48">
        <f t="shared" si="12"/>
        <v>106.72248729155764</v>
      </c>
      <c r="AH10" s="48">
        <f>Q10/$C$10*100</f>
        <v>107.79368785757389</v>
      </c>
      <c r="AI10" s="48"/>
      <c r="AJ10" s="48"/>
      <c r="AK10" s="50" t="s">
        <v>57</v>
      </c>
      <c r="AL10" s="51">
        <v>325</v>
      </c>
      <c r="AM10" s="51">
        <v>287.99999952316301</v>
      </c>
      <c r="AN10" s="51">
        <v>290.99999809265103</v>
      </c>
      <c r="AO10" s="51">
        <v>324.99999713897699</v>
      </c>
      <c r="AP10" s="51">
        <v>278.64067268371599</v>
      </c>
      <c r="AQ10" s="51">
        <v>285.93476963043202</v>
      </c>
      <c r="AR10" s="51">
        <v>285.28231906890898</v>
      </c>
      <c r="AS10" s="51">
        <v>286.47152185440098</v>
      </c>
      <c r="AT10" s="51">
        <v>297.84337615966803</v>
      </c>
      <c r="AU10" s="51">
        <v>272.86572074890103</v>
      </c>
      <c r="AV10" s="51">
        <v>298.28866863250698</v>
      </c>
      <c r="AW10" s="51">
        <v>301.87769985198997</v>
      </c>
      <c r="AX10" s="51">
        <v>305.63296699523897</v>
      </c>
      <c r="AY10" s="51">
        <v>309.45949649810802</v>
      </c>
      <c r="AZ10" s="51">
        <v>313.26505184173601</v>
      </c>
    </row>
    <row r="11" spans="2:52" x14ac:dyDescent="0.25">
      <c r="B11" s="34" t="s">
        <v>24</v>
      </c>
      <c r="C11" s="8">
        <f>AL22+AL23+AL24+AL25+AL26+AL27+AL28+AL29+AL30+AL31+AL32+AL33+AL34+AL35+AL36+AL37+AL38+AL39+AL40+AL41+AL42+AL43+AL44+AL45+AL46+AL47+AL48+AL49+AL50+AL51+AL52+AL53</f>
        <v>9904.9999713897705</v>
      </c>
      <c r="D11" s="8">
        <f t="shared" ref="D11:Q11" si="13">AM22+AM23+AM24+AM25+AM26+AM27+AM28+AM29+AM30+AM31+AM32+AM33+AM34+AM35+AM36+AM37+AM38+AM39+AM40+AM41+AM42+AM43+AM44+AM45+AM46+AM47+AM48+AM49+AM50+AM51+AM52+AM53</f>
        <v>9920.999988079071</v>
      </c>
      <c r="E11" s="8">
        <f t="shared" si="13"/>
        <v>10027.999970912932</v>
      </c>
      <c r="F11" s="8">
        <f t="shared" si="13"/>
        <v>10083.999990463257</v>
      </c>
      <c r="G11" s="8">
        <f t="shared" si="13"/>
        <v>10105.248927831648</v>
      </c>
      <c r="H11" s="8">
        <f t="shared" si="13"/>
        <v>10163.744577646257</v>
      </c>
      <c r="I11" s="8">
        <f t="shared" si="13"/>
        <v>10247.443477153778</v>
      </c>
      <c r="J11" s="8">
        <f t="shared" si="13"/>
        <v>10352.922132968904</v>
      </c>
      <c r="K11" s="8">
        <f t="shared" si="13"/>
        <v>10397.907035827637</v>
      </c>
      <c r="L11" s="8">
        <f t="shared" si="13"/>
        <v>10491.840746879578</v>
      </c>
      <c r="M11" s="8">
        <f t="shared" si="13"/>
        <v>10588.303399086002</v>
      </c>
      <c r="N11" s="8">
        <f t="shared" si="13"/>
        <v>10705.60738658905</v>
      </c>
      <c r="O11" s="8">
        <f t="shared" si="13"/>
        <v>10875.685659885406</v>
      </c>
      <c r="P11" s="8">
        <f t="shared" si="13"/>
        <v>11018.384121417999</v>
      </c>
      <c r="Q11" s="8">
        <f t="shared" si="13"/>
        <v>11153.034821510317</v>
      </c>
      <c r="S11" s="47" t="s">
        <v>24</v>
      </c>
      <c r="T11" s="48">
        <f>C11/$C$11*100</f>
        <v>100</v>
      </c>
      <c r="U11" s="48">
        <f t="shared" ref="U11:AG11" si="14">D11/$C$11*100</f>
        <v>100.16153474745599</v>
      </c>
      <c r="V11" s="48">
        <f t="shared" si="14"/>
        <v>101.24179707095853</v>
      </c>
      <c r="W11" s="48">
        <f t="shared" si="14"/>
        <v>101.80716829470491</v>
      </c>
      <c r="X11" s="48">
        <f t="shared" si="14"/>
        <v>102.02169567915487</v>
      </c>
      <c r="Y11" s="48">
        <f t="shared" si="14"/>
        <v>102.61226256440041</v>
      </c>
      <c r="Z11" s="48">
        <f t="shared" si="14"/>
        <v>103.4572792201226</v>
      </c>
      <c r="AA11" s="48">
        <f t="shared" si="14"/>
        <v>104.52218236116042</v>
      </c>
      <c r="AB11" s="48">
        <f t="shared" si="14"/>
        <v>104.97634594509451</v>
      </c>
      <c r="AC11" s="48">
        <f t="shared" si="14"/>
        <v>105.92469234916581</v>
      </c>
      <c r="AD11" s="48">
        <f t="shared" si="14"/>
        <v>106.89857071852526</v>
      </c>
      <c r="AE11" s="48">
        <f t="shared" si="14"/>
        <v>108.08286135801923</v>
      </c>
      <c r="AF11" s="48">
        <f t="shared" si="14"/>
        <v>109.79995649974181</v>
      </c>
      <c r="AG11" s="48">
        <f t="shared" si="14"/>
        <v>111.24062749363148</v>
      </c>
      <c r="AH11" s="48">
        <f>Q11/$C$11*100</f>
        <v>112.60004900278091</v>
      </c>
      <c r="AI11" s="48"/>
      <c r="AJ11" s="48"/>
      <c r="AK11" s="50" t="s">
        <v>58</v>
      </c>
      <c r="AL11" s="51">
        <v>284</v>
      </c>
      <c r="AM11" s="51">
        <v>331.99999809265103</v>
      </c>
      <c r="AN11" s="51">
        <v>296.99999713897699</v>
      </c>
      <c r="AO11" s="51">
        <v>288.99999761581398</v>
      </c>
      <c r="AP11" s="51">
        <v>327.95842552185098</v>
      </c>
      <c r="AQ11" s="51">
        <v>283.00044965744002</v>
      </c>
      <c r="AR11" s="51">
        <v>290.28365898132301</v>
      </c>
      <c r="AS11" s="51">
        <v>289.64599275589001</v>
      </c>
      <c r="AT11" s="51">
        <v>290.904738903046</v>
      </c>
      <c r="AU11" s="51">
        <v>302.281756877899</v>
      </c>
      <c r="AV11" s="51">
        <v>278.05047655105602</v>
      </c>
      <c r="AW11" s="51">
        <v>302.95647621154802</v>
      </c>
      <c r="AX11" s="51">
        <v>306.76129722595198</v>
      </c>
      <c r="AY11" s="51">
        <v>310.54343414306601</v>
      </c>
      <c r="AZ11" s="51">
        <v>314.42067432403599</v>
      </c>
    </row>
    <row r="12" spans="2:52" x14ac:dyDescent="0.25">
      <c r="B12" s="34" t="s">
        <v>25</v>
      </c>
      <c r="C12" s="8">
        <f>AL54+AL55+AL56+AL57+AL58+AL59+AL60+AL61+AL62+AL63+AL64+AL65+AL66+AL67+AL68+AL69+AL70</f>
        <v>4292.9999914169321</v>
      </c>
      <c r="D12" s="8">
        <f t="shared" ref="D12:Q12" si="15">AM54+AM55+AM56+AM57+AM58+AM59+AM60+AM61+AM62+AM63+AM64+AM65+AM66+AM67+AM68+AM69+AM70</f>
        <v>4327.9999933242798</v>
      </c>
      <c r="E12" s="8">
        <f t="shared" si="15"/>
        <v>4419.9999947547922</v>
      </c>
      <c r="F12" s="8">
        <f t="shared" si="15"/>
        <v>4534.000008583067</v>
      </c>
      <c r="G12" s="8">
        <f t="shared" si="15"/>
        <v>4629.5067377090472</v>
      </c>
      <c r="H12" s="8">
        <f t="shared" si="15"/>
        <v>4723.9925894737262</v>
      </c>
      <c r="I12" s="8">
        <f t="shared" si="15"/>
        <v>4788.6945118904105</v>
      </c>
      <c r="J12" s="8">
        <f t="shared" si="15"/>
        <v>4863.9686920642844</v>
      </c>
      <c r="K12" s="8">
        <f t="shared" si="15"/>
        <v>4962.1703836917877</v>
      </c>
      <c r="L12" s="8">
        <f t="shared" si="15"/>
        <v>5035.3315796852139</v>
      </c>
      <c r="M12" s="8">
        <f t="shared" si="15"/>
        <v>5065.4931812286377</v>
      </c>
      <c r="N12" s="8">
        <f t="shared" si="15"/>
        <v>5114.3552443981198</v>
      </c>
      <c r="O12" s="8">
        <f t="shared" si="15"/>
        <v>5155.4432275295248</v>
      </c>
      <c r="P12" s="8">
        <f t="shared" si="15"/>
        <v>5196.4899163246182</v>
      </c>
      <c r="Q12" s="8">
        <f t="shared" si="15"/>
        <v>5275.4854812622089</v>
      </c>
      <c r="S12" s="47" t="s">
        <v>25</v>
      </c>
      <c r="T12" s="48">
        <f>C12/$C$12*100</f>
        <v>100</v>
      </c>
      <c r="U12" s="48">
        <f t="shared" ref="U12:AG12" si="16">D12/$C$12*100</f>
        <v>100.81528073555378</v>
      </c>
      <c r="V12" s="48">
        <f t="shared" si="16"/>
        <v>102.95830429983167</v>
      </c>
      <c r="W12" s="48">
        <f t="shared" si="16"/>
        <v>105.61379030160658</v>
      </c>
      <c r="X12" s="48">
        <f t="shared" si="16"/>
        <v>107.83849864814579</v>
      </c>
      <c r="Y12" s="48">
        <f t="shared" si="16"/>
        <v>110.03942694895143</v>
      </c>
      <c r="Z12" s="48">
        <f t="shared" si="16"/>
        <v>111.54657632109316</v>
      </c>
      <c r="AA12" s="48">
        <f t="shared" si="16"/>
        <v>113.29999305354997</v>
      </c>
      <c r="AB12" s="48">
        <f t="shared" si="16"/>
        <v>115.58747713982622</v>
      </c>
      <c r="AC12" s="48">
        <f t="shared" si="16"/>
        <v>117.29167458076959</v>
      </c>
      <c r="AD12" s="48">
        <f t="shared" si="16"/>
        <v>117.99425090510516</v>
      </c>
      <c r="AE12" s="48">
        <f t="shared" si="16"/>
        <v>119.13243080883618</v>
      </c>
      <c r="AF12" s="48">
        <f t="shared" si="16"/>
        <v>120.08952335981576</v>
      </c>
      <c r="AG12" s="48">
        <f t="shared" si="16"/>
        <v>121.04565401150825</v>
      </c>
      <c r="AH12" s="48">
        <f>Q12/$C$12*100</f>
        <v>122.88575569088229</v>
      </c>
      <c r="AI12" s="48"/>
      <c r="AJ12" s="48"/>
      <c r="AK12" s="50" t="s">
        <v>59</v>
      </c>
      <c r="AL12" s="51">
        <v>283.99999618530302</v>
      </c>
      <c r="AM12" s="51">
        <v>293.00000190734897</v>
      </c>
      <c r="AN12" s="51">
        <v>329.00000286102301</v>
      </c>
      <c r="AO12" s="51">
        <v>301.99999713897699</v>
      </c>
      <c r="AP12" s="51">
        <v>293.05585718154902</v>
      </c>
      <c r="AQ12" s="51">
        <v>331.07844781875599</v>
      </c>
      <c r="AR12" s="51">
        <v>287.39052629470802</v>
      </c>
      <c r="AS12" s="51">
        <v>294.59509420394897</v>
      </c>
      <c r="AT12" s="51">
        <v>294.00666189193697</v>
      </c>
      <c r="AU12" s="51">
        <v>295.55694580078102</v>
      </c>
      <c r="AV12" s="51">
        <v>306.75240945816</v>
      </c>
      <c r="AW12" s="51">
        <v>283.197585105896</v>
      </c>
      <c r="AX12" s="51">
        <v>307.81632900237997</v>
      </c>
      <c r="AY12" s="51">
        <v>311.648628234863</v>
      </c>
      <c r="AZ12" s="51">
        <v>315.48291301727301</v>
      </c>
    </row>
    <row r="13" spans="2:52" x14ac:dyDescent="0.25">
      <c r="B13" s="33" t="s">
        <v>26</v>
      </c>
      <c r="C13" s="8">
        <f>AL71+AL72+AL73+AL74+AL75+AL76+AL77+AL78+AL79+AL80+AL81+AL82+AL83</f>
        <v>2223.99998664856</v>
      </c>
      <c r="D13" s="8">
        <f t="shared" ref="D13:Q13" si="17">AM71+AM72+AM73+AM74+AM75+AM76+AM77+AM78+AM79+AM80+AM81+AM82+AM83</f>
        <v>2318.9999947547922</v>
      </c>
      <c r="E13" s="8">
        <f t="shared" si="17"/>
        <v>2403.9999873638162</v>
      </c>
      <c r="F13" s="8">
        <f t="shared" si="17"/>
        <v>2427.9999899864192</v>
      </c>
      <c r="G13" s="8">
        <f t="shared" si="17"/>
        <v>2511.1975995898251</v>
      </c>
      <c r="H13" s="8">
        <f t="shared" si="17"/>
        <v>2563.143249571322</v>
      </c>
      <c r="I13" s="8">
        <f t="shared" si="17"/>
        <v>2666.0829732418047</v>
      </c>
      <c r="J13" s="8">
        <f t="shared" si="17"/>
        <v>2692.0410027503976</v>
      </c>
      <c r="K13" s="8">
        <f t="shared" si="17"/>
        <v>2734.5189346075058</v>
      </c>
      <c r="L13" s="8">
        <f t="shared" si="17"/>
        <v>2767.2816860675816</v>
      </c>
      <c r="M13" s="8">
        <f t="shared" si="17"/>
        <v>2820.7660439014439</v>
      </c>
      <c r="N13" s="8">
        <f t="shared" si="17"/>
        <v>2839.1298682689676</v>
      </c>
      <c r="O13" s="8">
        <f t="shared" si="17"/>
        <v>2839.0260989665971</v>
      </c>
      <c r="P13" s="8">
        <f t="shared" si="17"/>
        <v>2866.6586780548091</v>
      </c>
      <c r="Q13" s="8">
        <f t="shared" si="17"/>
        <v>2850.6757638454455</v>
      </c>
      <c r="S13" s="47" t="s">
        <v>26</v>
      </c>
      <c r="T13" s="48">
        <f>C13/$C$13*100</f>
        <v>100</v>
      </c>
      <c r="U13" s="48">
        <f t="shared" ref="U13:AG13" si="18">D13/$C$13*100</f>
        <v>104.2715831239456</v>
      </c>
      <c r="V13" s="48">
        <f t="shared" si="18"/>
        <v>108.09352526060513</v>
      </c>
      <c r="W13" s="48">
        <f t="shared" si="18"/>
        <v>109.17266207565386</v>
      </c>
      <c r="X13" s="48">
        <f t="shared" si="18"/>
        <v>112.91356181049512</v>
      </c>
      <c r="Y13" s="48">
        <f t="shared" si="18"/>
        <v>115.24924752512393</v>
      </c>
      <c r="Z13" s="48">
        <f t="shared" si="18"/>
        <v>119.87783225032472</v>
      </c>
      <c r="AA13" s="48">
        <f t="shared" si="18"/>
        <v>121.0450098431497</v>
      </c>
      <c r="AB13" s="48">
        <f t="shared" si="18"/>
        <v>122.95498880502551</v>
      </c>
      <c r="AC13" s="48">
        <f t="shared" si="18"/>
        <v>124.42813411333316</v>
      </c>
      <c r="AD13" s="48">
        <f t="shared" si="18"/>
        <v>126.83300633253043</v>
      </c>
      <c r="AE13" s="48">
        <f t="shared" si="18"/>
        <v>127.65871786480416</v>
      </c>
      <c r="AF13" s="48">
        <f t="shared" si="18"/>
        <v>127.6540519788782</v>
      </c>
      <c r="AG13" s="48">
        <f t="shared" si="18"/>
        <v>128.89652406764171</v>
      </c>
      <c r="AH13" s="48">
        <f>Q13/$C$13*100</f>
        <v>128.17786784887755</v>
      </c>
      <c r="AI13" s="48"/>
      <c r="AJ13" s="48"/>
      <c r="AK13" s="50" t="s">
        <v>60</v>
      </c>
      <c r="AL13" s="51">
        <v>302.00000190734897</v>
      </c>
      <c r="AM13" s="51">
        <v>282.99999618530302</v>
      </c>
      <c r="AN13" s="51">
        <v>300.00000190734897</v>
      </c>
      <c r="AO13" s="51">
        <v>332.00000190734897</v>
      </c>
      <c r="AP13" s="51">
        <v>305.56122112274198</v>
      </c>
      <c r="AQ13" s="51">
        <v>296.81868314743002</v>
      </c>
      <c r="AR13" s="51">
        <v>334.15607738494901</v>
      </c>
      <c r="AS13" s="51">
        <v>291.44787931442301</v>
      </c>
      <c r="AT13" s="51">
        <v>298.621134757996</v>
      </c>
      <c r="AU13" s="51">
        <v>298.28143882751499</v>
      </c>
      <c r="AV13" s="51">
        <v>299.92347097396902</v>
      </c>
      <c r="AW13" s="51">
        <v>310.97803115844698</v>
      </c>
      <c r="AX13" s="51">
        <v>288.16675662994402</v>
      </c>
      <c r="AY13" s="51">
        <v>312.37948608398398</v>
      </c>
      <c r="AZ13" s="51">
        <v>316.25734424591099</v>
      </c>
    </row>
    <row r="14" spans="2:52" x14ac:dyDescent="0.25">
      <c r="B14" s="33" t="s">
        <v>27</v>
      </c>
      <c r="C14" s="8">
        <f>AL84+AL85+AL86+AL87+AL88+AL89+AL90+AL91+AL92+AL93</f>
        <v>664.00000014156149</v>
      </c>
      <c r="D14" s="8">
        <f t="shared" ref="D14:Q14" si="19">AM84+AM85+AM86+AM87+AM88+AM89+AM90+AM91+AM92+AM93</f>
        <v>675.99999912828184</v>
      </c>
      <c r="E14" s="8">
        <f t="shared" si="19"/>
        <v>681.99999960511957</v>
      </c>
      <c r="F14" s="8">
        <f t="shared" si="19"/>
        <v>722.9999934509392</v>
      </c>
      <c r="G14" s="8">
        <f t="shared" si="19"/>
        <v>739.69668494537427</v>
      </c>
      <c r="H14" s="8">
        <f t="shared" si="19"/>
        <v>765.6975000053643</v>
      </c>
      <c r="I14" s="8">
        <f t="shared" si="19"/>
        <v>770.88521730154753</v>
      </c>
      <c r="J14" s="8">
        <f t="shared" si="19"/>
        <v>821.26894222199996</v>
      </c>
      <c r="K14" s="8">
        <f t="shared" si="19"/>
        <v>878.63706472516037</v>
      </c>
      <c r="L14" s="8">
        <f t="shared" si="19"/>
        <v>942.66218170523655</v>
      </c>
      <c r="M14" s="8">
        <f t="shared" si="19"/>
        <v>1013.1701507866383</v>
      </c>
      <c r="N14" s="8">
        <f t="shared" si="19"/>
        <v>1086.8705212101336</v>
      </c>
      <c r="O14" s="8">
        <f t="shared" si="19"/>
        <v>1176.6873303428288</v>
      </c>
      <c r="P14" s="8">
        <f t="shared" si="19"/>
        <v>1232.2036283165196</v>
      </c>
      <c r="Q14" s="8">
        <f t="shared" si="19"/>
        <v>1297.957339674236</v>
      </c>
      <c r="S14" s="47" t="s">
        <v>27</v>
      </c>
      <c r="T14" s="48">
        <f>C14/$C$14*100</f>
        <v>100</v>
      </c>
      <c r="U14" s="48">
        <f t="shared" ref="U14:AG14" si="20">D14/$C$14*100</f>
        <v>101.80722876267501</v>
      </c>
      <c r="V14" s="48">
        <f t="shared" si="20"/>
        <v>102.71084329212658</v>
      </c>
      <c r="W14" s="48">
        <f t="shared" si="20"/>
        <v>108.88554115915652</v>
      </c>
      <c r="X14" s="48">
        <f t="shared" si="20"/>
        <v>111.4001031306739</v>
      </c>
      <c r="Y14" s="48">
        <f t="shared" si="20"/>
        <v>115.31588853043996</v>
      </c>
      <c r="Z14" s="48">
        <f t="shared" si="20"/>
        <v>116.09717125560222</v>
      </c>
      <c r="AA14" s="48">
        <f t="shared" si="20"/>
        <v>123.6850816335707</v>
      </c>
      <c r="AB14" s="48">
        <f t="shared" si="20"/>
        <v>132.32485911714448</v>
      </c>
      <c r="AC14" s="48">
        <f t="shared" si="20"/>
        <v>141.96719600967859</v>
      </c>
      <c r="AD14" s="48">
        <f t="shared" si="20"/>
        <v>152.5858660497945</v>
      </c>
      <c r="AE14" s="48">
        <f t="shared" si="20"/>
        <v>163.68531942446057</v>
      </c>
      <c r="AF14" s="48">
        <f t="shared" si="20"/>
        <v>177.21194730300675</v>
      </c>
      <c r="AG14" s="48">
        <f t="shared" si="20"/>
        <v>185.57283555027408</v>
      </c>
      <c r="AH14" s="48">
        <f>Q14/$C$14*100</f>
        <v>195.47550292131294</v>
      </c>
      <c r="AI14" s="48"/>
      <c r="AJ14" s="48"/>
      <c r="AK14" s="50" t="s">
        <v>61</v>
      </c>
      <c r="AL14" s="51">
        <v>295.00000095367398</v>
      </c>
      <c r="AM14" s="51">
        <v>305.99999904632602</v>
      </c>
      <c r="AN14" s="51">
        <v>285.99999618530302</v>
      </c>
      <c r="AO14" s="51">
        <v>307.00000190734897</v>
      </c>
      <c r="AP14" s="51">
        <v>334.64696979522699</v>
      </c>
      <c r="AQ14" s="51">
        <v>308.90637540817301</v>
      </c>
      <c r="AR14" s="51">
        <v>300.39414787292498</v>
      </c>
      <c r="AS14" s="51">
        <v>337.07330083847</v>
      </c>
      <c r="AT14" s="51">
        <v>295.21005153656</v>
      </c>
      <c r="AU14" s="51">
        <v>302.54580211639399</v>
      </c>
      <c r="AV14" s="51">
        <v>302.27255344390898</v>
      </c>
      <c r="AW14" s="51">
        <v>303.98127079009998</v>
      </c>
      <c r="AX14" s="51">
        <v>315.04382419586199</v>
      </c>
      <c r="AY14" s="51">
        <v>292.76479768753097</v>
      </c>
      <c r="AZ14" s="51">
        <v>316.62961864471401</v>
      </c>
    </row>
    <row r="15" spans="2:52" x14ac:dyDescent="0.25">
      <c r="B15" s="33" t="s">
        <v>28</v>
      </c>
      <c r="C15" s="8">
        <f>AL94+AL95+AL96+AL97+AL98+AL99+AL100+AL101+AL102+AL103</f>
        <v>148.00000058114537</v>
      </c>
      <c r="D15" s="8">
        <f t="shared" ref="D15:Q15" si="21">AM94+AM95+AM96+AM97+AM98+AM99+AM100+AM101+AM102+AM103</f>
        <v>153.99999904632566</v>
      </c>
      <c r="E15" s="8">
        <f t="shared" si="21"/>
        <v>161.99999982118612</v>
      </c>
      <c r="F15" s="8">
        <f t="shared" si="21"/>
        <v>150.99999965727326</v>
      </c>
      <c r="G15" s="8">
        <f t="shared" si="21"/>
        <v>160.32993380725398</v>
      </c>
      <c r="H15" s="8">
        <f t="shared" si="21"/>
        <v>165.26118864258746</v>
      </c>
      <c r="I15" s="8">
        <f t="shared" si="21"/>
        <v>173.75167944701391</v>
      </c>
      <c r="J15" s="8">
        <f t="shared" si="21"/>
        <v>181.36677546636196</v>
      </c>
      <c r="K15" s="8">
        <f t="shared" si="21"/>
        <v>184.43771823565464</v>
      </c>
      <c r="L15" s="8">
        <f t="shared" si="21"/>
        <v>196.20844309963272</v>
      </c>
      <c r="M15" s="8">
        <f t="shared" si="21"/>
        <v>204.12177896499634</v>
      </c>
      <c r="N15" s="8">
        <f t="shared" si="21"/>
        <v>213.19283447274924</v>
      </c>
      <c r="O15" s="8">
        <f t="shared" si="21"/>
        <v>220.06301833689216</v>
      </c>
      <c r="P15" s="8">
        <f t="shared" si="21"/>
        <v>235.4494787566363</v>
      </c>
      <c r="Q15" s="8">
        <f t="shared" si="21"/>
        <v>243.1292887814343</v>
      </c>
      <c r="S15" s="47" t="s">
        <v>28</v>
      </c>
      <c r="T15" s="48">
        <f>C15/$C$15*100</f>
        <v>100</v>
      </c>
      <c r="U15" s="48">
        <f t="shared" ref="U15:AG15" si="22">D15/$C$15*100</f>
        <v>104.05405300109483</v>
      </c>
      <c r="V15" s="48">
        <f t="shared" si="22"/>
        <v>109.45945890882942</v>
      </c>
      <c r="W15" s="48">
        <f t="shared" si="22"/>
        <v>102.02702639482968</v>
      </c>
      <c r="X15" s="48">
        <f t="shared" si="22"/>
        <v>108.33103593087377</v>
      </c>
      <c r="Y15" s="48">
        <f t="shared" si="22"/>
        <v>111.66296486058332</v>
      </c>
      <c r="Z15" s="48">
        <f t="shared" si="22"/>
        <v>117.39978294915574</v>
      </c>
      <c r="AA15" s="48">
        <f t="shared" si="22"/>
        <v>122.54511807715991</v>
      </c>
      <c r="AB15" s="48">
        <f t="shared" si="22"/>
        <v>124.62007939961541</v>
      </c>
      <c r="AC15" s="48">
        <f t="shared" si="22"/>
        <v>132.57327184404681</v>
      </c>
      <c r="AD15" s="48">
        <f t="shared" si="22"/>
        <v>137.92012038072968</v>
      </c>
      <c r="AE15" s="48">
        <f t="shared" si="22"/>
        <v>144.04921191595534</v>
      </c>
      <c r="AF15" s="48">
        <f t="shared" si="22"/>
        <v>148.69122802214864</v>
      </c>
      <c r="AG15" s="48">
        <f t="shared" si="22"/>
        <v>159.08748502169374</v>
      </c>
      <c r="AH15" s="48">
        <f>Q15/$C$15*100</f>
        <v>164.27654582888428</v>
      </c>
      <c r="AI15" s="48"/>
      <c r="AJ15" s="48"/>
      <c r="AK15" s="50" t="s">
        <v>62</v>
      </c>
      <c r="AL15" s="51">
        <v>317.99999904632602</v>
      </c>
      <c r="AM15" s="51">
        <v>292.99999809265103</v>
      </c>
      <c r="AN15" s="51">
        <v>303.99999904632602</v>
      </c>
      <c r="AO15" s="51">
        <v>293.99999618530302</v>
      </c>
      <c r="AP15" s="51">
        <v>309.85691833496099</v>
      </c>
      <c r="AQ15" s="51">
        <v>337.13419675826998</v>
      </c>
      <c r="AR15" s="51">
        <v>312.06694269180298</v>
      </c>
      <c r="AS15" s="51">
        <v>303.67402315139799</v>
      </c>
      <c r="AT15" s="51">
        <v>339.81521654129</v>
      </c>
      <c r="AU15" s="51">
        <v>298.84813737869302</v>
      </c>
      <c r="AV15" s="51">
        <v>306.18663930892899</v>
      </c>
      <c r="AW15" s="51">
        <v>305.98047447204601</v>
      </c>
      <c r="AX15" s="51">
        <v>307.86997985839798</v>
      </c>
      <c r="AY15" s="51">
        <v>318.81371212005598</v>
      </c>
      <c r="AZ15" s="51">
        <v>297.02603626251198</v>
      </c>
    </row>
    <row r="16" spans="2:52" x14ac:dyDescent="0.25">
      <c r="B16" s="53" t="s">
        <v>29</v>
      </c>
      <c r="C16" s="54">
        <f t="shared" ref="C16:F16" si="23">C5+C6+C7+C8+C9+C13+C14+C15</f>
        <v>22493.99992633611</v>
      </c>
      <c r="D16" s="54">
        <f t="shared" si="23"/>
        <v>22654.999958835542</v>
      </c>
      <c r="E16" s="54">
        <f t="shared" si="23"/>
        <v>22985.99993147701</v>
      </c>
      <c r="F16" s="54">
        <f t="shared" si="23"/>
        <v>23212.999954722825</v>
      </c>
      <c r="G16" s="54">
        <f>G5+G6+G7+G8+G9+G13+G14+G15</f>
        <v>23482.426259253174</v>
      </c>
      <c r="H16" s="54">
        <f t="shared" ref="H16:Q16" si="24">H5+H6+H7+H8+H9+H13+H14+H15</f>
        <v>23751.580088825431</v>
      </c>
      <c r="I16" s="54">
        <f t="shared" si="24"/>
        <v>24032.659330267925</v>
      </c>
      <c r="J16" s="54">
        <f t="shared" si="24"/>
        <v>24313.454956589499</v>
      </c>
      <c r="K16" s="54">
        <f t="shared" si="24"/>
        <v>24593.977710955543</v>
      </c>
      <c r="L16" s="54">
        <f t="shared" si="24"/>
        <v>24898.594412351027</v>
      </c>
      <c r="M16" s="54">
        <f t="shared" si="24"/>
        <v>25202.914051800966</v>
      </c>
      <c r="N16" s="54">
        <f t="shared" si="24"/>
        <v>25506.922115086112</v>
      </c>
      <c r="O16" s="54">
        <f t="shared" si="24"/>
        <v>25835.015001408756</v>
      </c>
      <c r="P16" s="54">
        <f t="shared" si="24"/>
        <v>26162.788628961887</v>
      </c>
      <c r="Q16" s="54">
        <f t="shared" si="24"/>
        <v>26490.23065068201</v>
      </c>
      <c r="R16" s="35"/>
      <c r="S16" s="49"/>
      <c r="T16" s="48">
        <f>C16/$C$16*100</f>
        <v>100</v>
      </c>
      <c r="U16" s="48">
        <f t="shared" ref="U16:AG16" si="25">D16/$C$16*100</f>
        <v>100.71574656809229</v>
      </c>
      <c r="V16" s="48">
        <f t="shared" si="25"/>
        <v>102.18724996333295</v>
      </c>
      <c r="W16" s="48">
        <f t="shared" si="25"/>
        <v>103.19640806766832</v>
      </c>
      <c r="X16" s="48">
        <f t="shared" si="25"/>
        <v>104.39417771918728</v>
      </c>
      <c r="Y16" s="48">
        <f t="shared" si="25"/>
        <v>105.5907360478691</v>
      </c>
      <c r="Z16" s="48">
        <f t="shared" si="25"/>
        <v>106.84031034485042</v>
      </c>
      <c r="AA16" s="48">
        <f t="shared" si="25"/>
        <v>108.08862379395299</v>
      </c>
      <c r="AB16" s="48">
        <f t="shared" si="25"/>
        <v>109.33572415531472</v>
      </c>
      <c r="AC16" s="48">
        <f t="shared" si="25"/>
        <v>110.68993728945293</v>
      </c>
      <c r="AD16" s="48">
        <f t="shared" si="25"/>
        <v>112.04282979610596</v>
      </c>
      <c r="AE16" s="48">
        <f t="shared" si="25"/>
        <v>113.39433715042586</v>
      </c>
      <c r="AF16" s="48">
        <f t="shared" si="25"/>
        <v>114.85291671563031</v>
      </c>
      <c r="AG16" s="48">
        <f t="shared" si="25"/>
        <v>116.31007697448392</v>
      </c>
      <c r="AH16" s="48">
        <f>Q16/$C$16*100</f>
        <v>117.76576303651129</v>
      </c>
      <c r="AI16" s="48"/>
      <c r="AJ16" s="48"/>
      <c r="AK16" s="50" t="s">
        <v>63</v>
      </c>
      <c r="AL16" s="51">
        <v>303.99999904632602</v>
      </c>
      <c r="AM16" s="51">
        <v>320.99999618530302</v>
      </c>
      <c r="AN16" s="51">
        <v>299.00000095367398</v>
      </c>
      <c r="AO16" s="51">
        <v>313.00000190734897</v>
      </c>
      <c r="AP16" s="51">
        <v>297.28890037536598</v>
      </c>
      <c r="AQ16" s="51">
        <v>312.81228876113897</v>
      </c>
      <c r="AR16" s="51">
        <v>339.885522842407</v>
      </c>
      <c r="AS16" s="51">
        <v>315.32076883316</v>
      </c>
      <c r="AT16" s="51">
        <v>307.08424997329701</v>
      </c>
      <c r="AU16" s="51">
        <v>342.90699720382702</v>
      </c>
      <c r="AV16" s="51">
        <v>302.63942241668701</v>
      </c>
      <c r="AW16" s="51">
        <v>309.9915766716</v>
      </c>
      <c r="AX16" s="51">
        <v>309.93689346313499</v>
      </c>
      <c r="AY16" s="51">
        <v>311.882658958435</v>
      </c>
      <c r="AZ16" s="51">
        <v>322.73534870147699</v>
      </c>
    </row>
    <row r="17" spans="2:52" x14ac:dyDescent="0.25">
      <c r="H17" s="8"/>
      <c r="I17" s="8"/>
      <c r="J17" s="8"/>
      <c r="K17" s="8"/>
      <c r="L17" s="8"/>
      <c r="M17" s="8"/>
      <c r="N17" s="36"/>
      <c r="O17" s="36"/>
      <c r="P17" s="36"/>
      <c r="Q17" s="36"/>
      <c r="R17" s="35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/>
      <c r="AD17" s="59"/>
      <c r="AE17" s="59"/>
      <c r="AF17" s="59"/>
      <c r="AG17" s="59"/>
      <c r="AH17" s="59"/>
      <c r="AI17" s="59"/>
      <c r="AJ17" s="59"/>
      <c r="AK17" s="50" t="s">
        <v>64</v>
      </c>
      <c r="AL17" s="51">
        <v>295.99999618530302</v>
      </c>
      <c r="AM17" s="51">
        <v>308.99999713897699</v>
      </c>
      <c r="AN17" s="51">
        <v>319</v>
      </c>
      <c r="AO17" s="51">
        <v>302</v>
      </c>
      <c r="AP17" s="51">
        <v>316.31691551208502</v>
      </c>
      <c r="AQ17" s="51">
        <v>300.89093065261801</v>
      </c>
      <c r="AR17" s="51">
        <v>316.19382095336903</v>
      </c>
      <c r="AS17" s="51">
        <v>342.999962806702</v>
      </c>
      <c r="AT17" s="51">
        <v>318.91230487823498</v>
      </c>
      <c r="AU17" s="51">
        <v>311.06460094451899</v>
      </c>
      <c r="AV17" s="51">
        <v>346.434016227722</v>
      </c>
      <c r="AW17" s="51">
        <v>306.88229084014898</v>
      </c>
      <c r="AX17" s="51">
        <v>314.37985515594499</v>
      </c>
      <c r="AY17" s="51">
        <v>314.31625843048101</v>
      </c>
      <c r="AZ17" s="51">
        <v>316.36007976531999</v>
      </c>
    </row>
    <row r="18" spans="2:52" x14ac:dyDescent="0.25">
      <c r="B18" s="53" t="s">
        <v>30</v>
      </c>
      <c r="C18" s="8"/>
      <c r="D18" s="8">
        <f t="shared" ref="D18:G18" si="26">D16-C16</f>
        <v>161.00003249943256</v>
      </c>
      <c r="E18" s="8">
        <f t="shared" si="26"/>
        <v>330.99997264146805</v>
      </c>
      <c r="F18" s="8">
        <f t="shared" si="26"/>
        <v>227.0000232458151</v>
      </c>
      <c r="G18" s="8">
        <f t="shared" si="26"/>
        <v>269.42630453034872</v>
      </c>
      <c r="H18" s="8">
        <f>H16-G16</f>
        <v>269.15382957225665</v>
      </c>
      <c r="I18" s="8">
        <f>I16-H16</f>
        <v>281.07924144249409</v>
      </c>
      <c r="J18" s="8">
        <f t="shared" ref="J18:Q18" si="27">J16-I16</f>
        <v>280.79562632157467</v>
      </c>
      <c r="K18" s="8">
        <f t="shared" si="27"/>
        <v>280.52275436604396</v>
      </c>
      <c r="L18" s="8">
        <f t="shared" si="27"/>
        <v>304.61670139548369</v>
      </c>
      <c r="M18" s="8">
        <f>M16-L16</f>
        <v>304.31963944993913</v>
      </c>
      <c r="N18" s="36">
        <f t="shared" si="27"/>
        <v>304.00806328514591</v>
      </c>
      <c r="O18" s="36">
        <f>O16-N16</f>
        <v>328.09288632264361</v>
      </c>
      <c r="P18" s="36">
        <f t="shared" si="27"/>
        <v>327.77362755313152</v>
      </c>
      <c r="Q18" s="36">
        <f t="shared" si="27"/>
        <v>327.44202172012228</v>
      </c>
      <c r="R18" s="35"/>
      <c r="AC18" s="37"/>
      <c r="AD18" s="37"/>
      <c r="AE18" s="37"/>
      <c r="AF18" s="37"/>
      <c r="AG18" s="37"/>
      <c r="AH18" s="37"/>
      <c r="AI18" s="37"/>
      <c r="AJ18" s="37"/>
      <c r="AK18" s="50" t="s">
        <v>65</v>
      </c>
      <c r="AL18" s="51">
        <v>280</v>
      </c>
      <c r="AM18" s="51">
        <v>303.00000095367398</v>
      </c>
      <c r="AN18" s="51">
        <v>313.99999713897699</v>
      </c>
      <c r="AO18" s="51">
        <v>323.00000095367398</v>
      </c>
      <c r="AP18" s="51">
        <v>305.46128368377703</v>
      </c>
      <c r="AQ18" s="51">
        <v>319.78892326354998</v>
      </c>
      <c r="AR18" s="51">
        <v>304.76143264770502</v>
      </c>
      <c r="AS18" s="51">
        <v>319.65407276153599</v>
      </c>
      <c r="AT18" s="51">
        <v>346.18656587600702</v>
      </c>
      <c r="AU18" s="51">
        <v>322.80016851425199</v>
      </c>
      <c r="AV18" s="51">
        <v>315.23004150390602</v>
      </c>
      <c r="AW18" s="51">
        <v>350.08377265930199</v>
      </c>
      <c r="AX18" s="51">
        <v>311.44491529464699</v>
      </c>
      <c r="AY18" s="51">
        <v>318.96696233749401</v>
      </c>
      <c r="AZ18" s="51">
        <v>318.88293457031301</v>
      </c>
    </row>
    <row r="19" spans="2:52" ht="15.75" thickBot="1" x14ac:dyDescent="0.3">
      <c r="B19" s="53" t="s">
        <v>31</v>
      </c>
      <c r="D19" s="38">
        <f t="shared" ref="D19:G19" si="28">D18/C16</f>
        <v>7.1574656809228832E-3</v>
      </c>
      <c r="E19" s="38">
        <f t="shared" si="28"/>
        <v>1.4610460085760306E-2</v>
      </c>
      <c r="F19" s="38">
        <f t="shared" si="28"/>
        <v>9.8755774785747492E-3</v>
      </c>
      <c r="G19" s="38">
        <f t="shared" si="28"/>
        <v>1.1606699050353993E-2</v>
      </c>
      <c r="H19" s="38">
        <f>H18/G16</f>
        <v>1.1461925893036604E-2</v>
      </c>
      <c r="I19" s="38">
        <f>I18/H16</f>
        <v>1.1834128103954455E-2</v>
      </c>
      <c r="J19" s="38">
        <f t="shared" ref="J19:Q19" si="29">J18/I16</f>
        <v>1.1683918224061318E-2</v>
      </c>
      <c r="K19" s="38">
        <f t="shared" si="29"/>
        <v>1.1537757791597443E-2</v>
      </c>
      <c r="L19" s="38">
        <f t="shared" si="29"/>
        <v>1.2385824894839611E-2</v>
      </c>
      <c r="M19" s="38">
        <f t="shared" si="29"/>
        <v>1.2222362210895744E-2</v>
      </c>
      <c r="N19" s="39">
        <f t="shared" si="29"/>
        <v>1.2062417173676863E-2</v>
      </c>
      <c r="O19" s="39">
        <f t="shared" si="29"/>
        <v>1.286289599514606E-2</v>
      </c>
      <c r="P19" s="39">
        <f t="shared" si="29"/>
        <v>1.2687185493612385E-2</v>
      </c>
      <c r="Q19" s="39">
        <f t="shared" si="29"/>
        <v>1.2515562708695662E-2</v>
      </c>
      <c r="R19" s="40"/>
      <c r="AC19" s="37"/>
      <c r="AD19" s="37"/>
      <c r="AE19" s="37"/>
      <c r="AF19" s="37"/>
      <c r="AG19" s="37"/>
      <c r="AH19" s="37"/>
      <c r="AI19" s="37"/>
      <c r="AJ19" s="37"/>
      <c r="AK19" s="50" t="s">
        <v>66</v>
      </c>
      <c r="AL19" s="51">
        <v>316.00000095367398</v>
      </c>
      <c r="AM19" s="51">
        <v>285.00000190734897</v>
      </c>
      <c r="AN19" s="51">
        <v>300.00000286102301</v>
      </c>
      <c r="AO19" s="51">
        <v>321.99999523162802</v>
      </c>
      <c r="AP19" s="51">
        <v>326.45497941970802</v>
      </c>
      <c r="AQ19" s="51">
        <v>309.28515052795399</v>
      </c>
      <c r="AR19" s="51">
        <v>323.613071918488</v>
      </c>
      <c r="AS19" s="51">
        <v>308.97506380081199</v>
      </c>
      <c r="AT19" s="51">
        <v>323.37255477905302</v>
      </c>
      <c r="AU19" s="51">
        <v>349.766914844513</v>
      </c>
      <c r="AV19" s="51">
        <v>327.03419780731201</v>
      </c>
      <c r="AW19" s="51">
        <v>319.76670265197799</v>
      </c>
      <c r="AX19" s="51">
        <v>354.13808202743502</v>
      </c>
      <c r="AY19" s="51">
        <v>316.429985046387</v>
      </c>
      <c r="AZ19" s="51">
        <v>323.97519683837902</v>
      </c>
    </row>
    <row r="20" spans="2:52" x14ac:dyDescent="0.25"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  <c r="R20" s="43" t="s">
        <v>153</v>
      </c>
      <c r="AC20" s="37"/>
      <c r="AD20" s="37"/>
      <c r="AE20" s="37"/>
      <c r="AF20" s="37"/>
      <c r="AG20" s="37"/>
      <c r="AH20" s="37"/>
      <c r="AI20" s="37"/>
      <c r="AJ20" s="37"/>
      <c r="AK20" s="50" t="s">
        <v>67</v>
      </c>
      <c r="AL20" s="51">
        <v>302.99999809265103</v>
      </c>
      <c r="AM20" s="51">
        <v>318</v>
      </c>
      <c r="AN20" s="51">
        <v>291.99999713897699</v>
      </c>
      <c r="AO20" s="51">
        <v>301</v>
      </c>
      <c r="AP20" s="51">
        <v>325.078631877899</v>
      </c>
      <c r="AQ20" s="51">
        <v>329.42306900024403</v>
      </c>
      <c r="AR20" s="51">
        <v>313.06871604919399</v>
      </c>
      <c r="AS20" s="51">
        <v>327.12163925170898</v>
      </c>
      <c r="AT20" s="51">
        <v>313.030846118927</v>
      </c>
      <c r="AU20" s="51">
        <v>327.08680200576799</v>
      </c>
      <c r="AV20" s="51">
        <v>353.01742887496903</v>
      </c>
      <c r="AW20" s="51">
        <v>331.09802722930903</v>
      </c>
      <c r="AX20" s="51">
        <v>324.34703588485701</v>
      </c>
      <c r="AY20" s="51">
        <v>357.885190963745</v>
      </c>
      <c r="AZ20" s="51">
        <v>321.40597009658802</v>
      </c>
    </row>
    <row r="21" spans="2:52" ht="21.75" thickBot="1" x14ac:dyDescent="0.4">
      <c r="F21" s="41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  <c r="R21" s="44">
        <f>AVERAGE(H19:Q19)</f>
        <v>1.2125397848951617E-2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154</v>
      </c>
      <c r="AJ21" s="3"/>
      <c r="AK21" s="50" t="s">
        <v>68</v>
      </c>
      <c r="AL21" s="51">
        <v>320.99999618530302</v>
      </c>
      <c r="AM21" s="51">
        <v>302.99999809265103</v>
      </c>
      <c r="AN21" s="51">
        <v>316.99999618530302</v>
      </c>
      <c r="AO21" s="51">
        <v>290.99999713897699</v>
      </c>
      <c r="AP21" s="51">
        <v>304.55760812759399</v>
      </c>
      <c r="AQ21" s="51">
        <v>327.97476196289102</v>
      </c>
      <c r="AR21" s="51">
        <v>332.19275426864601</v>
      </c>
      <c r="AS21" s="51">
        <v>316.93754196166998</v>
      </c>
      <c r="AT21" s="51">
        <v>330.46784973144503</v>
      </c>
      <c r="AU21" s="51">
        <v>317.42736053466803</v>
      </c>
      <c r="AV21" s="51">
        <v>330.90189123153698</v>
      </c>
      <c r="AW21" s="51">
        <v>356.20040035247803</v>
      </c>
      <c r="AX21" s="51">
        <v>335.52815914154098</v>
      </c>
      <c r="AY21" s="51">
        <v>329.17737007141102</v>
      </c>
      <c r="AZ21" s="51">
        <v>361.61966228485102</v>
      </c>
    </row>
    <row r="22" spans="2:52" ht="21.75" thickBot="1" x14ac:dyDescent="0.4">
      <c r="F22" s="41"/>
      <c r="N22" s="42"/>
      <c r="O22" s="37"/>
      <c r="P22" s="37"/>
      <c r="Q22" s="37"/>
      <c r="S22" s="87" t="s">
        <v>152</v>
      </c>
      <c r="T22" s="88">
        <v>2015</v>
      </c>
      <c r="U22" s="88">
        <v>2016</v>
      </c>
      <c r="V22" s="88">
        <v>2017</v>
      </c>
      <c r="W22" s="88">
        <v>2018</v>
      </c>
      <c r="X22" s="88">
        <v>2019</v>
      </c>
      <c r="Y22" s="88">
        <v>2020</v>
      </c>
      <c r="Z22" s="88">
        <v>2021</v>
      </c>
      <c r="AA22" s="88">
        <v>2022</v>
      </c>
      <c r="AB22" s="88">
        <v>2023</v>
      </c>
      <c r="AC22" s="88">
        <v>2024</v>
      </c>
      <c r="AD22" s="88">
        <v>2025</v>
      </c>
      <c r="AE22" s="88">
        <v>2026</v>
      </c>
      <c r="AF22" s="88">
        <v>2027</v>
      </c>
      <c r="AG22" s="88">
        <v>2028</v>
      </c>
      <c r="AH22" s="88">
        <v>2029</v>
      </c>
      <c r="AI22" s="111"/>
      <c r="AJ22" s="3"/>
      <c r="AK22" s="50" t="s">
        <v>69</v>
      </c>
      <c r="AL22" s="51">
        <v>334.00000190734897</v>
      </c>
      <c r="AM22" s="51">
        <v>320.00000190734897</v>
      </c>
      <c r="AN22" s="51">
        <v>314.99999809265103</v>
      </c>
      <c r="AO22" s="51">
        <v>316.99999713897699</v>
      </c>
      <c r="AP22" s="51">
        <v>300.49632596969599</v>
      </c>
      <c r="AQ22" s="51">
        <v>313.48608541488602</v>
      </c>
      <c r="AR22" s="51">
        <v>336.05644512176502</v>
      </c>
      <c r="AS22" s="51">
        <v>339.95734977722202</v>
      </c>
      <c r="AT22" s="51">
        <v>326.45645427703897</v>
      </c>
      <c r="AU22" s="51">
        <v>339.71597623825102</v>
      </c>
      <c r="AV22" s="51">
        <v>327.97726106643699</v>
      </c>
      <c r="AW22" s="51">
        <v>340.760125160217</v>
      </c>
      <c r="AX22" s="51">
        <v>365.61330223083502</v>
      </c>
      <c r="AY22" s="51">
        <v>346.37227821350098</v>
      </c>
      <c r="AZ22" s="51">
        <v>340.78743410110502</v>
      </c>
    </row>
    <row r="23" spans="2:52" x14ac:dyDescent="0.25">
      <c r="N23" s="42"/>
      <c r="O23" s="37"/>
      <c r="P23" s="37"/>
      <c r="Q23" s="37"/>
      <c r="S23" s="66" t="s">
        <v>47</v>
      </c>
      <c r="T23" s="64">
        <f>AL4</f>
        <v>248.999998092651</v>
      </c>
      <c r="U23" s="64">
        <f t="shared" ref="U23:AH28" si="30">AM4</f>
        <v>246.000000953674</v>
      </c>
      <c r="V23" s="64">
        <f t="shared" si="30"/>
        <v>263</v>
      </c>
      <c r="W23" s="64">
        <f t="shared" si="30"/>
        <v>232.00000023841901</v>
      </c>
      <c r="X23" s="64">
        <f t="shared" si="30"/>
        <v>263.95318603515602</v>
      </c>
      <c r="Y23" s="64">
        <f t="shared" si="30"/>
        <v>266.92382907867398</v>
      </c>
      <c r="Z23" s="64">
        <f t="shared" si="30"/>
        <v>269.96671628951998</v>
      </c>
      <c r="AA23" s="64">
        <f t="shared" si="30"/>
        <v>272.97053480148298</v>
      </c>
      <c r="AB23" s="64">
        <f t="shared" si="30"/>
        <v>275.88689947128302</v>
      </c>
      <c r="AC23" s="64">
        <f t="shared" si="30"/>
        <v>279.00196743011497</v>
      </c>
      <c r="AD23" s="64">
        <f t="shared" si="30"/>
        <v>282.36314487457298</v>
      </c>
      <c r="AE23" s="64">
        <f t="shared" si="30"/>
        <v>285.64870071411099</v>
      </c>
      <c r="AF23" s="64">
        <f t="shared" si="30"/>
        <v>289.22885799407999</v>
      </c>
      <c r="AG23" s="64">
        <f t="shared" si="30"/>
        <v>292.93124485015898</v>
      </c>
      <c r="AH23" s="64">
        <f t="shared" si="30"/>
        <v>296.61620235443098</v>
      </c>
      <c r="AI23" s="93">
        <f>AH23-T23</f>
        <v>47.616204261779984</v>
      </c>
      <c r="AJ23" s="94"/>
      <c r="AK23" s="50" t="s">
        <v>70</v>
      </c>
      <c r="AL23" s="51">
        <v>329.99999904632602</v>
      </c>
      <c r="AM23" s="51">
        <v>358.00000190734897</v>
      </c>
      <c r="AN23" s="51">
        <v>334.00000095367398</v>
      </c>
      <c r="AO23" s="51">
        <v>321.99999904632602</v>
      </c>
      <c r="AP23" s="51">
        <v>328.96838378906301</v>
      </c>
      <c r="AQ23" s="51">
        <v>314.05487012863199</v>
      </c>
      <c r="AR23" s="51">
        <v>326.42262458801298</v>
      </c>
      <c r="AS23" s="51">
        <v>347.14567089080799</v>
      </c>
      <c r="AT23" s="51">
        <v>350.86004543304398</v>
      </c>
      <c r="AU23" s="51">
        <v>340.50805091857899</v>
      </c>
      <c r="AV23" s="51">
        <v>352.82706451415999</v>
      </c>
      <c r="AW23" s="51">
        <v>342.86258649826101</v>
      </c>
      <c r="AX23" s="51">
        <v>355.50051879882801</v>
      </c>
      <c r="AY23" s="51">
        <v>378.778429508209</v>
      </c>
      <c r="AZ23" s="51">
        <v>361.829858779907</v>
      </c>
    </row>
    <row r="24" spans="2:52" x14ac:dyDescent="0.25">
      <c r="N24" s="42"/>
      <c r="O24" s="37"/>
      <c r="P24" s="37"/>
      <c r="Q24" s="37"/>
      <c r="S24" s="29" t="s">
        <v>52</v>
      </c>
      <c r="T24" s="60">
        <f>AL5</f>
        <v>262.99999713897699</v>
      </c>
      <c r="U24" s="60">
        <f t="shared" si="30"/>
        <v>250.99999833107</v>
      </c>
      <c r="V24" s="60">
        <f t="shared" si="30"/>
        <v>266.99999856948898</v>
      </c>
      <c r="W24" s="60">
        <f t="shared" si="30"/>
        <v>271.99999904632602</v>
      </c>
      <c r="X24" s="60">
        <f t="shared" si="30"/>
        <v>239.334119319916</v>
      </c>
      <c r="Y24" s="60">
        <f t="shared" si="30"/>
        <v>269.78543567657499</v>
      </c>
      <c r="Z24" s="60">
        <f t="shared" si="30"/>
        <v>272.98315620422397</v>
      </c>
      <c r="AA24" s="60">
        <f t="shared" si="30"/>
        <v>276.01346111297602</v>
      </c>
      <c r="AB24" s="60">
        <f t="shared" si="30"/>
        <v>279.04241704940802</v>
      </c>
      <c r="AC24" s="60">
        <f t="shared" si="30"/>
        <v>282.35188102722202</v>
      </c>
      <c r="AD24" s="60">
        <f t="shared" si="30"/>
        <v>285.52774047851602</v>
      </c>
      <c r="AE24" s="60">
        <f t="shared" si="30"/>
        <v>288.93430423736601</v>
      </c>
      <c r="AF24" s="60">
        <f t="shared" si="30"/>
        <v>292.60015296936001</v>
      </c>
      <c r="AG24" s="60">
        <f t="shared" si="30"/>
        <v>296.20997428893997</v>
      </c>
      <c r="AH24" s="60">
        <f t="shared" si="30"/>
        <v>299.979710578918</v>
      </c>
      <c r="AI24" s="94">
        <f t="shared" ref="AI24:AI28" si="31">AH24-T24</f>
        <v>36.979713439941008</v>
      </c>
      <c r="AJ24" s="94"/>
      <c r="AK24" s="50" t="s">
        <v>71</v>
      </c>
      <c r="AL24" s="51">
        <v>352.99999809265103</v>
      </c>
      <c r="AM24" s="51">
        <v>332.99999809265103</v>
      </c>
      <c r="AN24" s="51">
        <v>368.99999713897699</v>
      </c>
      <c r="AO24" s="51">
        <v>342.99999427795399</v>
      </c>
      <c r="AP24" s="51">
        <v>337.58147811889597</v>
      </c>
      <c r="AQ24" s="51">
        <v>343.79606151580799</v>
      </c>
      <c r="AR24" s="51">
        <v>331.37663507461502</v>
      </c>
      <c r="AS24" s="51">
        <v>342.46421670913702</v>
      </c>
      <c r="AT24" s="51">
        <v>360.947228431702</v>
      </c>
      <c r="AU24" s="51">
        <v>365.81342172622698</v>
      </c>
      <c r="AV24" s="51">
        <v>357.93394947052002</v>
      </c>
      <c r="AW24" s="51">
        <v>369.27118301391602</v>
      </c>
      <c r="AX24" s="51">
        <v>362.502325057983</v>
      </c>
      <c r="AY24" s="51">
        <v>373.83674240112299</v>
      </c>
      <c r="AZ24" s="51">
        <v>395.18748903274502</v>
      </c>
    </row>
    <row r="25" spans="2:52" x14ac:dyDescent="0.25">
      <c r="N25" s="42"/>
      <c r="O25" s="37"/>
      <c r="P25" s="37"/>
      <c r="Q25" s="37"/>
      <c r="S25" s="66" t="s">
        <v>53</v>
      </c>
      <c r="T25" s="64">
        <f t="shared" ref="T25:T28" si="32">AL6</f>
        <v>255.99999713897699</v>
      </c>
      <c r="U25" s="64">
        <f t="shared" si="30"/>
        <v>267.99999904632602</v>
      </c>
      <c r="V25" s="64">
        <f t="shared" si="30"/>
        <v>258.99999666214001</v>
      </c>
      <c r="W25" s="64">
        <f t="shared" si="30"/>
        <v>265.99999618530302</v>
      </c>
      <c r="X25" s="64">
        <f t="shared" si="30"/>
        <v>278.35195779800398</v>
      </c>
      <c r="Y25" s="64">
        <f t="shared" si="30"/>
        <v>247.80880975723301</v>
      </c>
      <c r="Z25" s="64">
        <f t="shared" si="30"/>
        <v>277.008498668671</v>
      </c>
      <c r="AA25" s="64">
        <f t="shared" si="30"/>
        <v>280.198260784149</v>
      </c>
      <c r="AB25" s="64">
        <f t="shared" si="30"/>
        <v>283.26702785491898</v>
      </c>
      <c r="AC25" s="64">
        <f t="shared" si="30"/>
        <v>286.73982858657803</v>
      </c>
      <c r="AD25" s="64">
        <f t="shared" si="30"/>
        <v>290.117431640625</v>
      </c>
      <c r="AE25" s="64">
        <f t="shared" si="30"/>
        <v>293.366044998169</v>
      </c>
      <c r="AF25" s="64">
        <f t="shared" si="30"/>
        <v>297.202123641968</v>
      </c>
      <c r="AG25" s="64">
        <f t="shared" si="30"/>
        <v>300.90840435028099</v>
      </c>
      <c r="AH25" s="64">
        <f t="shared" si="30"/>
        <v>304.61050128936802</v>
      </c>
      <c r="AI25" s="93">
        <f t="shared" si="31"/>
        <v>48.610504150391023</v>
      </c>
      <c r="AJ25" s="94"/>
      <c r="AK25" s="50" t="s">
        <v>72</v>
      </c>
      <c r="AL25" s="51">
        <v>367.00000190734897</v>
      </c>
      <c r="AM25" s="51">
        <v>371.00000572204601</v>
      </c>
      <c r="AN25" s="51">
        <v>345.99999904632602</v>
      </c>
      <c r="AO25" s="51">
        <v>351.99999809265103</v>
      </c>
      <c r="AP25" s="51">
        <v>353.12721061706497</v>
      </c>
      <c r="AQ25" s="51">
        <v>349.07883453369101</v>
      </c>
      <c r="AR25" s="51">
        <v>355.14568328857399</v>
      </c>
      <c r="AS25" s="51">
        <v>344.77760887146002</v>
      </c>
      <c r="AT25" s="51">
        <v>354.66415309906</v>
      </c>
      <c r="AU25" s="51">
        <v>372.05963087081898</v>
      </c>
      <c r="AV25" s="51">
        <v>376.88003826141397</v>
      </c>
      <c r="AW25" s="51">
        <v>371.14355087280302</v>
      </c>
      <c r="AX25" s="51">
        <v>382.70314645767201</v>
      </c>
      <c r="AY25" s="51">
        <v>377.72534084320102</v>
      </c>
      <c r="AZ25" s="51">
        <v>387.89105796813999</v>
      </c>
    </row>
    <row r="26" spans="2:52" x14ac:dyDescent="0.25">
      <c r="N26" s="42"/>
      <c r="O26" s="37"/>
      <c r="P26" s="37"/>
      <c r="Q26" s="37"/>
      <c r="S26" s="29" t="s">
        <v>54</v>
      </c>
      <c r="T26" s="60">
        <f t="shared" si="32"/>
        <v>305</v>
      </c>
      <c r="U26" s="60">
        <f t="shared" si="30"/>
        <v>266.99999904632602</v>
      </c>
      <c r="V26" s="60">
        <f t="shared" si="30"/>
        <v>270.99999809265103</v>
      </c>
      <c r="W26" s="60">
        <f t="shared" si="30"/>
        <v>270.99999761581398</v>
      </c>
      <c r="X26" s="60">
        <f t="shared" si="30"/>
        <v>272.16239547729498</v>
      </c>
      <c r="Y26" s="60">
        <f t="shared" si="30"/>
        <v>284.03968191146902</v>
      </c>
      <c r="Z26" s="60">
        <f t="shared" si="30"/>
        <v>255.47168540954601</v>
      </c>
      <c r="AA26" s="60">
        <f t="shared" si="30"/>
        <v>283.33322906494101</v>
      </c>
      <c r="AB26" s="60">
        <f t="shared" si="30"/>
        <v>286.54559612274198</v>
      </c>
      <c r="AC26" s="60">
        <f t="shared" si="30"/>
        <v>290.00476455688499</v>
      </c>
      <c r="AD26" s="60">
        <f t="shared" si="30"/>
        <v>293.52694463729898</v>
      </c>
      <c r="AE26" s="60">
        <f t="shared" si="30"/>
        <v>296.955863952637</v>
      </c>
      <c r="AF26" s="60">
        <f t="shared" si="30"/>
        <v>300.59140777587902</v>
      </c>
      <c r="AG26" s="60">
        <f t="shared" si="30"/>
        <v>304.45032596588101</v>
      </c>
      <c r="AH26" s="60">
        <f t="shared" si="30"/>
        <v>308.23049831390398</v>
      </c>
      <c r="AI26" s="94">
        <f t="shared" si="31"/>
        <v>3.2304983139039791</v>
      </c>
      <c r="AJ26" s="94"/>
      <c r="AK26" s="50" t="s">
        <v>73</v>
      </c>
      <c r="AL26" s="51">
        <v>351.00000143051102</v>
      </c>
      <c r="AM26" s="51">
        <v>369.99999713897699</v>
      </c>
      <c r="AN26" s="51">
        <v>367.99999809265103</v>
      </c>
      <c r="AO26" s="51">
        <v>353</v>
      </c>
      <c r="AP26" s="51">
        <v>356.75747489929199</v>
      </c>
      <c r="AQ26" s="51">
        <v>358.14174938201899</v>
      </c>
      <c r="AR26" s="51">
        <v>356.06401157379202</v>
      </c>
      <c r="AS26" s="51">
        <v>361.27517700195301</v>
      </c>
      <c r="AT26" s="51">
        <v>353.00986194610601</v>
      </c>
      <c r="AU26" s="51">
        <v>363.01401567459101</v>
      </c>
      <c r="AV26" s="51">
        <v>378.03092622756998</v>
      </c>
      <c r="AW26" s="51">
        <v>382.873090267181</v>
      </c>
      <c r="AX26" s="51">
        <v>380.10066223144503</v>
      </c>
      <c r="AY26" s="51">
        <v>390.39663124084501</v>
      </c>
      <c r="AZ26" s="51">
        <v>387.19767808914202</v>
      </c>
    </row>
    <row r="27" spans="2:52" x14ac:dyDescent="0.25">
      <c r="N27" s="42"/>
      <c r="O27" s="37"/>
      <c r="P27" s="37"/>
      <c r="Q27" s="37"/>
      <c r="S27" s="66" t="s">
        <v>55</v>
      </c>
      <c r="T27" s="64">
        <f t="shared" si="32"/>
        <v>275.99999523162802</v>
      </c>
      <c r="U27" s="64">
        <f t="shared" si="30"/>
        <v>310.00000286102301</v>
      </c>
      <c r="V27" s="64">
        <f t="shared" si="30"/>
        <v>265.99999904632602</v>
      </c>
      <c r="W27" s="64">
        <f t="shared" si="30"/>
        <v>276.99999618530302</v>
      </c>
      <c r="X27" s="64">
        <f t="shared" si="30"/>
        <v>276.254755020142</v>
      </c>
      <c r="Y27" s="64">
        <f t="shared" si="30"/>
        <v>277.38739490508999</v>
      </c>
      <c r="Z27" s="64">
        <f t="shared" si="30"/>
        <v>289.126549243927</v>
      </c>
      <c r="AA27" s="64">
        <f t="shared" si="30"/>
        <v>261.95219945907598</v>
      </c>
      <c r="AB27" s="64">
        <f t="shared" si="30"/>
        <v>288.69011402130099</v>
      </c>
      <c r="AC27" s="64">
        <f t="shared" si="30"/>
        <v>292.223414421082</v>
      </c>
      <c r="AD27" s="64">
        <f t="shared" si="30"/>
        <v>295.71876955032297</v>
      </c>
      <c r="AE27" s="64">
        <f t="shared" si="30"/>
        <v>299.27211093902599</v>
      </c>
      <c r="AF27" s="64">
        <f t="shared" si="30"/>
        <v>303.01773834228499</v>
      </c>
      <c r="AG27" s="64">
        <f t="shared" si="30"/>
        <v>306.67484378814697</v>
      </c>
      <c r="AH27" s="64">
        <f t="shared" si="30"/>
        <v>310.58496189117398</v>
      </c>
      <c r="AI27" s="93">
        <f t="shared" si="31"/>
        <v>34.584966659545955</v>
      </c>
      <c r="AJ27" s="94"/>
      <c r="AK27" s="50" t="s">
        <v>74</v>
      </c>
      <c r="AL27" s="51">
        <v>353.99999904632602</v>
      </c>
      <c r="AM27" s="51">
        <v>353.99999904632602</v>
      </c>
      <c r="AN27" s="51">
        <v>362.99999904632602</v>
      </c>
      <c r="AO27" s="51">
        <v>348.99999904632602</v>
      </c>
      <c r="AP27" s="51">
        <v>351.26451683044399</v>
      </c>
      <c r="AQ27" s="51">
        <v>355.16454029083297</v>
      </c>
      <c r="AR27" s="51">
        <v>357.271628379822</v>
      </c>
      <c r="AS27" s="51">
        <v>356.21531200408901</v>
      </c>
      <c r="AT27" s="51">
        <v>360.80395460128801</v>
      </c>
      <c r="AU27" s="51">
        <v>355.76331377029402</v>
      </c>
      <c r="AV27" s="51">
        <v>364.48816347122198</v>
      </c>
      <c r="AW27" s="51">
        <v>377.35164976120001</v>
      </c>
      <c r="AX27" s="51">
        <v>383.3187251091</v>
      </c>
      <c r="AY27" s="51">
        <v>381.72914457321201</v>
      </c>
      <c r="AZ27" s="51">
        <v>390.93201923370401</v>
      </c>
    </row>
    <row r="28" spans="2:52" x14ac:dyDescent="0.25">
      <c r="N28" s="42"/>
      <c r="O28" s="37"/>
      <c r="P28" s="37"/>
      <c r="Q28" s="37"/>
      <c r="S28" s="68" t="s">
        <v>56</v>
      </c>
      <c r="T28" s="62">
        <f t="shared" si="32"/>
        <v>283</v>
      </c>
      <c r="U28" s="62">
        <f t="shared" si="30"/>
        <v>280.99999713897699</v>
      </c>
      <c r="V28" s="62">
        <f t="shared" si="30"/>
        <v>315.99999713897699</v>
      </c>
      <c r="W28" s="62">
        <f t="shared" si="30"/>
        <v>273.99999618530302</v>
      </c>
      <c r="X28" s="62">
        <f t="shared" si="30"/>
        <v>281.51157808303799</v>
      </c>
      <c r="Y28" s="62">
        <f t="shared" si="30"/>
        <v>280.74778556823702</v>
      </c>
      <c r="Z28" s="62">
        <f t="shared" si="30"/>
        <v>281.95587444305397</v>
      </c>
      <c r="AA28" s="62">
        <f t="shared" si="30"/>
        <v>293.50286436080899</v>
      </c>
      <c r="AB28" s="62">
        <f t="shared" si="30"/>
        <v>267.41896820068399</v>
      </c>
      <c r="AC28" s="62">
        <f t="shared" si="30"/>
        <v>293.51527309417702</v>
      </c>
      <c r="AD28" s="62">
        <f t="shared" si="30"/>
        <v>297.07425022125199</v>
      </c>
      <c r="AE28" s="62">
        <f t="shared" si="30"/>
        <v>300.594927310944</v>
      </c>
      <c r="AF28" s="62">
        <f t="shared" si="30"/>
        <v>304.40329074859602</v>
      </c>
      <c r="AG28" s="62">
        <f t="shared" si="30"/>
        <v>308.16003227233898</v>
      </c>
      <c r="AH28" s="63">
        <f t="shared" si="30"/>
        <v>311.86525058746298</v>
      </c>
      <c r="AI28" s="95">
        <f t="shared" si="31"/>
        <v>28.865250587462981</v>
      </c>
      <c r="AJ28" s="94"/>
      <c r="AK28" s="50" t="s">
        <v>75</v>
      </c>
      <c r="AL28" s="51">
        <v>318.00000190734897</v>
      </c>
      <c r="AM28" s="51">
        <v>340.00000190734897</v>
      </c>
      <c r="AN28" s="51">
        <v>348</v>
      </c>
      <c r="AO28" s="51">
        <v>353.00000476837198</v>
      </c>
      <c r="AP28" s="51">
        <v>343.20956420898398</v>
      </c>
      <c r="AQ28" s="51">
        <v>344.31130552291899</v>
      </c>
      <c r="AR28" s="51">
        <v>348.76856756210299</v>
      </c>
      <c r="AS28" s="51">
        <v>350.85843086242699</v>
      </c>
      <c r="AT28" s="51">
        <v>350.65948629379301</v>
      </c>
      <c r="AU28" s="51">
        <v>355.97591400146501</v>
      </c>
      <c r="AV28" s="51">
        <v>352.41174030304001</v>
      </c>
      <c r="AW28" s="51">
        <v>359.98113393783598</v>
      </c>
      <c r="AX28" s="51">
        <v>372.09512233734102</v>
      </c>
      <c r="AY28" s="51">
        <v>377.62139177322399</v>
      </c>
      <c r="AZ28" s="51">
        <v>377.09890365600597</v>
      </c>
    </row>
    <row r="29" spans="2:52" x14ac:dyDescent="0.25">
      <c r="N29" s="42"/>
      <c r="O29" s="37"/>
      <c r="P29" s="37"/>
      <c r="Q29" s="37"/>
      <c r="R29" s="2"/>
      <c r="S29" s="90" t="s">
        <v>9</v>
      </c>
      <c r="T29" s="102">
        <f>SUM(T23:T28)</f>
        <v>1631.999987602233</v>
      </c>
      <c r="U29" s="102">
        <f t="shared" ref="U29:AI29" si="33">SUM(U23:U28)</f>
        <v>1622.9999973773961</v>
      </c>
      <c r="V29" s="102">
        <f t="shared" si="33"/>
        <v>1641.999989509583</v>
      </c>
      <c r="W29" s="102">
        <f t="shared" si="33"/>
        <v>1591.999985456468</v>
      </c>
      <c r="X29" s="102">
        <f t="shared" si="33"/>
        <v>1611.567991733551</v>
      </c>
      <c r="Y29" s="102">
        <f t="shared" si="33"/>
        <v>1626.6929368972781</v>
      </c>
      <c r="Z29" s="102">
        <f t="shared" si="33"/>
        <v>1646.5124802589419</v>
      </c>
      <c r="AA29" s="102">
        <f t="shared" si="33"/>
        <v>1667.9705495834337</v>
      </c>
      <c r="AB29" s="102">
        <f t="shared" si="33"/>
        <v>1680.8510227203371</v>
      </c>
      <c r="AC29" s="102">
        <f t="shared" si="33"/>
        <v>1723.837129116059</v>
      </c>
      <c r="AD29" s="102">
        <f t="shared" si="33"/>
        <v>1744.3282814025881</v>
      </c>
      <c r="AE29" s="102">
        <f t="shared" si="33"/>
        <v>1764.7719521522531</v>
      </c>
      <c r="AF29" s="102">
        <f t="shared" si="33"/>
        <v>1787.043571472168</v>
      </c>
      <c r="AG29" s="102">
        <f t="shared" si="33"/>
        <v>1809.3348255157466</v>
      </c>
      <c r="AH29" s="102">
        <f t="shared" si="33"/>
        <v>1831.8871250152579</v>
      </c>
      <c r="AI29" s="60">
        <f t="shared" si="33"/>
        <v>199.88713741302493</v>
      </c>
      <c r="AJ29" s="99"/>
      <c r="AK29" s="50" t="s">
        <v>76</v>
      </c>
      <c r="AL29" s="51">
        <v>315.99999761581398</v>
      </c>
      <c r="AM29" s="51">
        <v>319.99999713897699</v>
      </c>
      <c r="AN29" s="51">
        <v>319.99999952316301</v>
      </c>
      <c r="AO29" s="51">
        <v>335.99999761581398</v>
      </c>
      <c r="AP29" s="51">
        <v>343.74765110015898</v>
      </c>
      <c r="AQ29" s="51">
        <v>336.53183460235601</v>
      </c>
      <c r="AR29" s="51">
        <v>337.68951559066801</v>
      </c>
      <c r="AS29" s="51">
        <v>341.81361627578701</v>
      </c>
      <c r="AT29" s="51">
        <v>344.00613927841198</v>
      </c>
      <c r="AU29" s="51">
        <v>345.57957220077498</v>
      </c>
      <c r="AV29" s="51">
        <v>350.33459806442301</v>
      </c>
      <c r="AW29" s="51">
        <v>347.94888782501198</v>
      </c>
      <c r="AX29" s="51">
        <v>355.68462514877302</v>
      </c>
      <c r="AY29" s="51">
        <v>366.04062843322799</v>
      </c>
      <c r="AZ29" s="51">
        <v>371.28199958801298</v>
      </c>
    </row>
    <row r="30" spans="2:52" x14ac:dyDescent="0.25">
      <c r="N30" s="42"/>
      <c r="O30" s="37"/>
      <c r="P30" s="37"/>
      <c r="Q30" s="37"/>
      <c r="S30" s="75" t="s">
        <v>57</v>
      </c>
      <c r="T30" s="64">
        <f>AL10</f>
        <v>325</v>
      </c>
      <c r="U30" s="64">
        <f t="shared" ref="U30:AH36" si="34">AM10</f>
        <v>287.99999952316301</v>
      </c>
      <c r="V30" s="64">
        <f t="shared" si="34"/>
        <v>290.99999809265103</v>
      </c>
      <c r="W30" s="64">
        <f t="shared" si="34"/>
        <v>324.99999713897699</v>
      </c>
      <c r="X30" s="64">
        <f t="shared" si="34"/>
        <v>278.64067268371599</v>
      </c>
      <c r="Y30" s="64">
        <f t="shared" si="34"/>
        <v>285.93476963043202</v>
      </c>
      <c r="Z30" s="64">
        <f t="shared" si="34"/>
        <v>285.28231906890898</v>
      </c>
      <c r="AA30" s="64">
        <f t="shared" si="34"/>
        <v>286.47152185440098</v>
      </c>
      <c r="AB30" s="64">
        <f t="shared" si="34"/>
        <v>297.84337615966803</v>
      </c>
      <c r="AC30" s="64">
        <f t="shared" si="34"/>
        <v>272.86572074890103</v>
      </c>
      <c r="AD30" s="64">
        <f t="shared" si="34"/>
        <v>298.28866863250698</v>
      </c>
      <c r="AE30" s="64">
        <f t="shared" si="34"/>
        <v>301.87769985198997</v>
      </c>
      <c r="AF30" s="64">
        <f t="shared" si="34"/>
        <v>305.63296699523897</v>
      </c>
      <c r="AG30" s="64">
        <f t="shared" si="34"/>
        <v>309.45949649810802</v>
      </c>
      <c r="AH30" s="64">
        <f t="shared" si="34"/>
        <v>313.26505184173601</v>
      </c>
      <c r="AI30" s="86">
        <f t="shared" ref="AI30:AI36" si="35">AH30-T30</f>
        <v>-11.73494815826399</v>
      </c>
      <c r="AJ30" s="94"/>
      <c r="AK30" s="50" t="s">
        <v>77</v>
      </c>
      <c r="AL30" s="51">
        <v>298.99999904632602</v>
      </c>
      <c r="AM30" s="51">
        <v>318.99999904632602</v>
      </c>
      <c r="AN30" s="51">
        <v>316.00000381469698</v>
      </c>
      <c r="AO30" s="51">
        <v>314.99999904632602</v>
      </c>
      <c r="AP30" s="51">
        <v>327.60029268264799</v>
      </c>
      <c r="AQ30" s="51">
        <v>335.47584152221702</v>
      </c>
      <c r="AR30" s="51">
        <v>330.64721822738602</v>
      </c>
      <c r="AS30" s="51">
        <v>331.55613660812401</v>
      </c>
      <c r="AT30" s="51">
        <v>335.40923595428501</v>
      </c>
      <c r="AU30" s="51">
        <v>338.71510982513399</v>
      </c>
      <c r="AV30" s="51">
        <v>340.56364011764498</v>
      </c>
      <c r="AW30" s="51">
        <v>344.88427972793602</v>
      </c>
      <c r="AX30" s="51">
        <v>344.35989522934</v>
      </c>
      <c r="AY30" s="51">
        <v>351.135598182678</v>
      </c>
      <c r="AZ30" s="51">
        <v>360.26982116699202</v>
      </c>
    </row>
    <row r="31" spans="2:52" x14ac:dyDescent="0.25">
      <c r="N31" s="42"/>
      <c r="O31" s="37"/>
      <c r="P31" s="37"/>
      <c r="Q31" s="37"/>
      <c r="S31" s="29" t="s">
        <v>58</v>
      </c>
      <c r="T31" s="60">
        <f>AL11</f>
        <v>284</v>
      </c>
      <c r="U31" s="60">
        <f t="shared" si="34"/>
        <v>331.99999809265103</v>
      </c>
      <c r="V31" s="60">
        <f t="shared" si="34"/>
        <v>296.99999713897699</v>
      </c>
      <c r="W31" s="60">
        <f t="shared" si="34"/>
        <v>288.99999761581398</v>
      </c>
      <c r="X31" s="60">
        <f t="shared" si="34"/>
        <v>327.95842552185098</v>
      </c>
      <c r="Y31" s="60">
        <f t="shared" si="34"/>
        <v>283.00044965744002</v>
      </c>
      <c r="Z31" s="60">
        <f t="shared" si="34"/>
        <v>290.28365898132301</v>
      </c>
      <c r="AA31" s="60">
        <f t="shared" si="34"/>
        <v>289.64599275589001</v>
      </c>
      <c r="AB31" s="60">
        <f t="shared" si="34"/>
        <v>290.904738903046</v>
      </c>
      <c r="AC31" s="60">
        <f t="shared" si="34"/>
        <v>302.281756877899</v>
      </c>
      <c r="AD31" s="60">
        <f t="shared" si="34"/>
        <v>278.05047655105602</v>
      </c>
      <c r="AE31" s="60">
        <f t="shared" si="34"/>
        <v>302.95647621154802</v>
      </c>
      <c r="AF31" s="60">
        <f t="shared" si="34"/>
        <v>306.76129722595198</v>
      </c>
      <c r="AG31" s="60">
        <f t="shared" si="34"/>
        <v>310.54343414306601</v>
      </c>
      <c r="AH31" s="60">
        <f t="shared" si="34"/>
        <v>314.42067432403599</v>
      </c>
      <c r="AI31" s="83">
        <f t="shared" si="35"/>
        <v>30.420674324035986</v>
      </c>
      <c r="AJ31" s="94"/>
      <c r="AK31" s="50" t="s">
        <v>78</v>
      </c>
      <c r="AL31" s="51">
        <v>287</v>
      </c>
      <c r="AM31" s="51">
        <v>282.00000095367398</v>
      </c>
      <c r="AN31" s="51">
        <v>314.00000095367398</v>
      </c>
      <c r="AO31" s="51">
        <v>328.00000286102301</v>
      </c>
      <c r="AP31" s="51">
        <v>311.20880365371698</v>
      </c>
      <c r="AQ31" s="51">
        <v>322.21066665649403</v>
      </c>
      <c r="AR31" s="51">
        <v>329.88038682937599</v>
      </c>
      <c r="AS31" s="51">
        <v>326.48093461990402</v>
      </c>
      <c r="AT31" s="51">
        <v>327.428169250488</v>
      </c>
      <c r="AU31" s="51">
        <v>332.00472879409801</v>
      </c>
      <c r="AV31" s="51">
        <v>335.23452758789102</v>
      </c>
      <c r="AW31" s="51">
        <v>337.30716657638601</v>
      </c>
      <c r="AX31" s="51">
        <v>342.18360471725498</v>
      </c>
      <c r="AY31" s="51">
        <v>342.13755607604998</v>
      </c>
      <c r="AZ31" s="51">
        <v>348.33876991272001</v>
      </c>
    </row>
    <row r="32" spans="2:52" x14ac:dyDescent="0.25">
      <c r="N32" s="42"/>
      <c r="O32" s="37"/>
      <c r="P32" s="37"/>
      <c r="Q32" s="37"/>
      <c r="S32" s="66" t="s">
        <v>59</v>
      </c>
      <c r="T32" s="64">
        <f t="shared" ref="T32:T36" si="36">AL12</f>
        <v>283.99999618530302</v>
      </c>
      <c r="U32" s="64">
        <f t="shared" si="34"/>
        <v>293.00000190734897</v>
      </c>
      <c r="V32" s="64">
        <f t="shared" si="34"/>
        <v>329.00000286102301</v>
      </c>
      <c r="W32" s="64">
        <f t="shared" si="34"/>
        <v>301.99999713897699</v>
      </c>
      <c r="X32" s="64">
        <f t="shared" si="34"/>
        <v>293.05585718154902</v>
      </c>
      <c r="Y32" s="64">
        <f t="shared" si="34"/>
        <v>331.07844781875599</v>
      </c>
      <c r="Z32" s="64">
        <f t="shared" si="34"/>
        <v>287.39052629470802</v>
      </c>
      <c r="AA32" s="64">
        <f t="shared" si="34"/>
        <v>294.59509420394897</v>
      </c>
      <c r="AB32" s="64">
        <f t="shared" si="34"/>
        <v>294.00666189193697</v>
      </c>
      <c r="AC32" s="64">
        <f t="shared" si="34"/>
        <v>295.55694580078102</v>
      </c>
      <c r="AD32" s="64">
        <f t="shared" si="34"/>
        <v>306.75240945816</v>
      </c>
      <c r="AE32" s="64">
        <f t="shared" si="34"/>
        <v>283.197585105896</v>
      </c>
      <c r="AF32" s="64">
        <f t="shared" si="34"/>
        <v>307.81632900237997</v>
      </c>
      <c r="AG32" s="64">
        <f t="shared" si="34"/>
        <v>311.648628234863</v>
      </c>
      <c r="AH32" s="64">
        <f t="shared" si="34"/>
        <v>315.48291301727301</v>
      </c>
      <c r="AI32" s="82">
        <f t="shared" si="35"/>
        <v>31.482916831969987</v>
      </c>
      <c r="AJ32" s="94"/>
      <c r="AK32" s="50" t="s">
        <v>79</v>
      </c>
      <c r="AL32" s="51">
        <v>301.00000381469698</v>
      </c>
      <c r="AM32" s="51">
        <v>275.99999904632602</v>
      </c>
      <c r="AN32" s="51">
        <v>282.99999523162802</v>
      </c>
      <c r="AO32" s="51">
        <v>323.99999809265103</v>
      </c>
      <c r="AP32" s="51">
        <v>323.40418291091902</v>
      </c>
      <c r="AQ32" s="51">
        <v>309.02971124649002</v>
      </c>
      <c r="AR32" s="51">
        <v>319.26280593872099</v>
      </c>
      <c r="AS32" s="51">
        <v>326.21404361724899</v>
      </c>
      <c r="AT32" s="51">
        <v>323.89828157424898</v>
      </c>
      <c r="AU32" s="51">
        <v>325.81266403198202</v>
      </c>
      <c r="AV32" s="51">
        <v>330.15120649337803</v>
      </c>
      <c r="AW32" s="51">
        <v>333.32675504684403</v>
      </c>
      <c r="AX32" s="51">
        <v>336.40649604797397</v>
      </c>
      <c r="AY32" s="51">
        <v>340.86353206634499</v>
      </c>
      <c r="AZ32" s="51">
        <v>341.32673645019503</v>
      </c>
    </row>
    <row r="33" spans="14:52" x14ac:dyDescent="0.25">
      <c r="N33" s="42"/>
      <c r="O33" s="37"/>
      <c r="P33" s="37"/>
      <c r="Q33" s="37"/>
      <c r="S33" s="29" t="s">
        <v>60</v>
      </c>
      <c r="T33" s="60">
        <f t="shared" si="36"/>
        <v>302.00000190734897</v>
      </c>
      <c r="U33" s="60">
        <f t="shared" si="34"/>
        <v>282.99999618530302</v>
      </c>
      <c r="V33" s="60">
        <f t="shared" si="34"/>
        <v>300.00000190734897</v>
      </c>
      <c r="W33" s="60">
        <f t="shared" si="34"/>
        <v>332.00000190734897</v>
      </c>
      <c r="X33" s="60">
        <f t="shared" si="34"/>
        <v>305.56122112274198</v>
      </c>
      <c r="Y33" s="60">
        <f t="shared" si="34"/>
        <v>296.81868314743002</v>
      </c>
      <c r="Z33" s="60">
        <f t="shared" si="34"/>
        <v>334.15607738494901</v>
      </c>
      <c r="AA33" s="60">
        <f t="shared" si="34"/>
        <v>291.44787931442301</v>
      </c>
      <c r="AB33" s="60">
        <f t="shared" si="34"/>
        <v>298.621134757996</v>
      </c>
      <c r="AC33" s="60">
        <f t="shared" si="34"/>
        <v>298.28143882751499</v>
      </c>
      <c r="AD33" s="60">
        <f t="shared" si="34"/>
        <v>299.92347097396902</v>
      </c>
      <c r="AE33" s="60">
        <f t="shared" si="34"/>
        <v>310.97803115844698</v>
      </c>
      <c r="AF33" s="60">
        <f t="shared" si="34"/>
        <v>288.16675662994402</v>
      </c>
      <c r="AG33" s="60">
        <f t="shared" si="34"/>
        <v>312.37948608398398</v>
      </c>
      <c r="AH33" s="60">
        <f t="shared" si="34"/>
        <v>316.25734424591099</v>
      </c>
      <c r="AI33" s="83">
        <f t="shared" si="35"/>
        <v>14.257342338562012</v>
      </c>
      <c r="AJ33" s="94"/>
      <c r="AK33" s="50" t="s">
        <v>80</v>
      </c>
      <c r="AL33" s="51">
        <v>274.99999809265103</v>
      </c>
      <c r="AM33" s="51">
        <v>288.00000143051102</v>
      </c>
      <c r="AN33" s="51">
        <v>273.99999713897699</v>
      </c>
      <c r="AO33" s="51">
        <v>292</v>
      </c>
      <c r="AP33" s="51">
        <v>322.15326118469198</v>
      </c>
      <c r="AQ33" s="51">
        <v>321.19507265090903</v>
      </c>
      <c r="AR33" s="51">
        <v>309.02895021438599</v>
      </c>
      <c r="AS33" s="51">
        <v>318.40368890762301</v>
      </c>
      <c r="AT33" s="51">
        <v>324.72090339660599</v>
      </c>
      <c r="AU33" s="51">
        <v>323.979551792145</v>
      </c>
      <c r="AV33" s="51">
        <v>325.95276594161999</v>
      </c>
      <c r="AW33" s="51">
        <v>330.15847826004</v>
      </c>
      <c r="AX33" s="51">
        <v>334.01826572418202</v>
      </c>
      <c r="AY33" s="51">
        <v>337.13634014129599</v>
      </c>
      <c r="AZ33" s="51">
        <v>341.399420261383</v>
      </c>
    </row>
    <row r="34" spans="14:52" x14ac:dyDescent="0.25">
      <c r="N34" s="42"/>
      <c r="O34" s="37"/>
      <c r="P34" s="37"/>
      <c r="Q34" s="37"/>
      <c r="S34" s="66" t="s">
        <v>61</v>
      </c>
      <c r="T34" s="64">
        <f t="shared" si="36"/>
        <v>295.00000095367398</v>
      </c>
      <c r="U34" s="64">
        <f t="shared" si="34"/>
        <v>305.99999904632602</v>
      </c>
      <c r="V34" s="64">
        <f t="shared" si="34"/>
        <v>285.99999618530302</v>
      </c>
      <c r="W34" s="64">
        <f t="shared" si="34"/>
        <v>307.00000190734897</v>
      </c>
      <c r="X34" s="64">
        <f t="shared" si="34"/>
        <v>334.64696979522699</v>
      </c>
      <c r="Y34" s="64">
        <f t="shared" si="34"/>
        <v>308.90637540817301</v>
      </c>
      <c r="Z34" s="64">
        <f t="shared" si="34"/>
        <v>300.39414787292498</v>
      </c>
      <c r="AA34" s="64">
        <f t="shared" si="34"/>
        <v>337.07330083847</v>
      </c>
      <c r="AB34" s="64">
        <f t="shared" si="34"/>
        <v>295.21005153656</v>
      </c>
      <c r="AC34" s="64">
        <f t="shared" si="34"/>
        <v>302.54580211639399</v>
      </c>
      <c r="AD34" s="64">
        <f t="shared" si="34"/>
        <v>302.27255344390898</v>
      </c>
      <c r="AE34" s="64">
        <f t="shared" si="34"/>
        <v>303.98127079009998</v>
      </c>
      <c r="AF34" s="64">
        <f t="shared" si="34"/>
        <v>315.04382419586199</v>
      </c>
      <c r="AG34" s="64">
        <f t="shared" si="34"/>
        <v>292.76479768753097</v>
      </c>
      <c r="AH34" s="64">
        <f t="shared" si="34"/>
        <v>316.62961864471401</v>
      </c>
      <c r="AI34" s="82">
        <f t="shared" si="35"/>
        <v>21.629617691040039</v>
      </c>
      <c r="AJ34" s="94"/>
      <c r="AK34" s="50" t="s">
        <v>81</v>
      </c>
      <c r="AL34" s="51">
        <v>267</v>
      </c>
      <c r="AM34" s="51">
        <v>283.99999809265103</v>
      </c>
      <c r="AN34" s="51">
        <v>300.00000095367398</v>
      </c>
      <c r="AO34" s="51">
        <v>284</v>
      </c>
      <c r="AP34" s="51">
        <v>294.467629432678</v>
      </c>
      <c r="AQ34" s="51">
        <v>321.92159557342501</v>
      </c>
      <c r="AR34" s="51">
        <v>321.11508607864403</v>
      </c>
      <c r="AS34" s="51">
        <v>310.24378776550299</v>
      </c>
      <c r="AT34" s="51">
        <v>318.98534965515103</v>
      </c>
      <c r="AU34" s="51">
        <v>325.510022163391</v>
      </c>
      <c r="AV34" s="51">
        <v>325.304092884064</v>
      </c>
      <c r="AW34" s="51">
        <v>327.35575771331798</v>
      </c>
      <c r="AX34" s="51">
        <v>332.12427616119402</v>
      </c>
      <c r="AY34" s="51">
        <v>335.86357688903797</v>
      </c>
      <c r="AZ34" s="51">
        <v>339.12778663635299</v>
      </c>
    </row>
    <row r="35" spans="14:52" x14ac:dyDescent="0.25">
      <c r="N35" s="42"/>
      <c r="O35" s="37"/>
      <c r="P35" s="37"/>
      <c r="Q35" s="37"/>
      <c r="S35" s="29" t="s">
        <v>62</v>
      </c>
      <c r="T35" s="60">
        <f t="shared" si="36"/>
        <v>317.99999904632602</v>
      </c>
      <c r="U35" s="60">
        <f t="shared" si="34"/>
        <v>292.99999809265103</v>
      </c>
      <c r="V35" s="60">
        <f t="shared" si="34"/>
        <v>303.99999904632602</v>
      </c>
      <c r="W35" s="60">
        <f t="shared" si="34"/>
        <v>293.99999618530302</v>
      </c>
      <c r="X35" s="60">
        <f t="shared" si="34"/>
        <v>309.85691833496099</v>
      </c>
      <c r="Y35" s="60">
        <f t="shared" si="34"/>
        <v>337.13419675826998</v>
      </c>
      <c r="Z35" s="60">
        <f t="shared" si="34"/>
        <v>312.06694269180298</v>
      </c>
      <c r="AA35" s="60">
        <f t="shared" si="34"/>
        <v>303.67402315139799</v>
      </c>
      <c r="AB35" s="60">
        <f t="shared" si="34"/>
        <v>339.81521654129</v>
      </c>
      <c r="AC35" s="60">
        <f t="shared" si="34"/>
        <v>298.84813737869302</v>
      </c>
      <c r="AD35" s="60">
        <f t="shared" si="34"/>
        <v>306.18663930892899</v>
      </c>
      <c r="AE35" s="60">
        <f t="shared" si="34"/>
        <v>305.98047447204601</v>
      </c>
      <c r="AF35" s="60">
        <f t="shared" si="34"/>
        <v>307.86997985839798</v>
      </c>
      <c r="AG35" s="60">
        <f t="shared" si="34"/>
        <v>318.81371212005598</v>
      </c>
      <c r="AH35" s="60">
        <f t="shared" si="34"/>
        <v>297.02603626251198</v>
      </c>
      <c r="AI35" s="83">
        <f t="shared" si="35"/>
        <v>-20.973962783814045</v>
      </c>
      <c r="AJ35" s="94"/>
      <c r="AK35" s="50" t="s">
        <v>82</v>
      </c>
      <c r="AL35" s="51">
        <v>272.99999713897699</v>
      </c>
      <c r="AM35" s="51">
        <v>263.00000047683699</v>
      </c>
      <c r="AN35" s="51">
        <v>284.99999809265103</v>
      </c>
      <c r="AO35" s="51">
        <v>299.00000047683699</v>
      </c>
      <c r="AP35" s="51">
        <v>287.18569803237898</v>
      </c>
      <c r="AQ35" s="51">
        <v>297.64453220367398</v>
      </c>
      <c r="AR35" s="51">
        <v>323.29998016357399</v>
      </c>
      <c r="AS35" s="51">
        <v>322.43127965927101</v>
      </c>
      <c r="AT35" s="51">
        <v>312.641819953918</v>
      </c>
      <c r="AU35" s="51">
        <v>321.541913986206</v>
      </c>
      <c r="AV35" s="51">
        <v>327.607831954956</v>
      </c>
      <c r="AW35" s="51">
        <v>327.83404254913302</v>
      </c>
      <c r="AX35" s="51">
        <v>330.53731727600098</v>
      </c>
      <c r="AY35" s="51">
        <v>335.18088531494101</v>
      </c>
      <c r="AZ35" s="51">
        <v>338.93287944793701</v>
      </c>
    </row>
    <row r="36" spans="14:52" x14ac:dyDescent="0.25">
      <c r="N36" s="42"/>
      <c r="O36" s="37"/>
      <c r="P36" s="37"/>
      <c r="Q36" s="37"/>
      <c r="S36" s="72" t="s">
        <v>63</v>
      </c>
      <c r="T36" s="73">
        <f t="shared" si="36"/>
        <v>303.99999904632602</v>
      </c>
      <c r="U36" s="73">
        <f t="shared" si="34"/>
        <v>320.99999618530302</v>
      </c>
      <c r="V36" s="73">
        <f t="shared" si="34"/>
        <v>299.00000095367398</v>
      </c>
      <c r="W36" s="73">
        <f t="shared" si="34"/>
        <v>313.00000190734897</v>
      </c>
      <c r="X36" s="73">
        <f t="shared" si="34"/>
        <v>297.28890037536598</v>
      </c>
      <c r="Y36" s="73">
        <f t="shared" si="34"/>
        <v>312.81228876113897</v>
      </c>
      <c r="Z36" s="73">
        <f t="shared" si="34"/>
        <v>339.885522842407</v>
      </c>
      <c r="AA36" s="73">
        <f t="shared" si="34"/>
        <v>315.32076883316</v>
      </c>
      <c r="AB36" s="73">
        <f t="shared" si="34"/>
        <v>307.08424997329701</v>
      </c>
      <c r="AC36" s="73">
        <f t="shared" si="34"/>
        <v>342.90699720382702</v>
      </c>
      <c r="AD36" s="73">
        <f t="shared" si="34"/>
        <v>302.63942241668701</v>
      </c>
      <c r="AE36" s="73">
        <f t="shared" si="34"/>
        <v>309.9915766716</v>
      </c>
      <c r="AF36" s="73">
        <f t="shared" si="34"/>
        <v>309.93689346313499</v>
      </c>
      <c r="AG36" s="73">
        <f t="shared" si="34"/>
        <v>311.882658958435</v>
      </c>
      <c r="AH36" s="73">
        <f t="shared" si="34"/>
        <v>322.73534870147699</v>
      </c>
      <c r="AI36" s="85">
        <f t="shared" si="35"/>
        <v>18.735349655150969</v>
      </c>
      <c r="AJ36" s="94"/>
      <c r="AK36" s="50" t="s">
        <v>83</v>
      </c>
      <c r="AL36" s="51">
        <v>287.99999570846597</v>
      </c>
      <c r="AM36" s="51">
        <v>269.00000143051102</v>
      </c>
      <c r="AN36" s="51">
        <v>275.00000190734897</v>
      </c>
      <c r="AO36" s="51">
        <v>291</v>
      </c>
      <c r="AP36" s="51">
        <v>303.29406309127802</v>
      </c>
      <c r="AQ36" s="51">
        <v>291.72697114944498</v>
      </c>
      <c r="AR36" s="51">
        <v>302.54645109176602</v>
      </c>
      <c r="AS36" s="51">
        <v>326.49726676940901</v>
      </c>
      <c r="AT36" s="51">
        <v>325.63085842132602</v>
      </c>
      <c r="AU36" s="51">
        <v>317.30934715271002</v>
      </c>
      <c r="AV36" s="51">
        <v>325.91409063339199</v>
      </c>
      <c r="AW36" s="51">
        <v>331.626016616821</v>
      </c>
      <c r="AX36" s="51">
        <v>332.72032356262201</v>
      </c>
      <c r="AY36" s="51">
        <v>335.48903656005899</v>
      </c>
      <c r="AZ36" s="51">
        <v>340.131657600403</v>
      </c>
    </row>
    <row r="37" spans="14:52" x14ac:dyDescent="0.25">
      <c r="N37" s="42"/>
      <c r="O37" s="37"/>
      <c r="P37" s="37"/>
      <c r="Q37" s="37"/>
      <c r="R37" s="1"/>
      <c r="S37" s="3" t="s">
        <v>9</v>
      </c>
      <c r="T37" s="60">
        <f>SUM(T30:T36)</f>
        <v>2111.999997138978</v>
      </c>
      <c r="U37" s="60">
        <f t="shared" ref="U37:AI37" si="37">SUM(U30:U36)</f>
        <v>2115.9999890327463</v>
      </c>
      <c r="V37" s="60">
        <f t="shared" si="37"/>
        <v>2105.9999961853027</v>
      </c>
      <c r="W37" s="60">
        <f t="shared" si="37"/>
        <v>2161.9999938011179</v>
      </c>
      <c r="X37" s="60">
        <f t="shared" si="37"/>
        <v>2147.0089650154118</v>
      </c>
      <c r="Y37" s="60">
        <f t="shared" si="37"/>
        <v>2155.6852111816402</v>
      </c>
      <c r="Z37" s="60">
        <f t="shared" si="37"/>
        <v>2149.4591951370239</v>
      </c>
      <c r="AA37" s="60">
        <f t="shared" si="37"/>
        <v>2118.2285809516911</v>
      </c>
      <c r="AB37" s="60">
        <f t="shared" si="37"/>
        <v>2123.4854297637944</v>
      </c>
      <c r="AC37" s="60">
        <f t="shared" si="37"/>
        <v>2113.28679895401</v>
      </c>
      <c r="AD37" s="60">
        <f t="shared" si="37"/>
        <v>2094.1136407852168</v>
      </c>
      <c r="AE37" s="60">
        <f t="shared" si="37"/>
        <v>2118.9631142616267</v>
      </c>
      <c r="AF37" s="60">
        <f t="shared" si="37"/>
        <v>2141.2280473709097</v>
      </c>
      <c r="AG37" s="60">
        <f t="shared" si="37"/>
        <v>2167.4922137260428</v>
      </c>
      <c r="AH37" s="60">
        <f t="shared" si="37"/>
        <v>2195.8169870376587</v>
      </c>
      <c r="AI37" s="60">
        <f t="shared" si="37"/>
        <v>83.816989898680959</v>
      </c>
      <c r="AJ37" s="99"/>
      <c r="AK37" s="50" t="s">
        <v>84</v>
      </c>
      <c r="AL37" s="51">
        <v>265.00000095367398</v>
      </c>
      <c r="AM37" s="51">
        <v>294.00000047683699</v>
      </c>
      <c r="AN37" s="51">
        <v>271.99999618530302</v>
      </c>
      <c r="AO37" s="51">
        <v>280.00000095367398</v>
      </c>
      <c r="AP37" s="51">
        <v>295.60809946060198</v>
      </c>
      <c r="AQ37" s="51">
        <v>307.44752120971702</v>
      </c>
      <c r="AR37" s="51">
        <v>296.61029052734398</v>
      </c>
      <c r="AS37" s="51">
        <v>307.377989292145</v>
      </c>
      <c r="AT37" s="51">
        <v>329.94871234893799</v>
      </c>
      <c r="AU37" s="51">
        <v>329.62254810333297</v>
      </c>
      <c r="AV37" s="51">
        <v>322.07896280288702</v>
      </c>
      <c r="AW37" s="51">
        <v>330.479147911072</v>
      </c>
      <c r="AX37" s="51">
        <v>336.35723304748501</v>
      </c>
      <c r="AY37" s="51">
        <v>337.67940807342501</v>
      </c>
      <c r="AZ37" s="51">
        <v>340.58889961242699</v>
      </c>
    </row>
    <row r="38" spans="14:52" x14ac:dyDescent="0.25">
      <c r="N38" s="42"/>
      <c r="O38" s="37"/>
      <c r="P38" s="37"/>
      <c r="Q38" s="37"/>
      <c r="S38" s="65" t="s">
        <v>64</v>
      </c>
      <c r="T38" s="78">
        <f>AL17</f>
        <v>295.99999618530302</v>
      </c>
      <c r="U38" s="78">
        <f t="shared" ref="U38:AH40" si="38">AM17</f>
        <v>308.99999713897699</v>
      </c>
      <c r="V38" s="78">
        <f t="shared" si="38"/>
        <v>319</v>
      </c>
      <c r="W38" s="78">
        <f t="shared" si="38"/>
        <v>302</v>
      </c>
      <c r="X38" s="78">
        <f t="shared" si="38"/>
        <v>316.31691551208502</v>
      </c>
      <c r="Y38" s="78">
        <f t="shared" si="38"/>
        <v>300.89093065261801</v>
      </c>
      <c r="Z38" s="78">
        <f t="shared" si="38"/>
        <v>316.19382095336903</v>
      </c>
      <c r="AA38" s="78">
        <f t="shared" si="38"/>
        <v>342.999962806702</v>
      </c>
      <c r="AB38" s="78">
        <f t="shared" si="38"/>
        <v>318.91230487823498</v>
      </c>
      <c r="AC38" s="78">
        <f t="shared" si="38"/>
        <v>311.06460094451899</v>
      </c>
      <c r="AD38" s="78">
        <f t="shared" si="38"/>
        <v>346.434016227722</v>
      </c>
      <c r="AE38" s="78">
        <f t="shared" si="38"/>
        <v>306.88229084014898</v>
      </c>
      <c r="AF38" s="78">
        <f t="shared" si="38"/>
        <v>314.37985515594499</v>
      </c>
      <c r="AG38" s="78">
        <f t="shared" si="38"/>
        <v>314.31625843048101</v>
      </c>
      <c r="AH38" s="78">
        <f t="shared" si="38"/>
        <v>316.36007976531999</v>
      </c>
      <c r="AI38" s="103">
        <f t="shared" ref="AI38:AI40" si="39">AH38-T38</f>
        <v>20.360083580016976</v>
      </c>
      <c r="AJ38" s="94"/>
      <c r="AK38" s="50" t="s">
        <v>85</v>
      </c>
      <c r="AL38" s="51">
        <v>285.99999618530302</v>
      </c>
      <c r="AM38" s="51">
        <v>256</v>
      </c>
      <c r="AN38" s="51">
        <v>312.99999761581398</v>
      </c>
      <c r="AO38" s="51">
        <v>271</v>
      </c>
      <c r="AP38" s="51">
        <v>285.87544846534701</v>
      </c>
      <c r="AQ38" s="51">
        <v>300.25045061111501</v>
      </c>
      <c r="AR38" s="51">
        <v>311.99303913116501</v>
      </c>
      <c r="AS38" s="51">
        <v>301.54788398742699</v>
      </c>
      <c r="AT38" s="51">
        <v>312.248726844788</v>
      </c>
      <c r="AU38" s="51">
        <v>334.12654209137003</v>
      </c>
      <c r="AV38" s="51">
        <v>333.90088653564499</v>
      </c>
      <c r="AW38" s="51">
        <v>327.00388908386202</v>
      </c>
      <c r="AX38" s="51">
        <v>335.61888313293503</v>
      </c>
      <c r="AY38" s="51">
        <v>341.27755165100098</v>
      </c>
      <c r="AZ38" s="51">
        <v>342.84539604187</v>
      </c>
    </row>
    <row r="39" spans="14:52" x14ac:dyDescent="0.25">
      <c r="N39" s="42"/>
      <c r="O39" s="37"/>
      <c r="P39" s="37"/>
      <c r="Q39" s="37"/>
      <c r="S39" s="66" t="s">
        <v>65</v>
      </c>
      <c r="T39" s="64">
        <f>AL18</f>
        <v>280</v>
      </c>
      <c r="U39" s="64">
        <f t="shared" si="38"/>
        <v>303.00000095367398</v>
      </c>
      <c r="V39" s="64">
        <f t="shared" si="38"/>
        <v>313.99999713897699</v>
      </c>
      <c r="W39" s="64">
        <f t="shared" si="38"/>
        <v>323.00000095367398</v>
      </c>
      <c r="X39" s="64">
        <f t="shared" si="38"/>
        <v>305.46128368377703</v>
      </c>
      <c r="Y39" s="64">
        <f t="shared" si="38"/>
        <v>319.78892326354998</v>
      </c>
      <c r="Z39" s="64">
        <f t="shared" si="38"/>
        <v>304.76143264770502</v>
      </c>
      <c r="AA39" s="64">
        <f t="shared" si="38"/>
        <v>319.65407276153599</v>
      </c>
      <c r="AB39" s="64">
        <f t="shared" si="38"/>
        <v>346.18656587600702</v>
      </c>
      <c r="AC39" s="64">
        <f t="shared" si="38"/>
        <v>322.80016851425199</v>
      </c>
      <c r="AD39" s="64">
        <f t="shared" si="38"/>
        <v>315.23004150390602</v>
      </c>
      <c r="AE39" s="64">
        <f t="shared" si="38"/>
        <v>350.08377265930199</v>
      </c>
      <c r="AF39" s="64">
        <f t="shared" si="38"/>
        <v>311.44491529464699</v>
      </c>
      <c r="AG39" s="64">
        <f t="shared" si="38"/>
        <v>318.96696233749401</v>
      </c>
      <c r="AH39" s="64">
        <f t="shared" si="38"/>
        <v>318.88293457031301</v>
      </c>
      <c r="AI39" s="82">
        <f t="shared" si="39"/>
        <v>38.882934570313012</v>
      </c>
      <c r="AJ39" s="94"/>
      <c r="AK39" s="50" t="s">
        <v>86</v>
      </c>
      <c r="AL39" s="51">
        <v>280.99999904632602</v>
      </c>
      <c r="AM39" s="51">
        <v>273.99999904632602</v>
      </c>
      <c r="AN39" s="51">
        <v>267.99999713897699</v>
      </c>
      <c r="AO39" s="51">
        <v>311.99999666214001</v>
      </c>
      <c r="AP39" s="51">
        <v>276.70953655242897</v>
      </c>
      <c r="AQ39" s="51">
        <v>290.97217726707498</v>
      </c>
      <c r="AR39" s="51">
        <v>304.60916423797602</v>
      </c>
      <c r="AS39" s="51">
        <v>316.05131483077997</v>
      </c>
      <c r="AT39" s="51">
        <v>306.07476949691801</v>
      </c>
      <c r="AU39" s="51">
        <v>316.97910499572799</v>
      </c>
      <c r="AV39" s="51">
        <v>337.89487457275402</v>
      </c>
      <c r="AW39" s="51">
        <v>337.815877914429</v>
      </c>
      <c r="AX39" s="51">
        <v>331.81756877899198</v>
      </c>
      <c r="AY39" s="51">
        <v>340.22379064559902</v>
      </c>
      <c r="AZ39" s="51">
        <v>345.76899147033703</v>
      </c>
    </row>
    <row r="40" spans="14:52" x14ac:dyDescent="0.25">
      <c r="N40" s="42"/>
      <c r="O40" s="37"/>
      <c r="P40" s="37"/>
      <c r="Q40" s="37"/>
      <c r="S40" s="68" t="s">
        <v>66</v>
      </c>
      <c r="T40" s="62">
        <f>AL19</f>
        <v>316.00000095367398</v>
      </c>
      <c r="U40" s="62">
        <f t="shared" si="38"/>
        <v>285.00000190734897</v>
      </c>
      <c r="V40" s="62">
        <f t="shared" si="38"/>
        <v>300.00000286102301</v>
      </c>
      <c r="W40" s="62">
        <f t="shared" si="38"/>
        <v>321.99999523162802</v>
      </c>
      <c r="X40" s="62">
        <f t="shared" si="38"/>
        <v>326.45497941970802</v>
      </c>
      <c r="Y40" s="62">
        <f t="shared" si="38"/>
        <v>309.28515052795399</v>
      </c>
      <c r="Z40" s="62">
        <f t="shared" si="38"/>
        <v>323.613071918488</v>
      </c>
      <c r="AA40" s="62">
        <f t="shared" si="38"/>
        <v>308.97506380081199</v>
      </c>
      <c r="AB40" s="62">
        <f t="shared" si="38"/>
        <v>323.37255477905302</v>
      </c>
      <c r="AC40" s="62">
        <f t="shared" si="38"/>
        <v>349.766914844513</v>
      </c>
      <c r="AD40" s="62">
        <f t="shared" si="38"/>
        <v>327.03419780731201</v>
      </c>
      <c r="AE40" s="62">
        <f t="shared" si="38"/>
        <v>319.76670265197799</v>
      </c>
      <c r="AF40" s="62">
        <f t="shared" si="38"/>
        <v>354.13808202743502</v>
      </c>
      <c r="AG40" s="62">
        <f t="shared" si="38"/>
        <v>316.429985046387</v>
      </c>
      <c r="AH40" s="62">
        <f t="shared" si="38"/>
        <v>323.97519683837902</v>
      </c>
      <c r="AI40" s="84">
        <f t="shared" si="39"/>
        <v>7.9751958847050446</v>
      </c>
      <c r="AJ40" s="94"/>
      <c r="AK40" s="50" t="s">
        <v>87</v>
      </c>
      <c r="AL40" s="51">
        <v>269.99999666214001</v>
      </c>
      <c r="AM40" s="51">
        <v>286</v>
      </c>
      <c r="AN40" s="51">
        <v>286.99999618530302</v>
      </c>
      <c r="AO40" s="51">
        <v>269.99999904632602</v>
      </c>
      <c r="AP40" s="51">
        <v>315.73114204406698</v>
      </c>
      <c r="AQ40" s="51">
        <v>282.41516113281301</v>
      </c>
      <c r="AR40" s="51">
        <v>296.41980171203602</v>
      </c>
      <c r="AS40" s="51">
        <v>309.290759086609</v>
      </c>
      <c r="AT40" s="51">
        <v>320.51411771774298</v>
      </c>
      <c r="AU40" s="51">
        <v>311.32150268554699</v>
      </c>
      <c r="AV40" s="51">
        <v>322.06575298309298</v>
      </c>
      <c r="AW40" s="51">
        <v>342.189953804016</v>
      </c>
      <c r="AX40" s="51">
        <v>342.56161499023398</v>
      </c>
      <c r="AY40" s="51">
        <v>337.02572345733603</v>
      </c>
      <c r="AZ40" s="51">
        <v>345.30829238891602</v>
      </c>
    </row>
    <row r="41" spans="14:52" x14ac:dyDescent="0.25">
      <c r="N41" s="42"/>
      <c r="O41" s="37"/>
      <c r="P41" s="37"/>
      <c r="Q41" s="37"/>
      <c r="S41" s="3" t="s">
        <v>9</v>
      </c>
      <c r="T41" s="102">
        <f>SUM(T38:T40)</f>
        <v>891.99999713897694</v>
      </c>
      <c r="U41" s="102">
        <f t="shared" ref="U41:AI41" si="40">SUM(U38:U40)</f>
        <v>896.99999999999989</v>
      </c>
      <c r="V41" s="102">
        <f t="shared" si="40"/>
        <v>933</v>
      </c>
      <c r="W41" s="102">
        <f t="shared" si="40"/>
        <v>946.99999618530205</v>
      </c>
      <c r="X41" s="102">
        <f t="shared" si="40"/>
        <v>948.23317861557007</v>
      </c>
      <c r="Y41" s="102">
        <f t="shared" si="40"/>
        <v>929.96500444412197</v>
      </c>
      <c r="Z41" s="102">
        <f t="shared" si="40"/>
        <v>944.56832551956199</v>
      </c>
      <c r="AA41" s="102">
        <f t="shared" si="40"/>
        <v>971.62909936904998</v>
      </c>
      <c r="AB41" s="102">
        <f t="shared" si="40"/>
        <v>988.47142553329491</v>
      </c>
      <c r="AC41" s="102">
        <f t="shared" si="40"/>
        <v>983.63168430328392</v>
      </c>
      <c r="AD41" s="102">
        <f t="shared" si="40"/>
        <v>988.69825553893997</v>
      </c>
      <c r="AE41" s="102">
        <f t="shared" si="40"/>
        <v>976.7327661514289</v>
      </c>
      <c r="AF41" s="102">
        <f t="shared" si="40"/>
        <v>979.96285247802712</v>
      </c>
      <c r="AG41" s="102">
        <f t="shared" si="40"/>
        <v>949.71320581436203</v>
      </c>
      <c r="AH41" s="102">
        <f t="shared" si="40"/>
        <v>959.21821117401203</v>
      </c>
      <c r="AI41" s="60">
        <f t="shared" si="40"/>
        <v>67.218214035035032</v>
      </c>
      <c r="AJ41" s="99"/>
      <c r="AK41" s="50" t="s">
        <v>88</v>
      </c>
      <c r="AL41" s="51">
        <v>278.99999713897699</v>
      </c>
      <c r="AM41" s="51">
        <v>272.99999856948898</v>
      </c>
      <c r="AN41" s="51">
        <v>288.99999809265103</v>
      </c>
      <c r="AO41" s="51">
        <v>295.00000095367398</v>
      </c>
      <c r="AP41" s="51">
        <v>275.09622192382801</v>
      </c>
      <c r="AQ41" s="51">
        <v>318.98761224746698</v>
      </c>
      <c r="AR41" s="51">
        <v>287.49796962737997</v>
      </c>
      <c r="AS41" s="51">
        <v>301.10276508331299</v>
      </c>
      <c r="AT41" s="51">
        <v>313.40557193756098</v>
      </c>
      <c r="AU41" s="51">
        <v>324.69084978103598</v>
      </c>
      <c r="AV41" s="51">
        <v>315.92670917510998</v>
      </c>
      <c r="AW41" s="51">
        <v>326.52010631561302</v>
      </c>
      <c r="AX41" s="51">
        <v>346.22992229461698</v>
      </c>
      <c r="AY41" s="51">
        <v>346.70491790771501</v>
      </c>
      <c r="AZ41" s="51">
        <v>341.61086368560802</v>
      </c>
    </row>
    <row r="42" spans="14:52" x14ac:dyDescent="0.25">
      <c r="N42" s="42"/>
      <c r="O42" s="37"/>
      <c r="P42" s="37"/>
      <c r="Q42" s="37"/>
      <c r="S42" s="75" t="s">
        <v>67</v>
      </c>
      <c r="T42" s="64">
        <f>AL20</f>
        <v>302.99999809265103</v>
      </c>
      <c r="U42" s="64">
        <f t="shared" ref="U42:AH55" si="41">AM20</f>
        <v>318</v>
      </c>
      <c r="V42" s="64">
        <f t="shared" si="41"/>
        <v>291.99999713897699</v>
      </c>
      <c r="W42" s="64">
        <f t="shared" si="41"/>
        <v>301</v>
      </c>
      <c r="X42" s="64">
        <f t="shared" si="41"/>
        <v>325.078631877899</v>
      </c>
      <c r="Y42" s="64">
        <f t="shared" si="41"/>
        <v>329.42306900024403</v>
      </c>
      <c r="Z42" s="64">
        <f t="shared" si="41"/>
        <v>313.06871604919399</v>
      </c>
      <c r="AA42" s="64">
        <f t="shared" si="41"/>
        <v>327.12163925170898</v>
      </c>
      <c r="AB42" s="64">
        <f t="shared" si="41"/>
        <v>313.030846118927</v>
      </c>
      <c r="AC42" s="64">
        <f t="shared" si="41"/>
        <v>327.08680200576799</v>
      </c>
      <c r="AD42" s="64">
        <f t="shared" si="41"/>
        <v>353.01742887496903</v>
      </c>
      <c r="AE42" s="64">
        <f t="shared" si="41"/>
        <v>331.09802722930903</v>
      </c>
      <c r="AF42" s="64">
        <f t="shared" si="41"/>
        <v>324.34703588485701</v>
      </c>
      <c r="AG42" s="64">
        <f t="shared" si="41"/>
        <v>357.885190963745</v>
      </c>
      <c r="AH42" s="64">
        <f t="shared" si="41"/>
        <v>321.40597009658802</v>
      </c>
      <c r="AI42" s="86">
        <f t="shared" ref="AI42:AI55" si="42">AH42-T42</f>
        <v>18.405972003936995</v>
      </c>
      <c r="AJ42" s="94"/>
      <c r="AK42" s="50" t="s">
        <v>89</v>
      </c>
      <c r="AL42" s="51">
        <v>282</v>
      </c>
      <c r="AM42" s="51">
        <v>281.99999618530302</v>
      </c>
      <c r="AN42" s="51">
        <v>277.99999856948898</v>
      </c>
      <c r="AO42" s="51">
        <v>298.99999809265103</v>
      </c>
      <c r="AP42" s="51">
        <v>299.01118516922003</v>
      </c>
      <c r="AQ42" s="51">
        <v>279.87773132324202</v>
      </c>
      <c r="AR42" s="51">
        <v>322.37167215347301</v>
      </c>
      <c r="AS42" s="51">
        <v>292.33975696563698</v>
      </c>
      <c r="AT42" s="51">
        <v>305.58968448638899</v>
      </c>
      <c r="AU42" s="51">
        <v>317.69974279403698</v>
      </c>
      <c r="AV42" s="51">
        <v>328.76817846298201</v>
      </c>
      <c r="AW42" s="51">
        <v>320.32033920288097</v>
      </c>
      <c r="AX42" s="51">
        <v>331.09275722503702</v>
      </c>
      <c r="AY42" s="51">
        <v>350.23149108886702</v>
      </c>
      <c r="AZ42" s="51">
        <v>350.80245494842501</v>
      </c>
    </row>
    <row r="43" spans="14:52" x14ac:dyDescent="0.25">
      <c r="N43" s="42"/>
      <c r="O43" s="37"/>
      <c r="P43" s="37"/>
      <c r="Q43" s="37"/>
      <c r="S43" s="29" t="s">
        <v>68</v>
      </c>
      <c r="T43" s="60">
        <f>AL21</f>
        <v>320.99999618530302</v>
      </c>
      <c r="U43" s="60">
        <f t="shared" si="41"/>
        <v>302.99999809265103</v>
      </c>
      <c r="V43" s="60">
        <f t="shared" si="41"/>
        <v>316.99999618530302</v>
      </c>
      <c r="W43" s="60">
        <f t="shared" si="41"/>
        <v>290.99999713897699</v>
      </c>
      <c r="X43" s="60">
        <f t="shared" si="41"/>
        <v>304.55760812759399</v>
      </c>
      <c r="Y43" s="60">
        <f t="shared" si="41"/>
        <v>327.97476196289102</v>
      </c>
      <c r="Z43" s="60">
        <f t="shared" si="41"/>
        <v>332.19275426864601</v>
      </c>
      <c r="AA43" s="60">
        <f t="shared" si="41"/>
        <v>316.93754196166998</v>
      </c>
      <c r="AB43" s="60">
        <f t="shared" si="41"/>
        <v>330.46784973144503</v>
      </c>
      <c r="AC43" s="60">
        <f t="shared" si="41"/>
        <v>317.42736053466803</v>
      </c>
      <c r="AD43" s="60">
        <f t="shared" si="41"/>
        <v>330.90189123153698</v>
      </c>
      <c r="AE43" s="60">
        <f t="shared" si="41"/>
        <v>356.20040035247803</v>
      </c>
      <c r="AF43" s="60">
        <f t="shared" si="41"/>
        <v>335.52815914154098</v>
      </c>
      <c r="AG43" s="60">
        <f t="shared" si="41"/>
        <v>329.17737007141102</v>
      </c>
      <c r="AH43" s="60">
        <f t="shared" si="41"/>
        <v>361.61966228485102</v>
      </c>
      <c r="AI43" s="83">
        <f t="shared" si="42"/>
        <v>40.619666099547999</v>
      </c>
      <c r="AJ43" s="94"/>
      <c r="AK43" s="50" t="s">
        <v>90</v>
      </c>
      <c r="AL43" s="51">
        <v>302.00000095367398</v>
      </c>
      <c r="AM43" s="51">
        <v>283</v>
      </c>
      <c r="AN43" s="51">
        <v>279.99999809265103</v>
      </c>
      <c r="AO43" s="51">
        <v>284.99999856948898</v>
      </c>
      <c r="AP43" s="51">
        <v>302.80557250976602</v>
      </c>
      <c r="AQ43" s="51">
        <v>302.90419626236002</v>
      </c>
      <c r="AR43" s="51">
        <v>284.70603704452498</v>
      </c>
      <c r="AS43" s="51">
        <v>325.75279664993298</v>
      </c>
      <c r="AT43" s="51">
        <v>297.13345384597801</v>
      </c>
      <c r="AU43" s="51">
        <v>310.29023551940901</v>
      </c>
      <c r="AV43" s="51">
        <v>321.97509050369302</v>
      </c>
      <c r="AW43" s="51">
        <v>332.82920551299998</v>
      </c>
      <c r="AX43" s="51">
        <v>324.93516635894798</v>
      </c>
      <c r="AY43" s="51">
        <v>335.62390422820999</v>
      </c>
      <c r="AZ43" s="51">
        <v>354.30576610565203</v>
      </c>
    </row>
    <row r="44" spans="14:52" x14ac:dyDescent="0.25">
      <c r="N44" s="42"/>
      <c r="O44" s="37"/>
      <c r="P44" s="37"/>
      <c r="Q44" s="37"/>
      <c r="S44" s="66" t="s">
        <v>69</v>
      </c>
      <c r="T44" s="64">
        <f t="shared" ref="T44:T55" si="43">AL22</f>
        <v>334.00000190734897</v>
      </c>
      <c r="U44" s="64">
        <f t="shared" si="41"/>
        <v>320.00000190734897</v>
      </c>
      <c r="V44" s="64">
        <f t="shared" si="41"/>
        <v>314.99999809265103</v>
      </c>
      <c r="W44" s="64">
        <f t="shared" si="41"/>
        <v>316.99999713897699</v>
      </c>
      <c r="X44" s="64">
        <f t="shared" si="41"/>
        <v>300.49632596969599</v>
      </c>
      <c r="Y44" s="64">
        <f t="shared" si="41"/>
        <v>313.48608541488602</v>
      </c>
      <c r="Z44" s="64">
        <f t="shared" si="41"/>
        <v>336.05644512176502</v>
      </c>
      <c r="AA44" s="64">
        <f t="shared" si="41"/>
        <v>339.95734977722202</v>
      </c>
      <c r="AB44" s="64">
        <f t="shared" si="41"/>
        <v>326.45645427703897</v>
      </c>
      <c r="AC44" s="64">
        <f t="shared" si="41"/>
        <v>339.71597623825102</v>
      </c>
      <c r="AD44" s="64">
        <f t="shared" si="41"/>
        <v>327.97726106643699</v>
      </c>
      <c r="AE44" s="64">
        <f t="shared" si="41"/>
        <v>340.760125160217</v>
      </c>
      <c r="AF44" s="64">
        <f t="shared" si="41"/>
        <v>365.61330223083502</v>
      </c>
      <c r="AG44" s="64">
        <f t="shared" si="41"/>
        <v>346.37227821350098</v>
      </c>
      <c r="AH44" s="64">
        <f t="shared" si="41"/>
        <v>340.78743410110502</v>
      </c>
      <c r="AI44" s="82">
        <f t="shared" si="42"/>
        <v>6.7874321937560467</v>
      </c>
      <c r="AJ44" s="94"/>
      <c r="AK44" s="50" t="s">
        <v>91</v>
      </c>
      <c r="AL44" s="51">
        <v>314.99999809265103</v>
      </c>
      <c r="AM44" s="51">
        <v>306</v>
      </c>
      <c r="AN44" s="51">
        <v>288.00000190734897</v>
      </c>
      <c r="AO44" s="51">
        <v>289</v>
      </c>
      <c r="AP44" s="51">
        <v>289.486944198608</v>
      </c>
      <c r="AQ44" s="51">
        <v>306.77870273590099</v>
      </c>
      <c r="AR44" s="51">
        <v>307.14293575286899</v>
      </c>
      <c r="AS44" s="51">
        <v>289.64496850967402</v>
      </c>
      <c r="AT44" s="51">
        <v>329.38764953613298</v>
      </c>
      <c r="AU44" s="51">
        <v>302.38459920883201</v>
      </c>
      <c r="AV44" s="51">
        <v>315.21235847473099</v>
      </c>
      <c r="AW44" s="51">
        <v>326.49402999877901</v>
      </c>
      <c r="AX44" s="51">
        <v>337.37475872039801</v>
      </c>
      <c r="AY44" s="51">
        <v>329.77445268630998</v>
      </c>
      <c r="AZ44" s="51">
        <v>340.41699123382602</v>
      </c>
    </row>
    <row r="45" spans="14:52" x14ac:dyDescent="0.25">
      <c r="N45" s="42"/>
      <c r="O45" s="37"/>
      <c r="P45" s="37"/>
      <c r="Q45" s="37"/>
      <c r="S45" s="29" t="s">
        <v>70</v>
      </c>
      <c r="T45" s="60">
        <f t="shared" si="43"/>
        <v>329.99999904632602</v>
      </c>
      <c r="U45" s="60">
        <f t="shared" si="41"/>
        <v>358.00000190734897</v>
      </c>
      <c r="V45" s="60">
        <f t="shared" si="41"/>
        <v>334.00000095367398</v>
      </c>
      <c r="W45" s="60">
        <f t="shared" si="41"/>
        <v>321.99999904632602</v>
      </c>
      <c r="X45" s="60">
        <f t="shared" si="41"/>
        <v>328.96838378906301</v>
      </c>
      <c r="Y45" s="60">
        <f t="shared" si="41"/>
        <v>314.05487012863199</v>
      </c>
      <c r="Z45" s="60">
        <f t="shared" si="41"/>
        <v>326.42262458801298</v>
      </c>
      <c r="AA45" s="60">
        <f t="shared" si="41"/>
        <v>347.14567089080799</v>
      </c>
      <c r="AB45" s="60">
        <f t="shared" si="41"/>
        <v>350.86004543304398</v>
      </c>
      <c r="AC45" s="60">
        <f t="shared" si="41"/>
        <v>340.50805091857899</v>
      </c>
      <c r="AD45" s="60">
        <f t="shared" si="41"/>
        <v>352.82706451415999</v>
      </c>
      <c r="AE45" s="60">
        <f t="shared" si="41"/>
        <v>342.86258649826101</v>
      </c>
      <c r="AF45" s="60">
        <f t="shared" si="41"/>
        <v>355.50051879882801</v>
      </c>
      <c r="AG45" s="60">
        <f t="shared" si="41"/>
        <v>378.778429508209</v>
      </c>
      <c r="AH45" s="60">
        <f t="shared" si="41"/>
        <v>361.829858779907</v>
      </c>
      <c r="AI45" s="83">
        <f t="shared" si="42"/>
        <v>31.829859733580975</v>
      </c>
      <c r="AJ45" s="94"/>
      <c r="AK45" s="50" t="s">
        <v>92</v>
      </c>
      <c r="AL45" s="51">
        <v>339.00000190734897</v>
      </c>
      <c r="AM45" s="51">
        <v>313.99999809265103</v>
      </c>
      <c r="AN45" s="51">
        <v>302.00000190734897</v>
      </c>
      <c r="AO45" s="51">
        <v>289.99999904632602</v>
      </c>
      <c r="AP45" s="51">
        <v>293.31500387191801</v>
      </c>
      <c r="AQ45" s="51">
        <v>293.82210874557501</v>
      </c>
      <c r="AR45" s="51">
        <v>310.82008504867599</v>
      </c>
      <c r="AS45" s="51">
        <v>311.27733802795399</v>
      </c>
      <c r="AT45" s="51">
        <v>294.38030767440802</v>
      </c>
      <c r="AU45" s="51">
        <v>333.209419250488</v>
      </c>
      <c r="AV45" s="51">
        <v>307.40455532073997</v>
      </c>
      <c r="AW45" s="51">
        <v>319.96783256530802</v>
      </c>
      <c r="AX45" s="51">
        <v>331.08443117141701</v>
      </c>
      <c r="AY45" s="51">
        <v>341.76185894012502</v>
      </c>
      <c r="AZ45" s="51">
        <v>334.47651720047003</v>
      </c>
    </row>
    <row r="46" spans="14:52" x14ac:dyDescent="0.25">
      <c r="N46" s="42"/>
      <c r="O46" s="37"/>
      <c r="P46" s="37"/>
      <c r="Q46" s="37"/>
      <c r="S46" s="66" t="s">
        <v>71</v>
      </c>
      <c r="T46" s="64">
        <f t="shared" si="43"/>
        <v>352.99999809265103</v>
      </c>
      <c r="U46" s="64">
        <f t="shared" si="41"/>
        <v>332.99999809265103</v>
      </c>
      <c r="V46" s="64">
        <f t="shared" si="41"/>
        <v>368.99999713897699</v>
      </c>
      <c r="W46" s="64">
        <f t="shared" si="41"/>
        <v>342.99999427795399</v>
      </c>
      <c r="X46" s="64">
        <f t="shared" si="41"/>
        <v>337.58147811889597</v>
      </c>
      <c r="Y46" s="64">
        <f t="shared" si="41"/>
        <v>343.79606151580799</v>
      </c>
      <c r="Z46" s="64">
        <f t="shared" si="41"/>
        <v>331.37663507461502</v>
      </c>
      <c r="AA46" s="64">
        <f t="shared" si="41"/>
        <v>342.46421670913702</v>
      </c>
      <c r="AB46" s="64">
        <f t="shared" si="41"/>
        <v>360.947228431702</v>
      </c>
      <c r="AC46" s="64">
        <f t="shared" si="41"/>
        <v>365.81342172622698</v>
      </c>
      <c r="AD46" s="64">
        <f t="shared" si="41"/>
        <v>357.93394947052002</v>
      </c>
      <c r="AE46" s="64">
        <f t="shared" si="41"/>
        <v>369.27118301391602</v>
      </c>
      <c r="AF46" s="64">
        <f t="shared" si="41"/>
        <v>362.502325057983</v>
      </c>
      <c r="AG46" s="64">
        <f t="shared" si="41"/>
        <v>373.83674240112299</v>
      </c>
      <c r="AH46" s="64">
        <f t="shared" si="41"/>
        <v>395.18748903274502</v>
      </c>
      <c r="AI46" s="82">
        <f t="shared" si="42"/>
        <v>42.187490940093994</v>
      </c>
      <c r="AJ46" s="94"/>
      <c r="AK46" s="50" t="s">
        <v>93</v>
      </c>
      <c r="AL46" s="51">
        <v>358.99999618530302</v>
      </c>
      <c r="AM46" s="51">
        <v>339.00000286102301</v>
      </c>
      <c r="AN46" s="51">
        <v>316.99999809265103</v>
      </c>
      <c r="AO46" s="51">
        <v>309</v>
      </c>
      <c r="AP46" s="51">
        <v>293.79938077926602</v>
      </c>
      <c r="AQ46" s="51">
        <v>296.86652278900101</v>
      </c>
      <c r="AR46" s="51">
        <v>297.64254808425898</v>
      </c>
      <c r="AS46" s="51">
        <v>314.16279029846203</v>
      </c>
      <c r="AT46" s="51">
        <v>314.749921798706</v>
      </c>
      <c r="AU46" s="51">
        <v>298.57047080993698</v>
      </c>
      <c r="AV46" s="51">
        <v>336.38259887695301</v>
      </c>
      <c r="AW46" s="51">
        <v>311.59467983245901</v>
      </c>
      <c r="AX46" s="51">
        <v>324.11661100387602</v>
      </c>
      <c r="AY46" s="51">
        <v>334.90957832336397</v>
      </c>
      <c r="AZ46" s="51">
        <v>345.42315864563</v>
      </c>
    </row>
    <row r="47" spans="14:52" x14ac:dyDescent="0.25">
      <c r="N47" s="42"/>
      <c r="O47" s="37"/>
      <c r="P47" s="37"/>
      <c r="Q47" s="37"/>
      <c r="S47" s="29" t="s">
        <v>72</v>
      </c>
      <c r="T47" s="60">
        <f t="shared" si="43"/>
        <v>367.00000190734897</v>
      </c>
      <c r="U47" s="60">
        <f t="shared" si="41"/>
        <v>371.00000572204601</v>
      </c>
      <c r="V47" s="60">
        <f t="shared" si="41"/>
        <v>345.99999904632602</v>
      </c>
      <c r="W47" s="60">
        <f t="shared" si="41"/>
        <v>351.99999809265103</v>
      </c>
      <c r="X47" s="60">
        <f t="shared" si="41"/>
        <v>353.12721061706497</v>
      </c>
      <c r="Y47" s="60">
        <f t="shared" si="41"/>
        <v>349.07883453369101</v>
      </c>
      <c r="Z47" s="60">
        <f t="shared" si="41"/>
        <v>355.14568328857399</v>
      </c>
      <c r="AA47" s="60">
        <f t="shared" si="41"/>
        <v>344.77760887146002</v>
      </c>
      <c r="AB47" s="60">
        <f t="shared" si="41"/>
        <v>354.66415309906</v>
      </c>
      <c r="AC47" s="60">
        <f t="shared" si="41"/>
        <v>372.05963087081898</v>
      </c>
      <c r="AD47" s="60">
        <f t="shared" si="41"/>
        <v>376.88003826141397</v>
      </c>
      <c r="AE47" s="60">
        <f t="shared" si="41"/>
        <v>371.14355087280302</v>
      </c>
      <c r="AF47" s="60">
        <f t="shared" si="41"/>
        <v>382.70314645767201</v>
      </c>
      <c r="AG47" s="60">
        <f t="shared" si="41"/>
        <v>377.72534084320102</v>
      </c>
      <c r="AH47" s="60">
        <f t="shared" si="41"/>
        <v>387.89105796813999</v>
      </c>
      <c r="AI47" s="83">
        <f t="shared" si="42"/>
        <v>20.891056060791016</v>
      </c>
      <c r="AJ47" s="94"/>
      <c r="AK47" s="50" t="s">
        <v>94</v>
      </c>
      <c r="AL47" s="51">
        <v>303.99999809265103</v>
      </c>
      <c r="AM47" s="51">
        <v>353.99999523162802</v>
      </c>
      <c r="AN47" s="51">
        <v>344.00000286102301</v>
      </c>
      <c r="AO47" s="51">
        <v>320.00000381469698</v>
      </c>
      <c r="AP47" s="51">
        <v>310.89437627792398</v>
      </c>
      <c r="AQ47" s="51">
        <v>296.39207220077498</v>
      </c>
      <c r="AR47" s="51">
        <v>299.40945053100597</v>
      </c>
      <c r="AS47" s="51">
        <v>300.30949735641502</v>
      </c>
      <c r="AT47" s="51">
        <v>316.37382936477701</v>
      </c>
      <c r="AU47" s="51">
        <v>317.26101160049399</v>
      </c>
      <c r="AV47" s="51">
        <v>301.56442451477102</v>
      </c>
      <c r="AW47" s="51">
        <v>338.42755889892601</v>
      </c>
      <c r="AX47" s="51">
        <v>314.713764190674</v>
      </c>
      <c r="AY47" s="51">
        <v>326.99646806716902</v>
      </c>
      <c r="AZ47" s="51">
        <v>337.50740718841598</v>
      </c>
    </row>
    <row r="48" spans="14:52" x14ac:dyDescent="0.25">
      <c r="N48" s="42"/>
      <c r="O48" s="37"/>
      <c r="P48" s="37"/>
      <c r="Q48" s="37"/>
      <c r="S48" s="66" t="s">
        <v>73</v>
      </c>
      <c r="T48" s="64">
        <f t="shared" si="43"/>
        <v>351.00000143051102</v>
      </c>
      <c r="U48" s="64">
        <f t="shared" si="41"/>
        <v>369.99999713897699</v>
      </c>
      <c r="V48" s="64">
        <f t="shared" si="41"/>
        <v>367.99999809265103</v>
      </c>
      <c r="W48" s="64">
        <f t="shared" si="41"/>
        <v>353</v>
      </c>
      <c r="X48" s="64">
        <f t="shared" si="41"/>
        <v>356.75747489929199</v>
      </c>
      <c r="Y48" s="64">
        <f t="shared" si="41"/>
        <v>358.14174938201899</v>
      </c>
      <c r="Z48" s="64">
        <f t="shared" si="41"/>
        <v>356.06401157379202</v>
      </c>
      <c r="AA48" s="64">
        <f t="shared" si="41"/>
        <v>361.27517700195301</v>
      </c>
      <c r="AB48" s="64">
        <f t="shared" si="41"/>
        <v>353.00986194610601</v>
      </c>
      <c r="AC48" s="64">
        <f t="shared" si="41"/>
        <v>363.01401567459101</v>
      </c>
      <c r="AD48" s="64">
        <f t="shared" si="41"/>
        <v>378.03092622756998</v>
      </c>
      <c r="AE48" s="64">
        <f t="shared" si="41"/>
        <v>382.873090267181</v>
      </c>
      <c r="AF48" s="64">
        <f t="shared" si="41"/>
        <v>380.10066223144503</v>
      </c>
      <c r="AG48" s="64">
        <f t="shared" si="41"/>
        <v>390.39663124084501</v>
      </c>
      <c r="AH48" s="64">
        <f t="shared" si="41"/>
        <v>387.19767808914202</v>
      </c>
      <c r="AI48" s="82">
        <f t="shared" si="42"/>
        <v>36.197676658630996</v>
      </c>
      <c r="AJ48" s="94"/>
      <c r="AK48" s="50" t="s">
        <v>95</v>
      </c>
      <c r="AL48" s="51">
        <v>336.99999809265103</v>
      </c>
      <c r="AM48" s="51">
        <v>306.99999809265103</v>
      </c>
      <c r="AN48" s="51">
        <v>358.99999618530302</v>
      </c>
      <c r="AO48" s="51">
        <v>340.00000190734897</v>
      </c>
      <c r="AP48" s="51">
        <v>321.32217931747402</v>
      </c>
      <c r="AQ48" s="51">
        <v>312.34259653091402</v>
      </c>
      <c r="AR48" s="51">
        <v>298.55567121505698</v>
      </c>
      <c r="AS48" s="51">
        <v>301.451957702637</v>
      </c>
      <c r="AT48" s="51">
        <v>302.48659276962297</v>
      </c>
      <c r="AU48" s="51">
        <v>318.27081727981601</v>
      </c>
      <c r="AV48" s="51">
        <v>319.29354619979898</v>
      </c>
      <c r="AW48" s="51">
        <v>304.06962299346901</v>
      </c>
      <c r="AX48" s="51">
        <v>340.18187522888201</v>
      </c>
      <c r="AY48" s="51">
        <v>317.28839302063</v>
      </c>
      <c r="AZ48" s="51">
        <v>329.34885501861601</v>
      </c>
    </row>
    <row r="49" spans="14:52" x14ac:dyDescent="0.25">
      <c r="N49" s="42"/>
      <c r="O49" s="37"/>
      <c r="P49" s="37"/>
      <c r="Q49" s="37"/>
      <c r="S49" s="29" t="s">
        <v>74</v>
      </c>
      <c r="T49" s="60">
        <f t="shared" si="43"/>
        <v>353.99999904632602</v>
      </c>
      <c r="U49" s="60">
        <f t="shared" si="41"/>
        <v>353.99999904632602</v>
      </c>
      <c r="V49" s="60">
        <f t="shared" si="41"/>
        <v>362.99999904632602</v>
      </c>
      <c r="W49" s="60">
        <f t="shared" si="41"/>
        <v>348.99999904632602</v>
      </c>
      <c r="X49" s="60">
        <f t="shared" si="41"/>
        <v>351.26451683044399</v>
      </c>
      <c r="Y49" s="60">
        <f t="shared" si="41"/>
        <v>355.16454029083297</v>
      </c>
      <c r="Z49" s="60">
        <f t="shared" si="41"/>
        <v>357.271628379822</v>
      </c>
      <c r="AA49" s="60">
        <f t="shared" si="41"/>
        <v>356.21531200408901</v>
      </c>
      <c r="AB49" s="60">
        <f t="shared" si="41"/>
        <v>360.80395460128801</v>
      </c>
      <c r="AC49" s="60">
        <f t="shared" si="41"/>
        <v>355.76331377029402</v>
      </c>
      <c r="AD49" s="60">
        <f t="shared" si="41"/>
        <v>364.48816347122198</v>
      </c>
      <c r="AE49" s="60">
        <f t="shared" si="41"/>
        <v>377.35164976120001</v>
      </c>
      <c r="AF49" s="60">
        <f t="shared" si="41"/>
        <v>383.3187251091</v>
      </c>
      <c r="AG49" s="60">
        <f t="shared" si="41"/>
        <v>381.72914457321201</v>
      </c>
      <c r="AH49" s="60">
        <f t="shared" si="41"/>
        <v>390.93201923370401</v>
      </c>
      <c r="AI49" s="83">
        <f t="shared" si="42"/>
        <v>36.932020187377987</v>
      </c>
      <c r="AJ49" s="94"/>
      <c r="AK49" s="50" t="s">
        <v>96</v>
      </c>
      <c r="AL49" s="51">
        <v>314.00000095367398</v>
      </c>
      <c r="AM49" s="51">
        <v>333.99999809265103</v>
      </c>
      <c r="AN49" s="51">
        <v>308.00000095367398</v>
      </c>
      <c r="AO49" s="51">
        <v>359.99999809265103</v>
      </c>
      <c r="AP49" s="51">
        <v>340.34816694259598</v>
      </c>
      <c r="AQ49" s="51">
        <v>322.34737920761103</v>
      </c>
      <c r="AR49" s="51">
        <v>313.64567613601702</v>
      </c>
      <c r="AS49" s="51">
        <v>300.34569931030302</v>
      </c>
      <c r="AT49" s="51">
        <v>303.17165899276699</v>
      </c>
      <c r="AU49" s="51">
        <v>304.523456096649</v>
      </c>
      <c r="AV49" s="51">
        <v>319.906081199646</v>
      </c>
      <c r="AW49" s="51">
        <v>321.00339555740402</v>
      </c>
      <c r="AX49" s="51">
        <v>306.417017936707</v>
      </c>
      <c r="AY49" s="51">
        <v>341.65231752395601</v>
      </c>
      <c r="AZ49" s="51">
        <v>319.56310272216803</v>
      </c>
    </row>
    <row r="50" spans="14:52" x14ac:dyDescent="0.25">
      <c r="N50" s="42"/>
      <c r="O50" s="37"/>
      <c r="P50" s="37"/>
      <c r="Q50" s="37"/>
      <c r="S50" s="66" t="s">
        <v>75</v>
      </c>
      <c r="T50" s="64">
        <f t="shared" si="43"/>
        <v>318.00000190734897</v>
      </c>
      <c r="U50" s="64">
        <f t="shared" si="41"/>
        <v>340.00000190734897</v>
      </c>
      <c r="V50" s="64">
        <f t="shared" si="41"/>
        <v>348</v>
      </c>
      <c r="W50" s="64">
        <f t="shared" si="41"/>
        <v>353.00000476837198</v>
      </c>
      <c r="X50" s="64">
        <f t="shared" si="41"/>
        <v>343.20956420898398</v>
      </c>
      <c r="Y50" s="64">
        <f t="shared" si="41"/>
        <v>344.31130552291899</v>
      </c>
      <c r="Z50" s="64">
        <f t="shared" si="41"/>
        <v>348.76856756210299</v>
      </c>
      <c r="AA50" s="64">
        <f t="shared" si="41"/>
        <v>350.85843086242699</v>
      </c>
      <c r="AB50" s="64">
        <f t="shared" si="41"/>
        <v>350.65948629379301</v>
      </c>
      <c r="AC50" s="64">
        <f t="shared" si="41"/>
        <v>355.97591400146501</v>
      </c>
      <c r="AD50" s="64">
        <f t="shared" si="41"/>
        <v>352.41174030304001</v>
      </c>
      <c r="AE50" s="64">
        <f t="shared" si="41"/>
        <v>359.98113393783598</v>
      </c>
      <c r="AF50" s="64">
        <f t="shared" si="41"/>
        <v>372.09512233734102</v>
      </c>
      <c r="AG50" s="64">
        <f t="shared" si="41"/>
        <v>377.62139177322399</v>
      </c>
      <c r="AH50" s="64">
        <f t="shared" si="41"/>
        <v>377.09890365600597</v>
      </c>
      <c r="AI50" s="82">
        <f t="shared" si="42"/>
        <v>59.098901748656999</v>
      </c>
      <c r="AJ50" s="94"/>
      <c r="AK50" s="50" t="s">
        <v>97</v>
      </c>
      <c r="AL50" s="51">
        <v>337.99999427795399</v>
      </c>
      <c r="AM50" s="51">
        <v>312.00000190734897</v>
      </c>
      <c r="AN50" s="51">
        <v>331.00000095367398</v>
      </c>
      <c r="AO50" s="51">
        <v>309.00000095367398</v>
      </c>
      <c r="AP50" s="51">
        <v>359.590895652771</v>
      </c>
      <c r="AQ50" s="51">
        <v>340.80780601501499</v>
      </c>
      <c r="AR50" s="51">
        <v>323.54821443557699</v>
      </c>
      <c r="AS50" s="51">
        <v>315.053798675537</v>
      </c>
      <c r="AT50" s="51">
        <v>302.15308666229203</v>
      </c>
      <c r="AU50" s="51">
        <v>305.13993930816702</v>
      </c>
      <c r="AV50" s="51">
        <v>306.60511302947998</v>
      </c>
      <c r="AW50" s="51">
        <v>321.64992284774797</v>
      </c>
      <c r="AX50" s="51">
        <v>322.93552541732799</v>
      </c>
      <c r="AY50" s="51">
        <v>308.85111474990799</v>
      </c>
      <c r="AZ50" s="51">
        <v>343.23753404617298</v>
      </c>
    </row>
    <row r="51" spans="14:52" x14ac:dyDescent="0.25">
      <c r="N51" s="42"/>
      <c r="O51" s="37"/>
      <c r="P51" s="37"/>
      <c r="Q51" s="37"/>
      <c r="S51" s="29" t="s">
        <v>76</v>
      </c>
      <c r="T51" s="60">
        <f t="shared" si="43"/>
        <v>315.99999761581398</v>
      </c>
      <c r="U51" s="60">
        <f t="shared" si="41"/>
        <v>319.99999713897699</v>
      </c>
      <c r="V51" s="60">
        <f t="shared" si="41"/>
        <v>319.99999952316301</v>
      </c>
      <c r="W51" s="60">
        <f t="shared" si="41"/>
        <v>335.99999761581398</v>
      </c>
      <c r="X51" s="60">
        <f t="shared" si="41"/>
        <v>343.74765110015898</v>
      </c>
      <c r="Y51" s="60">
        <f t="shared" si="41"/>
        <v>336.53183460235601</v>
      </c>
      <c r="Z51" s="60">
        <f t="shared" si="41"/>
        <v>337.68951559066801</v>
      </c>
      <c r="AA51" s="60">
        <f t="shared" si="41"/>
        <v>341.81361627578701</v>
      </c>
      <c r="AB51" s="60">
        <f t="shared" si="41"/>
        <v>344.00613927841198</v>
      </c>
      <c r="AC51" s="60">
        <f t="shared" si="41"/>
        <v>345.57957220077498</v>
      </c>
      <c r="AD51" s="60">
        <f t="shared" si="41"/>
        <v>350.33459806442301</v>
      </c>
      <c r="AE51" s="60">
        <f t="shared" si="41"/>
        <v>347.94888782501198</v>
      </c>
      <c r="AF51" s="60">
        <f t="shared" si="41"/>
        <v>355.68462514877302</v>
      </c>
      <c r="AG51" s="60">
        <f t="shared" si="41"/>
        <v>366.04062843322799</v>
      </c>
      <c r="AH51" s="60">
        <f t="shared" si="41"/>
        <v>371.28199958801298</v>
      </c>
      <c r="AI51" s="83">
        <f t="shared" si="42"/>
        <v>55.282001972198998</v>
      </c>
      <c r="AJ51" s="94"/>
      <c r="AK51" s="50" t="s">
        <v>98</v>
      </c>
      <c r="AL51" s="51">
        <v>328.00000286102301</v>
      </c>
      <c r="AM51" s="51">
        <v>341.99999809265103</v>
      </c>
      <c r="AN51" s="51">
        <v>315.99999618530302</v>
      </c>
      <c r="AO51" s="51">
        <v>331</v>
      </c>
      <c r="AP51" s="51">
        <v>309.445478439331</v>
      </c>
      <c r="AQ51" s="51">
        <v>358.72165775299101</v>
      </c>
      <c r="AR51" s="51">
        <v>340.84989213943498</v>
      </c>
      <c r="AS51" s="51">
        <v>324.18518543243403</v>
      </c>
      <c r="AT51" s="51">
        <v>315.90068340301502</v>
      </c>
      <c r="AU51" s="51">
        <v>303.49598789215099</v>
      </c>
      <c r="AV51" s="51">
        <v>306.49999666214001</v>
      </c>
      <c r="AW51" s="51">
        <v>308.05186367034901</v>
      </c>
      <c r="AX51" s="51">
        <v>322.96328020095802</v>
      </c>
      <c r="AY51" s="51">
        <v>324.19776058196999</v>
      </c>
      <c r="AZ51" s="51">
        <v>310.66194248199503</v>
      </c>
    </row>
    <row r="52" spans="14:52" x14ac:dyDescent="0.25">
      <c r="N52" s="42"/>
      <c r="O52" s="37"/>
      <c r="P52" s="37"/>
      <c r="Q52" s="37"/>
      <c r="S52" s="66" t="s">
        <v>77</v>
      </c>
      <c r="T52" s="64">
        <f t="shared" si="43"/>
        <v>298.99999904632602</v>
      </c>
      <c r="U52" s="64">
        <f t="shared" si="41"/>
        <v>318.99999904632602</v>
      </c>
      <c r="V52" s="64">
        <f t="shared" si="41"/>
        <v>316.00000381469698</v>
      </c>
      <c r="W52" s="64">
        <f t="shared" si="41"/>
        <v>314.99999904632602</v>
      </c>
      <c r="X52" s="64">
        <f t="shared" si="41"/>
        <v>327.60029268264799</v>
      </c>
      <c r="Y52" s="64">
        <f t="shared" si="41"/>
        <v>335.47584152221702</v>
      </c>
      <c r="Z52" s="64">
        <f t="shared" si="41"/>
        <v>330.64721822738602</v>
      </c>
      <c r="AA52" s="64">
        <f t="shared" si="41"/>
        <v>331.55613660812401</v>
      </c>
      <c r="AB52" s="64">
        <f t="shared" si="41"/>
        <v>335.40923595428501</v>
      </c>
      <c r="AC52" s="64">
        <f t="shared" si="41"/>
        <v>338.71510982513399</v>
      </c>
      <c r="AD52" s="64">
        <f t="shared" si="41"/>
        <v>340.56364011764498</v>
      </c>
      <c r="AE52" s="64">
        <f t="shared" si="41"/>
        <v>344.88427972793602</v>
      </c>
      <c r="AF52" s="64">
        <f t="shared" si="41"/>
        <v>344.35989522934</v>
      </c>
      <c r="AG52" s="64">
        <f t="shared" si="41"/>
        <v>351.135598182678</v>
      </c>
      <c r="AH52" s="64">
        <f t="shared" si="41"/>
        <v>360.26982116699202</v>
      </c>
      <c r="AI52" s="82">
        <f t="shared" si="42"/>
        <v>61.269822120665992</v>
      </c>
      <c r="AJ52" s="94"/>
      <c r="AK52" s="50" t="s">
        <v>99</v>
      </c>
      <c r="AL52" s="51">
        <v>290.99999809265103</v>
      </c>
      <c r="AM52" s="51">
        <v>328</v>
      </c>
      <c r="AN52" s="51">
        <v>339.99999809265103</v>
      </c>
      <c r="AO52" s="51">
        <v>322.00000095367398</v>
      </c>
      <c r="AP52" s="51">
        <v>330.36542129516602</v>
      </c>
      <c r="AQ52" s="51">
        <v>309.482048988342</v>
      </c>
      <c r="AR52" s="51">
        <v>357.54200696945202</v>
      </c>
      <c r="AS52" s="51">
        <v>340.46016931533802</v>
      </c>
      <c r="AT52" s="51">
        <v>324.356009483337</v>
      </c>
      <c r="AU52" s="51">
        <v>316.45302009582502</v>
      </c>
      <c r="AV52" s="51">
        <v>304.35295104980497</v>
      </c>
      <c r="AW52" s="51">
        <v>307.37867927551298</v>
      </c>
      <c r="AX52" s="51">
        <v>309.147078990936</v>
      </c>
      <c r="AY52" s="51">
        <v>323.77880382537802</v>
      </c>
      <c r="AZ52" s="51">
        <v>324.96302509307901</v>
      </c>
    </row>
    <row r="53" spans="14:52" x14ac:dyDescent="0.25">
      <c r="N53" s="42"/>
      <c r="O53" s="37"/>
      <c r="P53" s="37"/>
      <c r="Q53" s="37"/>
      <c r="S53" s="29" t="s">
        <v>78</v>
      </c>
      <c r="T53" s="60">
        <f t="shared" si="43"/>
        <v>287</v>
      </c>
      <c r="U53" s="60">
        <f t="shared" si="41"/>
        <v>282.00000095367398</v>
      </c>
      <c r="V53" s="60">
        <f t="shared" si="41"/>
        <v>314.00000095367398</v>
      </c>
      <c r="W53" s="60">
        <f t="shared" si="41"/>
        <v>328.00000286102301</v>
      </c>
      <c r="X53" s="60">
        <f t="shared" si="41"/>
        <v>311.20880365371698</v>
      </c>
      <c r="Y53" s="60">
        <f t="shared" si="41"/>
        <v>322.21066665649403</v>
      </c>
      <c r="Z53" s="60">
        <f t="shared" si="41"/>
        <v>329.88038682937599</v>
      </c>
      <c r="AA53" s="60">
        <f t="shared" si="41"/>
        <v>326.48093461990402</v>
      </c>
      <c r="AB53" s="60">
        <f t="shared" si="41"/>
        <v>327.428169250488</v>
      </c>
      <c r="AC53" s="60">
        <f t="shared" si="41"/>
        <v>332.00472879409801</v>
      </c>
      <c r="AD53" s="60">
        <f t="shared" si="41"/>
        <v>335.23452758789102</v>
      </c>
      <c r="AE53" s="60">
        <f t="shared" si="41"/>
        <v>337.30716657638601</v>
      </c>
      <c r="AF53" s="60">
        <f t="shared" si="41"/>
        <v>342.18360471725498</v>
      </c>
      <c r="AG53" s="60">
        <f t="shared" si="41"/>
        <v>342.13755607604998</v>
      </c>
      <c r="AH53" s="60">
        <f t="shared" si="41"/>
        <v>348.33876991272001</v>
      </c>
      <c r="AI53" s="83">
        <f t="shared" si="42"/>
        <v>61.338769912720011</v>
      </c>
      <c r="AJ53" s="94"/>
      <c r="AK53" s="50" t="s">
        <v>100</v>
      </c>
      <c r="AL53" s="51">
        <v>301.99999713897699</v>
      </c>
      <c r="AM53" s="51">
        <v>289.99999809265103</v>
      </c>
      <c r="AN53" s="51">
        <v>326.00000190734897</v>
      </c>
      <c r="AO53" s="51">
        <v>344.00000095367398</v>
      </c>
      <c r="AP53" s="51">
        <v>321.377338409424</v>
      </c>
      <c r="AQ53" s="51">
        <v>329.559160232544</v>
      </c>
      <c r="AR53" s="51">
        <v>309.503032684326</v>
      </c>
      <c r="AS53" s="51">
        <v>356.23294210434</v>
      </c>
      <c r="AT53" s="51">
        <v>339.91031789779697</v>
      </c>
      <c r="AU53" s="51">
        <v>324.498266220093</v>
      </c>
      <c r="AV53" s="51">
        <v>316.85942173004202</v>
      </c>
      <c r="AW53" s="51">
        <v>305.12657737731899</v>
      </c>
      <c r="AX53" s="51">
        <v>308.26956510543801</v>
      </c>
      <c r="AY53" s="51">
        <v>310.099474430084</v>
      </c>
      <c r="AZ53" s="51">
        <v>324.47211170196499</v>
      </c>
    </row>
    <row r="54" spans="14:52" x14ac:dyDescent="0.25">
      <c r="N54" s="42"/>
      <c r="O54" s="37"/>
      <c r="P54" s="37"/>
      <c r="Q54" s="37"/>
      <c r="S54" s="66" t="s">
        <v>79</v>
      </c>
      <c r="T54" s="64">
        <f t="shared" si="43"/>
        <v>301.00000381469698</v>
      </c>
      <c r="U54" s="64">
        <f t="shared" si="41"/>
        <v>275.99999904632602</v>
      </c>
      <c r="V54" s="64">
        <f t="shared" si="41"/>
        <v>282.99999523162802</v>
      </c>
      <c r="W54" s="64">
        <f t="shared" si="41"/>
        <v>323.99999809265103</v>
      </c>
      <c r="X54" s="64">
        <f t="shared" si="41"/>
        <v>323.40418291091902</v>
      </c>
      <c r="Y54" s="64">
        <f t="shared" si="41"/>
        <v>309.02971124649002</v>
      </c>
      <c r="Z54" s="64">
        <f t="shared" si="41"/>
        <v>319.26280593872099</v>
      </c>
      <c r="AA54" s="64">
        <f t="shared" si="41"/>
        <v>326.21404361724899</v>
      </c>
      <c r="AB54" s="64">
        <f t="shared" si="41"/>
        <v>323.89828157424898</v>
      </c>
      <c r="AC54" s="64">
        <f t="shared" si="41"/>
        <v>325.81266403198202</v>
      </c>
      <c r="AD54" s="64">
        <f t="shared" si="41"/>
        <v>330.15120649337803</v>
      </c>
      <c r="AE54" s="64">
        <f t="shared" si="41"/>
        <v>333.32675504684403</v>
      </c>
      <c r="AF54" s="64">
        <f t="shared" si="41"/>
        <v>336.40649604797397</v>
      </c>
      <c r="AG54" s="64">
        <f t="shared" si="41"/>
        <v>340.86353206634499</v>
      </c>
      <c r="AH54" s="64">
        <f t="shared" si="41"/>
        <v>341.32673645019503</v>
      </c>
      <c r="AI54" s="82">
        <f t="shared" si="42"/>
        <v>40.326732635498047</v>
      </c>
      <c r="AJ54" s="94"/>
      <c r="AK54" s="50" t="s">
        <v>101</v>
      </c>
      <c r="AL54" s="51">
        <v>296.99999713897699</v>
      </c>
      <c r="AM54" s="51">
        <v>301.99999713897699</v>
      </c>
      <c r="AN54" s="51">
        <v>288.99999713897699</v>
      </c>
      <c r="AO54" s="51">
        <v>333.00000095367398</v>
      </c>
      <c r="AP54" s="51">
        <v>342.68810749054001</v>
      </c>
      <c r="AQ54" s="51">
        <v>320.55923700332602</v>
      </c>
      <c r="AR54" s="51">
        <v>328.72692728042603</v>
      </c>
      <c r="AS54" s="51">
        <v>309.428917884827</v>
      </c>
      <c r="AT54" s="51">
        <v>354.816340446472</v>
      </c>
      <c r="AU54" s="51">
        <v>339.32566452026401</v>
      </c>
      <c r="AV54" s="51">
        <v>324.47197866439802</v>
      </c>
      <c r="AW54" s="51">
        <v>317.10530185699503</v>
      </c>
      <c r="AX54" s="51">
        <v>305.91205406188999</v>
      </c>
      <c r="AY54" s="51">
        <v>308.98747253417997</v>
      </c>
      <c r="AZ54" s="51">
        <v>310.88748168945301</v>
      </c>
    </row>
    <row r="55" spans="14:52" x14ac:dyDescent="0.25">
      <c r="N55" s="42"/>
      <c r="O55" s="37"/>
      <c r="P55" s="37"/>
      <c r="Q55" s="37"/>
      <c r="S55" s="68" t="s">
        <v>80</v>
      </c>
      <c r="T55" s="62">
        <f t="shared" si="43"/>
        <v>274.99999809265103</v>
      </c>
      <c r="U55" s="62">
        <f t="shared" si="41"/>
        <v>288.00000143051102</v>
      </c>
      <c r="V55" s="62">
        <f t="shared" si="41"/>
        <v>273.99999713897699</v>
      </c>
      <c r="W55" s="62">
        <f t="shared" si="41"/>
        <v>292</v>
      </c>
      <c r="X55" s="62">
        <f t="shared" si="41"/>
        <v>322.15326118469198</v>
      </c>
      <c r="Y55" s="62">
        <f t="shared" si="41"/>
        <v>321.19507265090903</v>
      </c>
      <c r="Z55" s="62">
        <f t="shared" si="41"/>
        <v>309.02895021438599</v>
      </c>
      <c r="AA55" s="62">
        <f t="shared" si="41"/>
        <v>318.40368890762301</v>
      </c>
      <c r="AB55" s="62">
        <f t="shared" si="41"/>
        <v>324.72090339660599</v>
      </c>
      <c r="AC55" s="62">
        <f t="shared" si="41"/>
        <v>323.979551792145</v>
      </c>
      <c r="AD55" s="62">
        <f t="shared" si="41"/>
        <v>325.95276594161999</v>
      </c>
      <c r="AE55" s="62">
        <f t="shared" si="41"/>
        <v>330.15847826004</v>
      </c>
      <c r="AF55" s="62">
        <f t="shared" si="41"/>
        <v>334.01826572418202</v>
      </c>
      <c r="AG55" s="62">
        <f t="shared" si="41"/>
        <v>337.13634014129599</v>
      </c>
      <c r="AH55" s="62">
        <f t="shared" si="41"/>
        <v>341.399420261383</v>
      </c>
      <c r="AI55" s="84">
        <f t="shared" si="42"/>
        <v>66.399422168731974</v>
      </c>
      <c r="AJ55" s="94"/>
      <c r="AK55" s="50" t="s">
        <v>102</v>
      </c>
      <c r="AL55" s="51">
        <v>306.99999809265103</v>
      </c>
      <c r="AM55" s="51">
        <v>288.99999809265103</v>
      </c>
      <c r="AN55" s="51">
        <v>301.99999713897699</v>
      </c>
      <c r="AO55" s="51">
        <v>288</v>
      </c>
      <c r="AP55" s="51">
        <v>331.80750846862799</v>
      </c>
      <c r="AQ55" s="51">
        <v>341.158303260803</v>
      </c>
      <c r="AR55" s="51">
        <v>319.65052318572998</v>
      </c>
      <c r="AS55" s="51">
        <v>327.66845846176102</v>
      </c>
      <c r="AT55" s="51">
        <v>309.18964099883999</v>
      </c>
      <c r="AU55" s="51">
        <v>353.36614990234398</v>
      </c>
      <c r="AV55" s="51">
        <v>338.46859836578398</v>
      </c>
      <c r="AW55" s="51">
        <v>324.19924592971802</v>
      </c>
      <c r="AX55" s="51">
        <v>317.27431297302201</v>
      </c>
      <c r="AY55" s="51">
        <v>306.460599422455</v>
      </c>
      <c r="AZ55" s="51">
        <v>309.53320217132602</v>
      </c>
    </row>
    <row r="56" spans="14:52" x14ac:dyDescent="0.25">
      <c r="N56" s="42"/>
      <c r="O56" s="37"/>
      <c r="P56" s="37"/>
      <c r="Q56" s="37"/>
      <c r="S56" s="3" t="s">
        <v>9</v>
      </c>
      <c r="T56" s="102">
        <f>SUM(T42:T55)</f>
        <v>4508.9999961853036</v>
      </c>
      <c r="U56" s="102">
        <f t="shared" ref="U56:AI56" si="44">SUM(U42:U55)</f>
        <v>4552.0000014305115</v>
      </c>
      <c r="V56" s="102">
        <f t="shared" si="44"/>
        <v>4558.9999823570242</v>
      </c>
      <c r="W56" s="102">
        <f t="shared" si="44"/>
        <v>4575.9999871253976</v>
      </c>
      <c r="X56" s="102">
        <f t="shared" si="44"/>
        <v>4629.1553859710684</v>
      </c>
      <c r="Y56" s="102">
        <f t="shared" si="44"/>
        <v>4659.8744044303894</v>
      </c>
      <c r="Z56" s="102">
        <f t="shared" si="44"/>
        <v>4682.8759427070609</v>
      </c>
      <c r="AA56" s="102">
        <f t="shared" si="44"/>
        <v>4731.2213673591623</v>
      </c>
      <c r="AB56" s="102">
        <f t="shared" si="44"/>
        <v>4756.3626093864441</v>
      </c>
      <c r="AC56" s="102">
        <f t="shared" si="44"/>
        <v>4803.4561123847961</v>
      </c>
      <c r="AD56" s="102">
        <f t="shared" si="44"/>
        <v>4876.7052016258249</v>
      </c>
      <c r="AE56" s="102">
        <f t="shared" si="44"/>
        <v>4925.1673145294189</v>
      </c>
      <c r="AF56" s="102">
        <f t="shared" si="44"/>
        <v>4974.3618841171256</v>
      </c>
      <c r="AG56" s="102">
        <f t="shared" si="44"/>
        <v>5050.8361744880685</v>
      </c>
      <c r="AH56" s="102">
        <f t="shared" si="44"/>
        <v>5086.5668206214914</v>
      </c>
      <c r="AI56" s="60">
        <f t="shared" si="44"/>
        <v>577.56682443618797</v>
      </c>
      <c r="AJ56" s="99"/>
      <c r="AK56" s="50" t="s">
        <v>103</v>
      </c>
      <c r="AL56" s="51">
        <v>300.00000095367398</v>
      </c>
      <c r="AM56" s="51">
        <v>307.99999809265103</v>
      </c>
      <c r="AN56" s="51">
        <v>286.99999809265103</v>
      </c>
      <c r="AO56" s="51">
        <v>307.00000095367398</v>
      </c>
      <c r="AP56" s="51">
        <v>287.790579795837</v>
      </c>
      <c r="AQ56" s="51">
        <v>330.55637550353998</v>
      </c>
      <c r="AR56" s="51">
        <v>339.68716049194302</v>
      </c>
      <c r="AS56" s="51">
        <v>318.70525932312</v>
      </c>
      <c r="AT56" s="51">
        <v>326.59854984283402</v>
      </c>
      <c r="AU56" s="51">
        <v>308.95553016662598</v>
      </c>
      <c r="AV56" s="51">
        <v>351.87760162353499</v>
      </c>
      <c r="AW56" s="51">
        <v>337.55185413360601</v>
      </c>
      <c r="AX56" s="51">
        <v>323.93346261978098</v>
      </c>
      <c r="AY56" s="51">
        <v>317.27265357971203</v>
      </c>
      <c r="AZ56" s="51">
        <v>306.80428218841598</v>
      </c>
    </row>
    <row r="57" spans="14:52" x14ac:dyDescent="0.25">
      <c r="N57" s="42"/>
      <c r="O57" s="37"/>
      <c r="P57" s="37"/>
      <c r="Q57" s="37"/>
      <c r="S57" s="75" t="s">
        <v>81</v>
      </c>
      <c r="T57" s="64">
        <f>AL34</f>
        <v>267</v>
      </c>
      <c r="U57" s="64">
        <f t="shared" ref="U57:AH66" si="45">AM34</f>
        <v>283.99999809265103</v>
      </c>
      <c r="V57" s="64">
        <f t="shared" si="45"/>
        <v>300.00000095367398</v>
      </c>
      <c r="W57" s="64">
        <f t="shared" si="45"/>
        <v>284</v>
      </c>
      <c r="X57" s="64">
        <f t="shared" si="45"/>
        <v>294.467629432678</v>
      </c>
      <c r="Y57" s="64">
        <f t="shared" si="45"/>
        <v>321.92159557342501</v>
      </c>
      <c r="Z57" s="64">
        <f t="shared" si="45"/>
        <v>321.11508607864403</v>
      </c>
      <c r="AA57" s="64">
        <f t="shared" si="45"/>
        <v>310.24378776550299</v>
      </c>
      <c r="AB57" s="64">
        <f t="shared" si="45"/>
        <v>318.98534965515103</v>
      </c>
      <c r="AC57" s="64">
        <f t="shared" si="45"/>
        <v>325.510022163391</v>
      </c>
      <c r="AD57" s="64">
        <f t="shared" si="45"/>
        <v>325.304092884064</v>
      </c>
      <c r="AE57" s="64">
        <f t="shared" si="45"/>
        <v>327.35575771331798</v>
      </c>
      <c r="AF57" s="64">
        <f t="shared" si="45"/>
        <v>332.12427616119402</v>
      </c>
      <c r="AG57" s="64">
        <f t="shared" si="45"/>
        <v>335.86357688903797</v>
      </c>
      <c r="AH57" s="64">
        <f t="shared" si="45"/>
        <v>339.12778663635299</v>
      </c>
      <c r="AI57" s="86">
        <f t="shared" ref="AI57:AI66" si="46">AH57-T57</f>
        <v>72.127786636352994</v>
      </c>
      <c r="AJ57" s="94"/>
      <c r="AK57" s="50" t="s">
        <v>104</v>
      </c>
      <c r="AL57" s="51">
        <v>216</v>
      </c>
      <c r="AM57" s="51">
        <v>301.99999904632602</v>
      </c>
      <c r="AN57" s="51">
        <v>309.99999618530302</v>
      </c>
      <c r="AO57" s="51">
        <v>288</v>
      </c>
      <c r="AP57" s="51">
        <v>306.01520824432401</v>
      </c>
      <c r="AQ57" s="51">
        <v>287.38921785354597</v>
      </c>
      <c r="AR57" s="51">
        <v>329.31569910049399</v>
      </c>
      <c r="AS57" s="51">
        <v>338.063257217407</v>
      </c>
      <c r="AT57" s="51">
        <v>317.70701456069901</v>
      </c>
      <c r="AU57" s="51">
        <v>325.533616065979</v>
      </c>
      <c r="AV57" s="51">
        <v>308.54286670684797</v>
      </c>
      <c r="AW57" s="51">
        <v>350.31731033325201</v>
      </c>
      <c r="AX57" s="51">
        <v>336.61598682403599</v>
      </c>
      <c r="AY57" s="51">
        <v>323.50633239746099</v>
      </c>
      <c r="AZ57" s="51">
        <v>317.135241508484</v>
      </c>
    </row>
    <row r="58" spans="14:52" x14ac:dyDescent="0.25">
      <c r="N58" s="42"/>
      <c r="O58" s="37"/>
      <c r="P58" s="37"/>
      <c r="Q58" s="37"/>
      <c r="S58" s="29" t="s">
        <v>82</v>
      </c>
      <c r="T58" s="60">
        <f>AL35</f>
        <v>272.99999713897699</v>
      </c>
      <c r="U58" s="60">
        <f t="shared" si="45"/>
        <v>263.00000047683699</v>
      </c>
      <c r="V58" s="60">
        <f t="shared" si="45"/>
        <v>284.99999809265103</v>
      </c>
      <c r="W58" s="60">
        <f t="shared" si="45"/>
        <v>299.00000047683699</v>
      </c>
      <c r="X58" s="60">
        <f t="shared" si="45"/>
        <v>287.18569803237898</v>
      </c>
      <c r="Y58" s="60">
        <f t="shared" si="45"/>
        <v>297.64453220367398</v>
      </c>
      <c r="Z58" s="60">
        <f t="shared" si="45"/>
        <v>323.29998016357399</v>
      </c>
      <c r="AA58" s="60">
        <f t="shared" si="45"/>
        <v>322.43127965927101</v>
      </c>
      <c r="AB58" s="60">
        <f t="shared" si="45"/>
        <v>312.641819953918</v>
      </c>
      <c r="AC58" s="60">
        <f t="shared" si="45"/>
        <v>321.541913986206</v>
      </c>
      <c r="AD58" s="60">
        <f t="shared" si="45"/>
        <v>327.607831954956</v>
      </c>
      <c r="AE58" s="60">
        <f t="shared" si="45"/>
        <v>327.83404254913302</v>
      </c>
      <c r="AF58" s="60">
        <f t="shared" si="45"/>
        <v>330.53731727600098</v>
      </c>
      <c r="AG58" s="60">
        <f t="shared" si="45"/>
        <v>335.18088531494101</v>
      </c>
      <c r="AH58" s="60">
        <f t="shared" si="45"/>
        <v>338.93287944793701</v>
      </c>
      <c r="AI58" s="83">
        <f t="shared" si="46"/>
        <v>65.932882308960018</v>
      </c>
      <c r="AJ58" s="94"/>
      <c r="AK58" s="50" t="s">
        <v>105</v>
      </c>
      <c r="AL58" s="51">
        <v>255.000000953674</v>
      </c>
      <c r="AM58" s="51">
        <v>215</v>
      </c>
      <c r="AN58" s="51">
        <v>304.00000190734897</v>
      </c>
      <c r="AO58" s="51">
        <v>308</v>
      </c>
      <c r="AP58" s="51">
        <v>287.31743860244802</v>
      </c>
      <c r="AQ58" s="51">
        <v>304.96046066284202</v>
      </c>
      <c r="AR58" s="51">
        <v>287.01858329772898</v>
      </c>
      <c r="AS58" s="51">
        <v>327.99460363388101</v>
      </c>
      <c r="AT58" s="51">
        <v>336.41872787475597</v>
      </c>
      <c r="AU58" s="51">
        <v>316.758585929871</v>
      </c>
      <c r="AV58" s="51">
        <v>324.47848606109602</v>
      </c>
      <c r="AW58" s="51">
        <v>308.08048439025902</v>
      </c>
      <c r="AX58" s="51">
        <v>348.86463356018101</v>
      </c>
      <c r="AY58" s="51">
        <v>335.69723510742199</v>
      </c>
      <c r="AZ58" s="51">
        <v>323.08084678649902</v>
      </c>
    </row>
    <row r="59" spans="14:52" x14ac:dyDescent="0.25">
      <c r="N59" s="42"/>
      <c r="O59" s="37"/>
      <c r="P59" s="37"/>
      <c r="Q59" s="37"/>
      <c r="S59" s="66" t="s">
        <v>83</v>
      </c>
      <c r="T59" s="64">
        <f t="shared" ref="T59:T66" si="47">AL36</f>
        <v>287.99999570846597</v>
      </c>
      <c r="U59" s="64">
        <f t="shared" si="45"/>
        <v>269.00000143051102</v>
      </c>
      <c r="V59" s="64">
        <f t="shared" si="45"/>
        <v>275.00000190734897</v>
      </c>
      <c r="W59" s="64">
        <f t="shared" si="45"/>
        <v>291</v>
      </c>
      <c r="X59" s="64">
        <f t="shared" si="45"/>
        <v>303.29406309127802</v>
      </c>
      <c r="Y59" s="64">
        <f t="shared" si="45"/>
        <v>291.72697114944498</v>
      </c>
      <c r="Z59" s="64">
        <f t="shared" si="45"/>
        <v>302.54645109176602</v>
      </c>
      <c r="AA59" s="64">
        <f t="shared" si="45"/>
        <v>326.49726676940901</v>
      </c>
      <c r="AB59" s="64">
        <f t="shared" si="45"/>
        <v>325.63085842132602</v>
      </c>
      <c r="AC59" s="64">
        <f t="shared" si="45"/>
        <v>317.30934715271002</v>
      </c>
      <c r="AD59" s="64">
        <f t="shared" si="45"/>
        <v>325.91409063339199</v>
      </c>
      <c r="AE59" s="64">
        <f t="shared" si="45"/>
        <v>331.626016616821</v>
      </c>
      <c r="AF59" s="64">
        <f t="shared" si="45"/>
        <v>332.72032356262201</v>
      </c>
      <c r="AG59" s="64">
        <f t="shared" si="45"/>
        <v>335.48903656005899</v>
      </c>
      <c r="AH59" s="64">
        <f t="shared" si="45"/>
        <v>340.131657600403</v>
      </c>
      <c r="AI59" s="82">
        <f t="shared" si="46"/>
        <v>52.131661891937028</v>
      </c>
      <c r="AJ59" s="94"/>
      <c r="AK59" s="50" t="s">
        <v>106</v>
      </c>
      <c r="AL59" s="51">
        <v>259.99999856948898</v>
      </c>
      <c r="AM59" s="51">
        <v>255.999999046326</v>
      </c>
      <c r="AN59" s="51">
        <v>220.000001907349</v>
      </c>
      <c r="AO59" s="51">
        <v>304.99999713897699</v>
      </c>
      <c r="AP59" s="51">
        <v>306.311945915222</v>
      </c>
      <c r="AQ59" s="51">
        <v>286.141513824463</v>
      </c>
      <c r="AR59" s="51">
        <v>303.476505756378</v>
      </c>
      <c r="AS59" s="51">
        <v>286.25126123428299</v>
      </c>
      <c r="AT59" s="51">
        <v>326.17411518096901</v>
      </c>
      <c r="AU59" s="51">
        <v>334.41557598114002</v>
      </c>
      <c r="AV59" s="51">
        <v>315.32426643371599</v>
      </c>
      <c r="AW59" s="51">
        <v>322.96337223053001</v>
      </c>
      <c r="AX59" s="51">
        <v>307.23230743408197</v>
      </c>
      <c r="AY59" s="51">
        <v>346.91988945007301</v>
      </c>
      <c r="AZ59" s="51">
        <v>334.352949142456</v>
      </c>
    </row>
    <row r="60" spans="14:52" x14ac:dyDescent="0.25">
      <c r="N60" s="42"/>
      <c r="O60" s="37"/>
      <c r="P60" s="37"/>
      <c r="Q60" s="37"/>
      <c r="S60" s="29" t="s">
        <v>84</v>
      </c>
      <c r="T60" s="60">
        <f t="shared" si="47"/>
        <v>265.00000095367398</v>
      </c>
      <c r="U60" s="60">
        <f t="shared" si="45"/>
        <v>294.00000047683699</v>
      </c>
      <c r="V60" s="60">
        <f t="shared" si="45"/>
        <v>271.99999618530302</v>
      </c>
      <c r="W60" s="60">
        <f t="shared" si="45"/>
        <v>280.00000095367398</v>
      </c>
      <c r="X60" s="60">
        <f t="shared" si="45"/>
        <v>295.60809946060198</v>
      </c>
      <c r="Y60" s="60">
        <f t="shared" si="45"/>
        <v>307.44752120971702</v>
      </c>
      <c r="Z60" s="60">
        <f t="shared" si="45"/>
        <v>296.61029052734398</v>
      </c>
      <c r="AA60" s="60">
        <f t="shared" si="45"/>
        <v>307.377989292145</v>
      </c>
      <c r="AB60" s="60">
        <f t="shared" si="45"/>
        <v>329.94871234893799</v>
      </c>
      <c r="AC60" s="60">
        <f t="shared" si="45"/>
        <v>329.62254810333297</v>
      </c>
      <c r="AD60" s="60">
        <f t="shared" si="45"/>
        <v>322.07896280288702</v>
      </c>
      <c r="AE60" s="60">
        <f t="shared" si="45"/>
        <v>330.479147911072</v>
      </c>
      <c r="AF60" s="60">
        <f t="shared" si="45"/>
        <v>336.35723304748501</v>
      </c>
      <c r="AG60" s="60">
        <f t="shared" si="45"/>
        <v>337.67940807342501</v>
      </c>
      <c r="AH60" s="60">
        <f t="shared" si="45"/>
        <v>340.58889961242699</v>
      </c>
      <c r="AI60" s="83">
        <f t="shared" si="46"/>
        <v>75.58889865875301</v>
      </c>
      <c r="AJ60" s="94"/>
      <c r="AK60" s="50" t="s">
        <v>107</v>
      </c>
      <c r="AL60" s="51">
        <v>257.99999713897699</v>
      </c>
      <c r="AM60" s="51">
        <v>255.999998092651</v>
      </c>
      <c r="AN60" s="51">
        <v>258.99999952316301</v>
      </c>
      <c r="AO60" s="51">
        <v>215.00000143051099</v>
      </c>
      <c r="AP60" s="51">
        <v>303.38608789443998</v>
      </c>
      <c r="AQ60" s="51">
        <v>304.79144525528</v>
      </c>
      <c r="AR60" s="51">
        <v>285.23060464858997</v>
      </c>
      <c r="AS60" s="51">
        <v>302.06568670272799</v>
      </c>
      <c r="AT60" s="51">
        <v>285.66016387939499</v>
      </c>
      <c r="AU60" s="51">
        <v>324.595358848572</v>
      </c>
      <c r="AV60" s="51">
        <v>332.66572856903099</v>
      </c>
      <c r="AW60" s="51">
        <v>314.03585481643699</v>
      </c>
      <c r="AX60" s="51">
        <v>321.76261425018299</v>
      </c>
      <c r="AY60" s="51">
        <v>306.53398704528797</v>
      </c>
      <c r="AZ60" s="51">
        <v>345.20445919036899</v>
      </c>
    </row>
    <row r="61" spans="14:52" x14ac:dyDescent="0.25">
      <c r="N61" s="42"/>
      <c r="O61" s="37"/>
      <c r="P61" s="37"/>
      <c r="Q61" s="37"/>
      <c r="S61" s="66" t="s">
        <v>85</v>
      </c>
      <c r="T61" s="64">
        <f t="shared" si="47"/>
        <v>285.99999618530302</v>
      </c>
      <c r="U61" s="64">
        <f t="shared" si="45"/>
        <v>256</v>
      </c>
      <c r="V61" s="64">
        <f t="shared" si="45"/>
        <v>312.99999761581398</v>
      </c>
      <c r="W61" s="64">
        <f t="shared" si="45"/>
        <v>271</v>
      </c>
      <c r="X61" s="64">
        <f t="shared" si="45"/>
        <v>285.87544846534701</v>
      </c>
      <c r="Y61" s="64">
        <f t="shared" si="45"/>
        <v>300.25045061111501</v>
      </c>
      <c r="Z61" s="64">
        <f t="shared" si="45"/>
        <v>311.99303913116501</v>
      </c>
      <c r="AA61" s="64">
        <f t="shared" si="45"/>
        <v>301.54788398742699</v>
      </c>
      <c r="AB61" s="64">
        <f t="shared" si="45"/>
        <v>312.248726844788</v>
      </c>
      <c r="AC61" s="64">
        <f t="shared" si="45"/>
        <v>334.12654209137003</v>
      </c>
      <c r="AD61" s="64">
        <f t="shared" si="45"/>
        <v>333.90088653564499</v>
      </c>
      <c r="AE61" s="64">
        <f t="shared" si="45"/>
        <v>327.00388908386202</v>
      </c>
      <c r="AF61" s="64">
        <f t="shared" si="45"/>
        <v>335.61888313293503</v>
      </c>
      <c r="AG61" s="64">
        <f t="shared" si="45"/>
        <v>341.27755165100098</v>
      </c>
      <c r="AH61" s="64">
        <f t="shared" si="45"/>
        <v>342.84539604187</v>
      </c>
      <c r="AI61" s="82">
        <f t="shared" si="46"/>
        <v>56.845399856566985</v>
      </c>
      <c r="AJ61" s="94"/>
      <c r="AK61" s="50" t="s">
        <v>108</v>
      </c>
      <c r="AL61" s="51">
        <v>294.00000095367398</v>
      </c>
      <c r="AM61" s="51">
        <v>254.999999046326</v>
      </c>
      <c r="AN61" s="51">
        <v>262</v>
      </c>
      <c r="AO61" s="51">
        <v>261.00000143051102</v>
      </c>
      <c r="AP61" s="51">
        <v>215.950260162354</v>
      </c>
      <c r="AQ61" s="51">
        <v>302.04670095443697</v>
      </c>
      <c r="AR61" s="51">
        <v>303.60807132720902</v>
      </c>
      <c r="AS61" s="51">
        <v>284.56935501098599</v>
      </c>
      <c r="AT61" s="51">
        <v>300.90566444397001</v>
      </c>
      <c r="AU61" s="51">
        <v>285.414497375488</v>
      </c>
      <c r="AV61" s="51">
        <v>323.29046821594198</v>
      </c>
      <c r="AW61" s="51">
        <v>331.245464324951</v>
      </c>
      <c r="AX61" s="51">
        <v>313.11387348174998</v>
      </c>
      <c r="AY61" s="51">
        <v>320.86315917968801</v>
      </c>
      <c r="AZ61" s="51">
        <v>306.07432079315203</v>
      </c>
    </row>
    <row r="62" spans="14:52" x14ac:dyDescent="0.25">
      <c r="N62" s="42"/>
      <c r="O62" s="37"/>
      <c r="P62" s="37"/>
      <c r="Q62" s="37"/>
      <c r="S62" s="29" t="s">
        <v>86</v>
      </c>
      <c r="T62" s="60">
        <f t="shared" si="47"/>
        <v>280.99999904632602</v>
      </c>
      <c r="U62" s="60">
        <f t="shared" si="45"/>
        <v>273.99999904632602</v>
      </c>
      <c r="V62" s="60">
        <f t="shared" si="45"/>
        <v>267.99999713897699</v>
      </c>
      <c r="W62" s="60">
        <f t="shared" si="45"/>
        <v>311.99999666214001</v>
      </c>
      <c r="X62" s="60">
        <f t="shared" si="45"/>
        <v>276.70953655242897</v>
      </c>
      <c r="Y62" s="60">
        <f t="shared" si="45"/>
        <v>290.97217726707498</v>
      </c>
      <c r="Z62" s="60">
        <f t="shared" si="45"/>
        <v>304.60916423797602</v>
      </c>
      <c r="AA62" s="60">
        <f t="shared" si="45"/>
        <v>316.05131483077997</v>
      </c>
      <c r="AB62" s="60">
        <f t="shared" si="45"/>
        <v>306.07476949691801</v>
      </c>
      <c r="AC62" s="60">
        <f t="shared" si="45"/>
        <v>316.97910499572799</v>
      </c>
      <c r="AD62" s="60">
        <f t="shared" si="45"/>
        <v>337.89487457275402</v>
      </c>
      <c r="AE62" s="60">
        <f t="shared" si="45"/>
        <v>337.815877914429</v>
      </c>
      <c r="AF62" s="60">
        <f t="shared" si="45"/>
        <v>331.81756877899198</v>
      </c>
      <c r="AG62" s="60">
        <f t="shared" si="45"/>
        <v>340.22379064559902</v>
      </c>
      <c r="AH62" s="60">
        <f t="shared" si="45"/>
        <v>345.76899147033703</v>
      </c>
      <c r="AI62" s="83">
        <f t="shared" si="46"/>
        <v>64.768992424011003</v>
      </c>
      <c r="AJ62" s="94"/>
      <c r="AK62" s="50" t="s">
        <v>109</v>
      </c>
      <c r="AL62" s="51">
        <v>256.99999904632602</v>
      </c>
      <c r="AM62" s="51">
        <v>295.00000190734897</v>
      </c>
      <c r="AN62" s="51">
        <v>262</v>
      </c>
      <c r="AO62" s="51">
        <v>257.00000047683699</v>
      </c>
      <c r="AP62" s="51">
        <v>260.86517906188999</v>
      </c>
      <c r="AQ62" s="51">
        <v>217.04565048217799</v>
      </c>
      <c r="AR62" s="51">
        <v>301.12241554260299</v>
      </c>
      <c r="AS62" s="51">
        <v>302.77366733551003</v>
      </c>
      <c r="AT62" s="51">
        <v>284.118057727814</v>
      </c>
      <c r="AU62" s="51">
        <v>300.19455480575601</v>
      </c>
      <c r="AV62" s="51">
        <v>285.49651432037399</v>
      </c>
      <c r="AW62" s="51">
        <v>322.37647247314499</v>
      </c>
      <c r="AX62" s="51">
        <v>330.27980709075899</v>
      </c>
      <c r="AY62" s="51">
        <v>312.58271217346203</v>
      </c>
      <c r="AZ62" s="51">
        <v>320.30382347106899</v>
      </c>
    </row>
    <row r="63" spans="14:52" x14ac:dyDescent="0.25">
      <c r="N63" s="42"/>
      <c r="O63" s="37"/>
      <c r="P63" s="37"/>
      <c r="Q63" s="37"/>
      <c r="S63" s="66" t="s">
        <v>87</v>
      </c>
      <c r="T63" s="64">
        <f t="shared" si="47"/>
        <v>269.99999666214001</v>
      </c>
      <c r="U63" s="64">
        <f t="shared" si="45"/>
        <v>286</v>
      </c>
      <c r="V63" s="64">
        <f t="shared" si="45"/>
        <v>286.99999618530302</v>
      </c>
      <c r="W63" s="64">
        <f t="shared" si="45"/>
        <v>269.99999904632602</v>
      </c>
      <c r="X63" s="64">
        <f t="shared" si="45"/>
        <v>315.73114204406698</v>
      </c>
      <c r="Y63" s="64">
        <f t="shared" si="45"/>
        <v>282.41516113281301</v>
      </c>
      <c r="Z63" s="64">
        <f t="shared" si="45"/>
        <v>296.41980171203602</v>
      </c>
      <c r="AA63" s="64">
        <f t="shared" si="45"/>
        <v>309.290759086609</v>
      </c>
      <c r="AB63" s="64">
        <f t="shared" si="45"/>
        <v>320.51411771774298</v>
      </c>
      <c r="AC63" s="64">
        <f t="shared" si="45"/>
        <v>311.32150268554699</v>
      </c>
      <c r="AD63" s="64">
        <f t="shared" si="45"/>
        <v>322.06575298309298</v>
      </c>
      <c r="AE63" s="64">
        <f t="shared" si="45"/>
        <v>342.189953804016</v>
      </c>
      <c r="AF63" s="64">
        <f t="shared" si="45"/>
        <v>342.56161499023398</v>
      </c>
      <c r="AG63" s="64">
        <f t="shared" si="45"/>
        <v>337.02572345733603</v>
      </c>
      <c r="AH63" s="64">
        <f t="shared" si="45"/>
        <v>345.30829238891602</v>
      </c>
      <c r="AI63" s="82">
        <f t="shared" si="46"/>
        <v>75.308295726776009</v>
      </c>
      <c r="AJ63" s="94"/>
      <c r="AK63" s="50" t="s">
        <v>110</v>
      </c>
      <c r="AL63" s="51">
        <v>253.000000953674</v>
      </c>
      <c r="AM63" s="51">
        <v>252.000001907349</v>
      </c>
      <c r="AN63" s="51">
        <v>294.00000190734897</v>
      </c>
      <c r="AO63" s="51">
        <v>260</v>
      </c>
      <c r="AP63" s="51">
        <v>257.01076889038097</v>
      </c>
      <c r="AQ63" s="51">
        <v>260.85896968841598</v>
      </c>
      <c r="AR63" s="51">
        <v>218.184518814087</v>
      </c>
      <c r="AS63" s="51">
        <v>300.36797904968302</v>
      </c>
      <c r="AT63" s="51">
        <v>302.09255599975597</v>
      </c>
      <c r="AU63" s="51">
        <v>283.88362550735502</v>
      </c>
      <c r="AV63" s="51">
        <v>299.71339654922502</v>
      </c>
      <c r="AW63" s="51">
        <v>285.642261981964</v>
      </c>
      <c r="AX63" s="51">
        <v>321.75496864318802</v>
      </c>
      <c r="AY63" s="51">
        <v>329.47350215911899</v>
      </c>
      <c r="AZ63" s="51">
        <v>312.29622602462803</v>
      </c>
    </row>
    <row r="64" spans="14:52" x14ac:dyDescent="0.25">
      <c r="N64" s="42"/>
      <c r="O64" s="37"/>
      <c r="P64" s="37"/>
      <c r="Q64" s="37"/>
      <c r="S64" s="29" t="s">
        <v>88</v>
      </c>
      <c r="T64" s="60">
        <f t="shared" si="47"/>
        <v>278.99999713897699</v>
      </c>
      <c r="U64" s="60">
        <f t="shared" si="45"/>
        <v>272.99999856948898</v>
      </c>
      <c r="V64" s="60">
        <f t="shared" si="45"/>
        <v>288.99999809265103</v>
      </c>
      <c r="W64" s="60">
        <f t="shared" si="45"/>
        <v>295.00000095367398</v>
      </c>
      <c r="X64" s="60">
        <f t="shared" si="45"/>
        <v>275.09622192382801</v>
      </c>
      <c r="Y64" s="60">
        <f t="shared" si="45"/>
        <v>318.98761224746698</v>
      </c>
      <c r="Z64" s="60">
        <f t="shared" si="45"/>
        <v>287.49796962737997</v>
      </c>
      <c r="AA64" s="60">
        <f t="shared" si="45"/>
        <v>301.10276508331299</v>
      </c>
      <c r="AB64" s="60">
        <f t="shared" si="45"/>
        <v>313.40557193756098</v>
      </c>
      <c r="AC64" s="60">
        <f t="shared" si="45"/>
        <v>324.69084978103598</v>
      </c>
      <c r="AD64" s="60">
        <f t="shared" si="45"/>
        <v>315.92670917510998</v>
      </c>
      <c r="AE64" s="60">
        <f t="shared" si="45"/>
        <v>326.52010631561302</v>
      </c>
      <c r="AF64" s="60">
        <f t="shared" si="45"/>
        <v>346.22992229461698</v>
      </c>
      <c r="AG64" s="60">
        <f t="shared" si="45"/>
        <v>346.70491790771501</v>
      </c>
      <c r="AH64" s="60">
        <f t="shared" si="45"/>
        <v>341.61086368560802</v>
      </c>
      <c r="AI64" s="83">
        <f t="shared" si="46"/>
        <v>62.61086654663103</v>
      </c>
      <c r="AJ64" s="94"/>
      <c r="AK64" s="50" t="s">
        <v>111</v>
      </c>
      <c r="AL64" s="51">
        <v>225.99999856948901</v>
      </c>
      <c r="AM64" s="51">
        <v>250.000000953674</v>
      </c>
      <c r="AN64" s="51">
        <v>262.00000190734897</v>
      </c>
      <c r="AO64" s="51">
        <v>290.00000095367398</v>
      </c>
      <c r="AP64" s="51">
        <v>259.54125642776501</v>
      </c>
      <c r="AQ64" s="51">
        <v>256.61918258666998</v>
      </c>
      <c r="AR64" s="51">
        <v>260.61861085891701</v>
      </c>
      <c r="AS64" s="51">
        <v>218.91546273231501</v>
      </c>
      <c r="AT64" s="51">
        <v>299.32487010955799</v>
      </c>
      <c r="AU64" s="51">
        <v>301.202674865723</v>
      </c>
      <c r="AV64" s="51">
        <v>283.32829475402798</v>
      </c>
      <c r="AW64" s="51">
        <v>298.96100425720198</v>
      </c>
      <c r="AX64" s="51">
        <v>285.47860288620001</v>
      </c>
      <c r="AY64" s="51">
        <v>320.82687664031999</v>
      </c>
      <c r="AZ64" s="51">
        <v>328.42013168335001</v>
      </c>
    </row>
    <row r="65" spans="14:52" x14ac:dyDescent="0.25">
      <c r="N65" s="42"/>
      <c r="O65" s="37"/>
      <c r="P65" s="37"/>
      <c r="Q65" s="37"/>
      <c r="S65" s="66" t="s">
        <v>89</v>
      </c>
      <c r="T65" s="64">
        <f t="shared" si="47"/>
        <v>282</v>
      </c>
      <c r="U65" s="64">
        <f t="shared" si="45"/>
        <v>281.99999618530302</v>
      </c>
      <c r="V65" s="64">
        <f t="shared" si="45"/>
        <v>277.99999856948898</v>
      </c>
      <c r="W65" s="64">
        <f t="shared" si="45"/>
        <v>298.99999809265103</v>
      </c>
      <c r="X65" s="64">
        <f t="shared" si="45"/>
        <v>299.01118516922003</v>
      </c>
      <c r="Y65" s="64">
        <f t="shared" si="45"/>
        <v>279.87773132324202</v>
      </c>
      <c r="Z65" s="64">
        <f t="shared" si="45"/>
        <v>322.37167215347301</v>
      </c>
      <c r="AA65" s="64">
        <f t="shared" si="45"/>
        <v>292.33975696563698</v>
      </c>
      <c r="AB65" s="64">
        <f t="shared" si="45"/>
        <v>305.58968448638899</v>
      </c>
      <c r="AC65" s="64">
        <f t="shared" si="45"/>
        <v>317.69974279403698</v>
      </c>
      <c r="AD65" s="64">
        <f t="shared" si="45"/>
        <v>328.76817846298201</v>
      </c>
      <c r="AE65" s="64">
        <f t="shared" si="45"/>
        <v>320.32033920288097</v>
      </c>
      <c r="AF65" s="64">
        <f t="shared" si="45"/>
        <v>331.09275722503702</v>
      </c>
      <c r="AG65" s="64">
        <f t="shared" si="45"/>
        <v>350.23149108886702</v>
      </c>
      <c r="AH65" s="64">
        <f t="shared" si="45"/>
        <v>350.80245494842501</v>
      </c>
      <c r="AI65" s="82">
        <f t="shared" si="46"/>
        <v>68.802454948425009</v>
      </c>
      <c r="AJ65" s="94"/>
      <c r="AK65" s="50" t="s">
        <v>112</v>
      </c>
      <c r="AL65" s="51">
        <v>255.999999046326</v>
      </c>
      <c r="AM65" s="51">
        <v>225.999999046326</v>
      </c>
      <c r="AN65" s="51">
        <v>246</v>
      </c>
      <c r="AO65" s="51">
        <v>258.00000476837198</v>
      </c>
      <c r="AP65" s="51">
        <v>288.82496595382702</v>
      </c>
      <c r="AQ65" s="51">
        <v>259.12000751495401</v>
      </c>
      <c r="AR65" s="51">
        <v>256.237580776215</v>
      </c>
      <c r="AS65" s="51">
        <v>260.37174749374401</v>
      </c>
      <c r="AT65" s="51">
        <v>219.56658577919001</v>
      </c>
      <c r="AU65" s="51">
        <v>298.43547630310098</v>
      </c>
      <c r="AV65" s="51">
        <v>300.341630935669</v>
      </c>
      <c r="AW65" s="51">
        <v>282.87884473800699</v>
      </c>
      <c r="AX65" s="51">
        <v>298.32530117034901</v>
      </c>
      <c r="AY65" s="51">
        <v>285.25857496261602</v>
      </c>
      <c r="AZ65" s="51">
        <v>319.97683715820301</v>
      </c>
    </row>
    <row r="66" spans="14:52" x14ac:dyDescent="0.25">
      <c r="N66" s="42"/>
      <c r="O66" s="37"/>
      <c r="P66" s="37"/>
      <c r="Q66" s="37"/>
      <c r="S66" s="68" t="s">
        <v>90</v>
      </c>
      <c r="T66" s="62">
        <f t="shared" si="47"/>
        <v>302.00000095367398</v>
      </c>
      <c r="U66" s="62">
        <f t="shared" si="45"/>
        <v>283</v>
      </c>
      <c r="V66" s="62">
        <f t="shared" si="45"/>
        <v>279.99999809265103</v>
      </c>
      <c r="W66" s="62">
        <f t="shared" si="45"/>
        <v>284.99999856948898</v>
      </c>
      <c r="X66" s="62">
        <f t="shared" si="45"/>
        <v>302.80557250976602</v>
      </c>
      <c r="Y66" s="62">
        <f t="shared" si="45"/>
        <v>302.90419626236002</v>
      </c>
      <c r="Z66" s="62">
        <f t="shared" si="45"/>
        <v>284.70603704452498</v>
      </c>
      <c r="AA66" s="62">
        <f t="shared" si="45"/>
        <v>325.75279664993298</v>
      </c>
      <c r="AB66" s="62">
        <f t="shared" si="45"/>
        <v>297.13345384597801</v>
      </c>
      <c r="AC66" s="62">
        <f t="shared" si="45"/>
        <v>310.29023551940901</v>
      </c>
      <c r="AD66" s="62">
        <f t="shared" si="45"/>
        <v>321.97509050369302</v>
      </c>
      <c r="AE66" s="62">
        <f t="shared" si="45"/>
        <v>332.82920551299998</v>
      </c>
      <c r="AF66" s="62">
        <f t="shared" si="45"/>
        <v>324.93516635894798</v>
      </c>
      <c r="AG66" s="62">
        <f t="shared" si="45"/>
        <v>335.62390422820999</v>
      </c>
      <c r="AH66" s="62">
        <f t="shared" si="45"/>
        <v>354.30576610565203</v>
      </c>
      <c r="AI66" s="84">
        <f t="shared" si="46"/>
        <v>52.305765151978051</v>
      </c>
      <c r="AJ66" s="94"/>
      <c r="AK66" s="50" t="s">
        <v>113</v>
      </c>
      <c r="AL66" s="51">
        <v>217.00000286102301</v>
      </c>
      <c r="AM66" s="51">
        <v>252</v>
      </c>
      <c r="AN66" s="51">
        <v>226.000000953674</v>
      </c>
      <c r="AO66" s="51">
        <v>246.000000953674</v>
      </c>
      <c r="AP66" s="51">
        <v>257.10284519195602</v>
      </c>
      <c r="AQ66" s="51">
        <v>287.36556482315098</v>
      </c>
      <c r="AR66" s="51">
        <v>258.450645446777</v>
      </c>
      <c r="AS66" s="51">
        <v>255.59477472305301</v>
      </c>
      <c r="AT66" s="51">
        <v>259.77336931228598</v>
      </c>
      <c r="AU66" s="51">
        <v>219.99764251708999</v>
      </c>
      <c r="AV66" s="51">
        <v>297.20983886718801</v>
      </c>
      <c r="AW66" s="51">
        <v>299.168594837189</v>
      </c>
      <c r="AX66" s="51">
        <v>282.16513299942</v>
      </c>
      <c r="AY66" s="51">
        <v>297.34633779525802</v>
      </c>
      <c r="AZ66" s="51">
        <v>284.74891901016201</v>
      </c>
    </row>
    <row r="67" spans="14:52" x14ac:dyDescent="0.25">
      <c r="N67" s="42"/>
      <c r="O67" s="37"/>
      <c r="P67" s="37"/>
      <c r="Q67" s="37"/>
      <c r="S67" s="3" t="s">
        <v>9</v>
      </c>
      <c r="T67" s="60">
        <f>SUM(T57:T66)</f>
        <v>2792.9999837875366</v>
      </c>
      <c r="U67" s="60">
        <f t="shared" ref="U67:AI67" si="48">SUM(U57:U66)</f>
        <v>2763.9999942779541</v>
      </c>
      <c r="V67" s="60">
        <f t="shared" si="48"/>
        <v>2846.9999828338618</v>
      </c>
      <c r="W67" s="60">
        <f t="shared" si="48"/>
        <v>2885.9999947547908</v>
      </c>
      <c r="X67" s="60">
        <f t="shared" si="48"/>
        <v>2935.7845966815944</v>
      </c>
      <c r="Y67" s="60">
        <f t="shared" si="48"/>
        <v>2994.1479489803332</v>
      </c>
      <c r="Z67" s="60">
        <f t="shared" si="48"/>
        <v>3051.1694917678833</v>
      </c>
      <c r="AA67" s="60">
        <f t="shared" si="48"/>
        <v>3112.6356000900269</v>
      </c>
      <c r="AB67" s="60">
        <f t="shared" si="48"/>
        <v>3142.1730647087106</v>
      </c>
      <c r="AC67" s="60">
        <f t="shared" si="48"/>
        <v>3209.091809272767</v>
      </c>
      <c r="AD67" s="60">
        <f t="shared" si="48"/>
        <v>3261.4364705085759</v>
      </c>
      <c r="AE67" s="60">
        <f t="shared" si="48"/>
        <v>3303.9743366241451</v>
      </c>
      <c r="AF67" s="60">
        <f t="shared" si="48"/>
        <v>3343.9950628280658</v>
      </c>
      <c r="AG67" s="60">
        <f t="shared" si="48"/>
        <v>3395.3002858161913</v>
      </c>
      <c r="AH67" s="60">
        <f t="shared" si="48"/>
        <v>3439.4229879379277</v>
      </c>
      <c r="AI67" s="60">
        <f t="shared" si="48"/>
        <v>646.42300415039108</v>
      </c>
      <c r="AJ67" s="99"/>
      <c r="AK67" s="50" t="s">
        <v>114</v>
      </c>
      <c r="AL67" s="51">
        <v>238.99999856948901</v>
      </c>
      <c r="AM67" s="51">
        <v>215</v>
      </c>
      <c r="AN67" s="51">
        <v>254.99999713897699</v>
      </c>
      <c r="AO67" s="51">
        <v>220.999999046326</v>
      </c>
      <c r="AP67" s="51">
        <v>244.849010944366</v>
      </c>
      <c r="AQ67" s="51">
        <v>255.734693050385</v>
      </c>
      <c r="AR67" s="51">
        <v>285.43370103836099</v>
      </c>
      <c r="AS67" s="51">
        <v>257.252638339996</v>
      </c>
      <c r="AT67" s="51">
        <v>254.52140569686901</v>
      </c>
      <c r="AU67" s="51">
        <v>258.74546241760299</v>
      </c>
      <c r="AV67" s="51">
        <v>219.97320652008099</v>
      </c>
      <c r="AW67" s="51">
        <v>295.487871170044</v>
      </c>
      <c r="AX67" s="51">
        <v>297.54773902893101</v>
      </c>
      <c r="AY67" s="51">
        <v>280.94150733947799</v>
      </c>
      <c r="AZ67" s="51">
        <v>295.90423822403</v>
      </c>
    </row>
    <row r="68" spans="14:52" x14ac:dyDescent="0.25">
      <c r="N68" s="42"/>
      <c r="O68" s="37"/>
      <c r="P68" s="37"/>
      <c r="Q68" s="37"/>
      <c r="S68" s="75" t="s">
        <v>91</v>
      </c>
      <c r="T68" s="76">
        <f>AL44</f>
        <v>314.99999809265103</v>
      </c>
      <c r="U68" s="76">
        <f t="shared" ref="U68:AH77" si="49">AM44</f>
        <v>306</v>
      </c>
      <c r="V68" s="76">
        <f t="shared" si="49"/>
        <v>288.00000190734897</v>
      </c>
      <c r="W68" s="76">
        <f t="shared" si="49"/>
        <v>289</v>
      </c>
      <c r="X68" s="76">
        <f t="shared" si="49"/>
        <v>289.486944198608</v>
      </c>
      <c r="Y68" s="76">
        <f t="shared" si="49"/>
        <v>306.77870273590099</v>
      </c>
      <c r="Z68" s="76">
        <f t="shared" si="49"/>
        <v>307.14293575286899</v>
      </c>
      <c r="AA68" s="76">
        <f t="shared" si="49"/>
        <v>289.64496850967402</v>
      </c>
      <c r="AB68" s="76">
        <f t="shared" si="49"/>
        <v>329.38764953613298</v>
      </c>
      <c r="AC68" s="76">
        <f t="shared" si="49"/>
        <v>302.38459920883201</v>
      </c>
      <c r="AD68" s="76">
        <f t="shared" si="49"/>
        <v>315.21235847473099</v>
      </c>
      <c r="AE68" s="76">
        <f t="shared" si="49"/>
        <v>326.49402999877901</v>
      </c>
      <c r="AF68" s="76">
        <f t="shared" si="49"/>
        <v>337.37475872039801</v>
      </c>
      <c r="AG68" s="76">
        <f t="shared" si="49"/>
        <v>329.77445268630998</v>
      </c>
      <c r="AH68" s="77">
        <f t="shared" si="49"/>
        <v>340.41699123382602</v>
      </c>
      <c r="AI68" s="91">
        <f t="shared" ref="AI68:AI77" si="50">AH68-T68</f>
        <v>25.416993141174999</v>
      </c>
      <c r="AJ68" s="94"/>
      <c r="AK68" s="50" t="s">
        <v>115</v>
      </c>
      <c r="AL68" s="51">
        <v>190.999999046326</v>
      </c>
      <c r="AM68" s="51">
        <v>238.99999761581401</v>
      </c>
      <c r="AN68" s="51">
        <v>211.000000953674</v>
      </c>
      <c r="AO68" s="51">
        <v>253</v>
      </c>
      <c r="AP68" s="51">
        <v>219.691580295563</v>
      </c>
      <c r="AQ68" s="51">
        <v>243.10775947570801</v>
      </c>
      <c r="AR68" s="51">
        <v>253.78912448883099</v>
      </c>
      <c r="AS68" s="51">
        <v>282.90516662597702</v>
      </c>
      <c r="AT68" s="51">
        <v>255.470565319061</v>
      </c>
      <c r="AU68" s="51">
        <v>252.96611928939799</v>
      </c>
      <c r="AV68" s="51">
        <v>257.07477712631197</v>
      </c>
      <c r="AW68" s="51">
        <v>219.29311823844901</v>
      </c>
      <c r="AX68" s="51">
        <v>293.21490192413302</v>
      </c>
      <c r="AY68" s="51">
        <v>295.29789829254202</v>
      </c>
      <c r="AZ68" s="51">
        <v>279.12736845016502</v>
      </c>
    </row>
    <row r="69" spans="14:52" x14ac:dyDescent="0.25">
      <c r="N69" s="42"/>
      <c r="O69" s="37"/>
      <c r="P69" s="37"/>
      <c r="Q69" s="37"/>
      <c r="S69" s="29" t="s">
        <v>92</v>
      </c>
      <c r="T69" s="60">
        <f>AL45</f>
        <v>339.00000190734897</v>
      </c>
      <c r="U69" s="60">
        <f t="shared" si="49"/>
        <v>313.99999809265103</v>
      </c>
      <c r="V69" s="60">
        <f t="shared" si="49"/>
        <v>302.00000190734897</v>
      </c>
      <c r="W69" s="60">
        <f t="shared" si="49"/>
        <v>289.99999904632602</v>
      </c>
      <c r="X69" s="60">
        <f t="shared" si="49"/>
        <v>293.31500387191801</v>
      </c>
      <c r="Y69" s="60">
        <f t="shared" si="49"/>
        <v>293.82210874557501</v>
      </c>
      <c r="Z69" s="60">
        <f t="shared" si="49"/>
        <v>310.82008504867599</v>
      </c>
      <c r="AA69" s="60">
        <f t="shared" si="49"/>
        <v>311.27733802795399</v>
      </c>
      <c r="AB69" s="60">
        <f t="shared" si="49"/>
        <v>294.38030767440802</v>
      </c>
      <c r="AC69" s="60">
        <f t="shared" si="49"/>
        <v>333.209419250488</v>
      </c>
      <c r="AD69" s="60">
        <f t="shared" si="49"/>
        <v>307.40455532073997</v>
      </c>
      <c r="AE69" s="60">
        <f t="shared" si="49"/>
        <v>319.96783256530802</v>
      </c>
      <c r="AF69" s="60">
        <f t="shared" si="49"/>
        <v>331.08443117141701</v>
      </c>
      <c r="AG69" s="60">
        <f t="shared" si="49"/>
        <v>341.76185894012502</v>
      </c>
      <c r="AH69" s="61">
        <f t="shared" si="49"/>
        <v>334.47651720047003</v>
      </c>
      <c r="AI69" s="70">
        <f t="shared" si="50"/>
        <v>-4.5234847068789463</v>
      </c>
      <c r="AJ69" s="94"/>
      <c r="AK69" s="50" t="s">
        <v>116</v>
      </c>
      <c r="AL69" s="51">
        <v>225.000000953674</v>
      </c>
      <c r="AM69" s="51">
        <v>192.00000047683699</v>
      </c>
      <c r="AN69" s="51">
        <v>238.00000047683699</v>
      </c>
      <c r="AO69" s="51">
        <v>211.00000047683699</v>
      </c>
      <c r="AP69" s="51">
        <v>250.56312036514299</v>
      </c>
      <c r="AQ69" s="51">
        <v>218.16531085968001</v>
      </c>
      <c r="AR69" s="51">
        <v>241.16717433929401</v>
      </c>
      <c r="AS69" s="51">
        <v>251.55558729171801</v>
      </c>
      <c r="AT69" s="51">
        <v>280.22403621673601</v>
      </c>
      <c r="AU69" s="51">
        <v>253.56327486038199</v>
      </c>
      <c r="AV69" s="51">
        <v>251.245201587677</v>
      </c>
      <c r="AW69" s="51">
        <v>255.15289831161499</v>
      </c>
      <c r="AX69" s="51">
        <v>218.37718129158</v>
      </c>
      <c r="AY69" s="51">
        <v>290.77004861831699</v>
      </c>
      <c r="AZ69" s="51">
        <v>292.87893247604399</v>
      </c>
    </row>
    <row r="70" spans="14:52" x14ac:dyDescent="0.25">
      <c r="N70" s="42"/>
      <c r="O70" s="37"/>
      <c r="P70" s="37"/>
      <c r="Q70" s="37"/>
      <c r="S70" s="66" t="s">
        <v>93</v>
      </c>
      <c r="T70" s="64">
        <f t="shared" ref="T70:T77" si="51">AL46</f>
        <v>358.99999618530302</v>
      </c>
      <c r="U70" s="64">
        <f t="shared" si="49"/>
        <v>339.00000286102301</v>
      </c>
      <c r="V70" s="64">
        <f t="shared" si="49"/>
        <v>316.99999809265103</v>
      </c>
      <c r="W70" s="64">
        <f t="shared" si="49"/>
        <v>309</v>
      </c>
      <c r="X70" s="64">
        <f t="shared" si="49"/>
        <v>293.79938077926602</v>
      </c>
      <c r="Y70" s="64">
        <f t="shared" si="49"/>
        <v>296.86652278900101</v>
      </c>
      <c r="Z70" s="64">
        <f t="shared" si="49"/>
        <v>297.64254808425898</v>
      </c>
      <c r="AA70" s="64">
        <f t="shared" si="49"/>
        <v>314.16279029846203</v>
      </c>
      <c r="AB70" s="64">
        <f t="shared" si="49"/>
        <v>314.749921798706</v>
      </c>
      <c r="AC70" s="64">
        <f t="shared" si="49"/>
        <v>298.57047080993698</v>
      </c>
      <c r="AD70" s="64">
        <f t="shared" si="49"/>
        <v>336.38259887695301</v>
      </c>
      <c r="AE70" s="64">
        <f t="shared" si="49"/>
        <v>311.59467983245901</v>
      </c>
      <c r="AF70" s="64">
        <f t="shared" si="49"/>
        <v>324.11661100387602</v>
      </c>
      <c r="AG70" s="64">
        <f t="shared" si="49"/>
        <v>334.90957832336397</v>
      </c>
      <c r="AH70" s="67">
        <f t="shared" si="49"/>
        <v>345.42315864563</v>
      </c>
      <c r="AI70" s="71">
        <f t="shared" si="50"/>
        <v>-13.576837539673022</v>
      </c>
      <c r="AJ70" s="94"/>
      <c r="AK70" s="50" t="s">
        <v>117</v>
      </c>
      <c r="AL70" s="51">
        <v>241.99999856948901</v>
      </c>
      <c r="AM70" s="51">
        <v>224.00000286102301</v>
      </c>
      <c r="AN70" s="51">
        <v>192.99999952316301</v>
      </c>
      <c r="AO70" s="51">
        <v>233</v>
      </c>
      <c r="AP70" s="51">
        <v>209.79087400436401</v>
      </c>
      <c r="AQ70" s="51">
        <v>248.37219667434701</v>
      </c>
      <c r="AR70" s="51">
        <v>216.976665496826</v>
      </c>
      <c r="AS70" s="51">
        <v>239.48486900329601</v>
      </c>
      <c r="AT70" s="51">
        <v>249.60872030258199</v>
      </c>
      <c r="AU70" s="51">
        <v>277.97777032852201</v>
      </c>
      <c r="AV70" s="51">
        <v>251.99032592773401</v>
      </c>
      <c r="AW70" s="51">
        <v>249.895290374756</v>
      </c>
      <c r="AX70" s="51">
        <v>253.59034729003901</v>
      </c>
      <c r="AY70" s="51">
        <v>217.75112962722801</v>
      </c>
      <c r="AZ70" s="51">
        <v>288.75622129440302</v>
      </c>
    </row>
    <row r="71" spans="14:52" x14ac:dyDescent="0.25">
      <c r="N71" s="42"/>
      <c r="O71" s="37"/>
      <c r="P71" s="37"/>
      <c r="Q71" s="37"/>
      <c r="S71" s="29" t="s">
        <v>94</v>
      </c>
      <c r="T71" s="60">
        <f t="shared" si="51"/>
        <v>303.99999809265103</v>
      </c>
      <c r="U71" s="60">
        <f t="shared" si="49"/>
        <v>353.99999523162802</v>
      </c>
      <c r="V71" s="60">
        <f t="shared" si="49"/>
        <v>344.00000286102301</v>
      </c>
      <c r="W71" s="60">
        <f t="shared" si="49"/>
        <v>320.00000381469698</v>
      </c>
      <c r="X71" s="60">
        <f t="shared" si="49"/>
        <v>310.89437627792398</v>
      </c>
      <c r="Y71" s="60">
        <f t="shared" si="49"/>
        <v>296.39207220077498</v>
      </c>
      <c r="Z71" s="60">
        <f t="shared" si="49"/>
        <v>299.40945053100597</v>
      </c>
      <c r="AA71" s="60">
        <f t="shared" si="49"/>
        <v>300.30949735641502</v>
      </c>
      <c r="AB71" s="60">
        <f t="shared" si="49"/>
        <v>316.37382936477701</v>
      </c>
      <c r="AC71" s="60">
        <f t="shared" si="49"/>
        <v>317.26101160049399</v>
      </c>
      <c r="AD71" s="60">
        <f t="shared" si="49"/>
        <v>301.56442451477102</v>
      </c>
      <c r="AE71" s="60">
        <f t="shared" si="49"/>
        <v>338.42755889892601</v>
      </c>
      <c r="AF71" s="60">
        <f t="shared" si="49"/>
        <v>314.713764190674</v>
      </c>
      <c r="AG71" s="60">
        <f t="shared" si="49"/>
        <v>326.99646806716902</v>
      </c>
      <c r="AH71" s="61">
        <f t="shared" si="49"/>
        <v>337.50740718841598</v>
      </c>
      <c r="AI71" s="70">
        <f t="shared" si="50"/>
        <v>33.507409095764956</v>
      </c>
      <c r="AJ71" s="94"/>
      <c r="AK71" s="50" t="s">
        <v>118</v>
      </c>
      <c r="AL71" s="51">
        <v>234.99999666214001</v>
      </c>
      <c r="AM71" s="51">
        <v>245.999999046326</v>
      </c>
      <c r="AN71" s="51">
        <v>222.000000953674</v>
      </c>
      <c r="AO71" s="51">
        <v>191.99999761581401</v>
      </c>
      <c r="AP71" s="51">
        <v>231.59682297706601</v>
      </c>
      <c r="AQ71" s="51">
        <v>208.87501287460299</v>
      </c>
      <c r="AR71" s="51">
        <v>246.60060834884601</v>
      </c>
      <c r="AS71" s="51">
        <v>216.135342597961</v>
      </c>
      <c r="AT71" s="51">
        <v>238.17978858947799</v>
      </c>
      <c r="AU71" s="51">
        <v>248.18760251998901</v>
      </c>
      <c r="AV71" s="51">
        <v>276.14405870437599</v>
      </c>
      <c r="AW71" s="51">
        <v>250.83092641830399</v>
      </c>
      <c r="AX71" s="51">
        <v>249.00581550598099</v>
      </c>
      <c r="AY71" s="51">
        <v>252.48432922363301</v>
      </c>
      <c r="AZ71" s="51">
        <v>217.539498329163</v>
      </c>
    </row>
    <row r="72" spans="14:52" x14ac:dyDescent="0.25">
      <c r="N72" s="42"/>
      <c r="O72" s="37"/>
      <c r="P72" s="37"/>
      <c r="Q72" s="37"/>
      <c r="S72" s="66" t="s">
        <v>95</v>
      </c>
      <c r="T72" s="64">
        <f t="shared" si="51"/>
        <v>336.99999809265103</v>
      </c>
      <c r="U72" s="64">
        <f t="shared" si="49"/>
        <v>306.99999809265103</v>
      </c>
      <c r="V72" s="64">
        <f t="shared" si="49"/>
        <v>358.99999618530302</v>
      </c>
      <c r="W72" s="64">
        <f t="shared" si="49"/>
        <v>340.00000190734897</v>
      </c>
      <c r="X72" s="64">
        <f t="shared" si="49"/>
        <v>321.32217931747402</v>
      </c>
      <c r="Y72" s="64">
        <f t="shared" si="49"/>
        <v>312.34259653091402</v>
      </c>
      <c r="Z72" s="64">
        <f t="shared" si="49"/>
        <v>298.55567121505698</v>
      </c>
      <c r="AA72" s="64">
        <f t="shared" si="49"/>
        <v>301.451957702637</v>
      </c>
      <c r="AB72" s="64">
        <f t="shared" si="49"/>
        <v>302.48659276962297</v>
      </c>
      <c r="AC72" s="64">
        <f t="shared" si="49"/>
        <v>318.27081727981601</v>
      </c>
      <c r="AD72" s="64">
        <f t="shared" si="49"/>
        <v>319.29354619979898</v>
      </c>
      <c r="AE72" s="64">
        <f t="shared" si="49"/>
        <v>304.06962299346901</v>
      </c>
      <c r="AF72" s="64">
        <f t="shared" si="49"/>
        <v>340.18187522888201</v>
      </c>
      <c r="AG72" s="64">
        <f t="shared" si="49"/>
        <v>317.28839302063</v>
      </c>
      <c r="AH72" s="67">
        <f t="shared" si="49"/>
        <v>329.34885501861601</v>
      </c>
      <c r="AI72" s="71">
        <f t="shared" si="50"/>
        <v>-7.6511430740350193</v>
      </c>
      <c r="AJ72" s="94"/>
      <c r="AK72" s="50" t="s">
        <v>119</v>
      </c>
      <c r="AL72" s="51">
        <v>252.99999618530299</v>
      </c>
      <c r="AM72" s="51">
        <v>230.99999713897699</v>
      </c>
      <c r="AN72" s="51">
        <v>240.999999046326</v>
      </c>
      <c r="AO72" s="51">
        <v>216.999999046326</v>
      </c>
      <c r="AP72" s="51">
        <v>191.31463050842299</v>
      </c>
      <c r="AQ72" s="51">
        <v>230.25492739677401</v>
      </c>
      <c r="AR72" s="51">
        <v>208.065114498138</v>
      </c>
      <c r="AS72" s="51">
        <v>244.94335031509399</v>
      </c>
      <c r="AT72" s="51">
        <v>215.37926340103101</v>
      </c>
      <c r="AU72" s="51">
        <v>237.05220079422</v>
      </c>
      <c r="AV72" s="51">
        <v>246.92685747146601</v>
      </c>
      <c r="AW72" s="51">
        <v>274.46471023559599</v>
      </c>
      <c r="AX72" s="51">
        <v>249.828407287598</v>
      </c>
      <c r="AY72" s="51">
        <v>248.210170269012</v>
      </c>
      <c r="AZ72" s="51">
        <v>251.55076789856</v>
      </c>
    </row>
    <row r="73" spans="14:52" x14ac:dyDescent="0.25">
      <c r="N73" s="42"/>
      <c r="O73" s="37"/>
      <c r="P73" s="37"/>
      <c r="Q73" s="37"/>
      <c r="S73" s="29" t="s">
        <v>96</v>
      </c>
      <c r="T73" s="60">
        <f t="shared" si="51"/>
        <v>314.00000095367398</v>
      </c>
      <c r="U73" s="60">
        <f t="shared" si="49"/>
        <v>333.99999809265103</v>
      </c>
      <c r="V73" s="60">
        <f t="shared" si="49"/>
        <v>308.00000095367398</v>
      </c>
      <c r="W73" s="60">
        <f t="shared" si="49"/>
        <v>359.99999809265103</v>
      </c>
      <c r="X73" s="60">
        <f t="shared" si="49"/>
        <v>340.34816694259598</v>
      </c>
      <c r="Y73" s="60">
        <f t="shared" si="49"/>
        <v>322.34737920761103</v>
      </c>
      <c r="Z73" s="60">
        <f t="shared" si="49"/>
        <v>313.64567613601702</v>
      </c>
      <c r="AA73" s="60">
        <f t="shared" si="49"/>
        <v>300.34569931030302</v>
      </c>
      <c r="AB73" s="60">
        <f t="shared" si="49"/>
        <v>303.17165899276699</v>
      </c>
      <c r="AC73" s="60">
        <f t="shared" si="49"/>
        <v>304.523456096649</v>
      </c>
      <c r="AD73" s="60">
        <f t="shared" si="49"/>
        <v>319.906081199646</v>
      </c>
      <c r="AE73" s="60">
        <f t="shared" si="49"/>
        <v>321.00339555740402</v>
      </c>
      <c r="AF73" s="60">
        <f t="shared" si="49"/>
        <v>306.417017936707</v>
      </c>
      <c r="AG73" s="60">
        <f t="shared" si="49"/>
        <v>341.65231752395601</v>
      </c>
      <c r="AH73" s="61">
        <f t="shared" si="49"/>
        <v>319.56310272216803</v>
      </c>
      <c r="AI73" s="70">
        <f t="shared" si="50"/>
        <v>5.5631017684940502</v>
      </c>
      <c r="AJ73" s="94"/>
      <c r="AK73" s="50" t="s">
        <v>120</v>
      </c>
      <c r="AL73" s="51">
        <v>235</v>
      </c>
      <c r="AM73" s="51">
        <v>254.999999046326</v>
      </c>
      <c r="AN73" s="51">
        <v>230.999995708466</v>
      </c>
      <c r="AO73" s="51">
        <v>239</v>
      </c>
      <c r="AP73" s="51">
        <v>215.68545961379999</v>
      </c>
      <c r="AQ73" s="51">
        <v>190.448177337646</v>
      </c>
      <c r="AR73" s="51">
        <v>228.81403088569601</v>
      </c>
      <c r="AS73" s="51">
        <v>207.08475828170799</v>
      </c>
      <c r="AT73" s="51">
        <v>243.20849609375</v>
      </c>
      <c r="AU73" s="51">
        <v>214.51077795028701</v>
      </c>
      <c r="AV73" s="51">
        <v>235.80262041091899</v>
      </c>
      <c r="AW73" s="51">
        <v>245.56763458251999</v>
      </c>
      <c r="AX73" s="51">
        <v>272.74497652053799</v>
      </c>
      <c r="AY73" s="51">
        <v>248.71505975723301</v>
      </c>
      <c r="AZ73" s="51">
        <v>247.28033494949301</v>
      </c>
    </row>
    <row r="74" spans="14:52" x14ac:dyDescent="0.25">
      <c r="N74" s="42"/>
      <c r="O74" s="37"/>
      <c r="P74" s="37"/>
      <c r="Q74" s="37"/>
      <c r="S74" s="66" t="s">
        <v>97</v>
      </c>
      <c r="T74" s="64">
        <f t="shared" si="51"/>
        <v>337.99999427795399</v>
      </c>
      <c r="U74" s="64">
        <f t="shared" si="49"/>
        <v>312.00000190734897</v>
      </c>
      <c r="V74" s="64">
        <f t="shared" si="49"/>
        <v>331.00000095367398</v>
      </c>
      <c r="W74" s="64">
        <f t="shared" si="49"/>
        <v>309.00000095367398</v>
      </c>
      <c r="X74" s="64">
        <f t="shared" si="49"/>
        <v>359.590895652771</v>
      </c>
      <c r="Y74" s="64">
        <f t="shared" si="49"/>
        <v>340.80780601501499</v>
      </c>
      <c r="Z74" s="64">
        <f t="shared" si="49"/>
        <v>323.54821443557699</v>
      </c>
      <c r="AA74" s="64">
        <f t="shared" si="49"/>
        <v>315.053798675537</v>
      </c>
      <c r="AB74" s="64">
        <f t="shared" si="49"/>
        <v>302.15308666229203</v>
      </c>
      <c r="AC74" s="64">
        <f t="shared" si="49"/>
        <v>305.13993930816702</v>
      </c>
      <c r="AD74" s="64">
        <f t="shared" si="49"/>
        <v>306.60511302947998</v>
      </c>
      <c r="AE74" s="64">
        <f t="shared" si="49"/>
        <v>321.64992284774797</v>
      </c>
      <c r="AF74" s="64">
        <f t="shared" si="49"/>
        <v>322.93552541732799</v>
      </c>
      <c r="AG74" s="64">
        <f t="shared" si="49"/>
        <v>308.85111474990799</v>
      </c>
      <c r="AH74" s="67">
        <f t="shared" si="49"/>
        <v>343.23753404617298</v>
      </c>
      <c r="AI74" s="71">
        <f t="shared" si="50"/>
        <v>5.2375397682189941</v>
      </c>
      <c r="AJ74" s="94"/>
      <c r="AK74" s="50" t="s">
        <v>121</v>
      </c>
      <c r="AL74" s="51">
        <v>222.999999046326</v>
      </c>
      <c r="AM74" s="51">
        <v>228</v>
      </c>
      <c r="AN74" s="51">
        <v>259.99999618530302</v>
      </c>
      <c r="AO74" s="51">
        <v>224.99999618530299</v>
      </c>
      <c r="AP74" s="51">
        <v>236.659259796143</v>
      </c>
      <c r="AQ74" s="51">
        <v>213.919659137726</v>
      </c>
      <c r="AR74" s="51">
        <v>189.197041034698</v>
      </c>
      <c r="AS74" s="51">
        <v>226.903739213943</v>
      </c>
      <c r="AT74" s="51">
        <v>205.72876214981099</v>
      </c>
      <c r="AU74" s="51">
        <v>241.100990772247</v>
      </c>
      <c r="AV74" s="51">
        <v>213.14248037338299</v>
      </c>
      <c r="AW74" s="51">
        <v>234.125632286072</v>
      </c>
      <c r="AX74" s="51">
        <v>243.77126979827901</v>
      </c>
      <c r="AY74" s="51">
        <v>270.64988183975203</v>
      </c>
      <c r="AZ74" s="51">
        <v>247.13551521301301</v>
      </c>
    </row>
    <row r="75" spans="14:52" x14ac:dyDescent="0.25">
      <c r="N75" s="42"/>
      <c r="O75" s="37"/>
      <c r="P75" s="37"/>
      <c r="Q75" s="37"/>
      <c r="S75" s="29" t="s">
        <v>98</v>
      </c>
      <c r="T75" s="60">
        <f t="shared" si="51"/>
        <v>328.00000286102301</v>
      </c>
      <c r="U75" s="60">
        <f t="shared" si="49"/>
        <v>341.99999809265103</v>
      </c>
      <c r="V75" s="60">
        <f t="shared" si="49"/>
        <v>315.99999618530302</v>
      </c>
      <c r="W75" s="60">
        <f t="shared" si="49"/>
        <v>331</v>
      </c>
      <c r="X75" s="60">
        <f t="shared" si="49"/>
        <v>309.445478439331</v>
      </c>
      <c r="Y75" s="60">
        <f t="shared" si="49"/>
        <v>358.72165775299101</v>
      </c>
      <c r="Z75" s="60">
        <f t="shared" si="49"/>
        <v>340.84989213943498</v>
      </c>
      <c r="AA75" s="60">
        <f t="shared" si="49"/>
        <v>324.18518543243403</v>
      </c>
      <c r="AB75" s="60">
        <f t="shared" si="49"/>
        <v>315.90068340301502</v>
      </c>
      <c r="AC75" s="60">
        <f t="shared" si="49"/>
        <v>303.49598789215099</v>
      </c>
      <c r="AD75" s="60">
        <f t="shared" si="49"/>
        <v>306.49999666214001</v>
      </c>
      <c r="AE75" s="60">
        <f t="shared" si="49"/>
        <v>308.05186367034901</v>
      </c>
      <c r="AF75" s="60">
        <f t="shared" si="49"/>
        <v>322.96328020095802</v>
      </c>
      <c r="AG75" s="60">
        <f t="shared" si="49"/>
        <v>324.19776058196999</v>
      </c>
      <c r="AH75" s="61">
        <f t="shared" si="49"/>
        <v>310.66194248199503</v>
      </c>
      <c r="AI75" s="70">
        <f t="shared" si="50"/>
        <v>-17.338060379027979</v>
      </c>
      <c r="AJ75" s="94"/>
      <c r="AK75" s="50" t="s">
        <v>122</v>
      </c>
      <c r="AL75" s="51">
        <v>204</v>
      </c>
      <c r="AM75" s="51">
        <v>220.00000286102301</v>
      </c>
      <c r="AN75" s="51">
        <v>227</v>
      </c>
      <c r="AO75" s="51">
        <v>252.99999713897699</v>
      </c>
      <c r="AP75" s="51">
        <v>222.29463624954201</v>
      </c>
      <c r="AQ75" s="51">
        <v>233.739346504211</v>
      </c>
      <c r="AR75" s="51">
        <v>211.59811639785801</v>
      </c>
      <c r="AS75" s="51">
        <v>187.384880065918</v>
      </c>
      <c r="AT75" s="51">
        <v>224.43304562568699</v>
      </c>
      <c r="AU75" s="51">
        <v>203.869422912598</v>
      </c>
      <c r="AV75" s="51">
        <v>238.419923782349</v>
      </c>
      <c r="AW75" s="51">
        <v>211.17920923233001</v>
      </c>
      <c r="AX75" s="51">
        <v>231.91614627838101</v>
      </c>
      <c r="AY75" s="51">
        <v>241.39881372451799</v>
      </c>
      <c r="AZ75" s="51">
        <v>267.999473571777</v>
      </c>
    </row>
    <row r="76" spans="14:52" x14ac:dyDescent="0.25">
      <c r="N76" s="42"/>
      <c r="O76" s="37"/>
      <c r="P76" s="37"/>
      <c r="Q76" s="37"/>
      <c r="S76" s="66" t="s">
        <v>99</v>
      </c>
      <c r="T76" s="64">
        <f t="shared" si="51"/>
        <v>290.99999809265103</v>
      </c>
      <c r="U76" s="64">
        <f t="shared" si="49"/>
        <v>328</v>
      </c>
      <c r="V76" s="64">
        <f t="shared" si="49"/>
        <v>339.99999809265103</v>
      </c>
      <c r="W76" s="64">
        <f t="shared" si="49"/>
        <v>322.00000095367398</v>
      </c>
      <c r="X76" s="64">
        <f t="shared" si="49"/>
        <v>330.36542129516602</v>
      </c>
      <c r="Y76" s="64">
        <f t="shared" si="49"/>
        <v>309.482048988342</v>
      </c>
      <c r="Z76" s="64">
        <f t="shared" si="49"/>
        <v>357.54200696945202</v>
      </c>
      <c r="AA76" s="64">
        <f t="shared" si="49"/>
        <v>340.46016931533802</v>
      </c>
      <c r="AB76" s="64">
        <f t="shared" si="49"/>
        <v>324.356009483337</v>
      </c>
      <c r="AC76" s="64">
        <f t="shared" si="49"/>
        <v>316.45302009582502</v>
      </c>
      <c r="AD76" s="64">
        <f t="shared" si="49"/>
        <v>304.35295104980497</v>
      </c>
      <c r="AE76" s="64">
        <f t="shared" si="49"/>
        <v>307.37867927551298</v>
      </c>
      <c r="AF76" s="64">
        <f t="shared" si="49"/>
        <v>309.147078990936</v>
      </c>
      <c r="AG76" s="64">
        <f t="shared" si="49"/>
        <v>323.77880382537802</v>
      </c>
      <c r="AH76" s="67">
        <f t="shared" si="49"/>
        <v>324.96302509307901</v>
      </c>
      <c r="AI76" s="71">
        <f t="shared" si="50"/>
        <v>33.963027000427985</v>
      </c>
      <c r="AJ76" s="94"/>
      <c r="AK76" s="50" t="s">
        <v>123</v>
      </c>
      <c r="AL76" s="51">
        <v>187.00000166893</v>
      </c>
      <c r="AM76" s="51">
        <v>202</v>
      </c>
      <c r="AN76" s="51">
        <v>215.999999046326</v>
      </c>
      <c r="AO76" s="51">
        <v>227.000000953674</v>
      </c>
      <c r="AP76" s="51">
        <v>248.81706404686</v>
      </c>
      <c r="AQ76" s="51">
        <v>218.93492126464801</v>
      </c>
      <c r="AR76" s="51">
        <v>230.188328266144</v>
      </c>
      <c r="AS76" s="51">
        <v>208.62600612640401</v>
      </c>
      <c r="AT76" s="51">
        <v>185.03166055679301</v>
      </c>
      <c r="AU76" s="51">
        <v>221.35696673393301</v>
      </c>
      <c r="AV76" s="51">
        <v>201.410427093506</v>
      </c>
      <c r="AW76" s="51">
        <v>235.09753847122201</v>
      </c>
      <c r="AX76" s="51">
        <v>208.60416746139501</v>
      </c>
      <c r="AY76" s="51">
        <v>229.07793378829999</v>
      </c>
      <c r="AZ76" s="51">
        <v>238.40172529220601</v>
      </c>
    </row>
    <row r="77" spans="14:52" x14ac:dyDescent="0.25">
      <c r="N77" s="42"/>
      <c r="O77" s="37"/>
      <c r="P77" s="37"/>
      <c r="Q77" s="37"/>
      <c r="S77" s="68" t="s">
        <v>100</v>
      </c>
      <c r="T77" s="62">
        <f t="shared" si="51"/>
        <v>301.99999713897699</v>
      </c>
      <c r="U77" s="62">
        <f t="shared" si="49"/>
        <v>289.99999809265103</v>
      </c>
      <c r="V77" s="62">
        <f t="shared" si="49"/>
        <v>326.00000190734897</v>
      </c>
      <c r="W77" s="62">
        <f t="shared" si="49"/>
        <v>344.00000095367398</v>
      </c>
      <c r="X77" s="62">
        <f t="shared" si="49"/>
        <v>321.377338409424</v>
      </c>
      <c r="Y77" s="62">
        <f t="shared" si="49"/>
        <v>329.559160232544</v>
      </c>
      <c r="Z77" s="62">
        <f t="shared" si="49"/>
        <v>309.503032684326</v>
      </c>
      <c r="AA77" s="62">
        <f t="shared" si="49"/>
        <v>356.23294210434</v>
      </c>
      <c r="AB77" s="62">
        <f t="shared" si="49"/>
        <v>339.91031789779697</v>
      </c>
      <c r="AC77" s="62">
        <f t="shared" si="49"/>
        <v>324.498266220093</v>
      </c>
      <c r="AD77" s="62">
        <f t="shared" si="49"/>
        <v>316.85942173004202</v>
      </c>
      <c r="AE77" s="62">
        <f t="shared" si="49"/>
        <v>305.12657737731899</v>
      </c>
      <c r="AF77" s="62">
        <f t="shared" si="49"/>
        <v>308.26956510543801</v>
      </c>
      <c r="AG77" s="62">
        <f t="shared" si="49"/>
        <v>310.099474430084</v>
      </c>
      <c r="AH77" s="63">
        <f t="shared" si="49"/>
        <v>324.47211170196499</v>
      </c>
      <c r="AI77" s="92">
        <f t="shared" si="50"/>
        <v>22.472114562987997</v>
      </c>
      <c r="AJ77" s="94"/>
      <c r="AK77" s="50" t="s">
        <v>124</v>
      </c>
      <c r="AL77" s="51">
        <v>163.99999666214001</v>
      </c>
      <c r="AM77" s="51">
        <v>183.99999928474401</v>
      </c>
      <c r="AN77" s="51">
        <v>200</v>
      </c>
      <c r="AO77" s="51">
        <v>212</v>
      </c>
      <c r="AP77" s="51">
        <v>222.72640514373799</v>
      </c>
      <c r="AQ77" s="51">
        <v>243.99728465080301</v>
      </c>
      <c r="AR77" s="51">
        <v>215.04743719101</v>
      </c>
      <c r="AS77" s="51">
        <v>226.04517245292701</v>
      </c>
      <c r="AT77" s="51">
        <v>205.10182452201801</v>
      </c>
      <c r="AU77" s="51">
        <v>182.25451946258499</v>
      </c>
      <c r="AV77" s="51">
        <v>217.68941068649301</v>
      </c>
      <c r="AW77" s="51">
        <v>198.40819454193101</v>
      </c>
      <c r="AX77" s="51">
        <v>231.19810152053799</v>
      </c>
      <c r="AY77" s="51">
        <v>205.51604008674599</v>
      </c>
      <c r="AZ77" s="51">
        <v>225.65356063842799</v>
      </c>
    </row>
    <row r="78" spans="14:52" x14ac:dyDescent="0.25">
      <c r="N78" s="42"/>
      <c r="O78" s="37"/>
      <c r="P78" s="37"/>
      <c r="Q78" s="37"/>
      <c r="S78" s="3" t="s">
        <v>9</v>
      </c>
      <c r="T78" s="60">
        <f>SUM(T68:T77)</f>
        <v>3226.9999856948839</v>
      </c>
      <c r="U78" s="60">
        <f t="shared" ref="U78:AI78" si="52">SUM(U68:U77)</f>
        <v>3225.999990463255</v>
      </c>
      <c r="V78" s="60">
        <f t="shared" si="52"/>
        <v>3230.9999990463261</v>
      </c>
      <c r="W78" s="60">
        <f t="shared" si="52"/>
        <v>3214.0000057220445</v>
      </c>
      <c r="X78" s="60">
        <f t="shared" si="52"/>
        <v>3169.9451851844779</v>
      </c>
      <c r="Y78" s="60">
        <f t="shared" si="52"/>
        <v>3167.120055198669</v>
      </c>
      <c r="Z78" s="60">
        <f t="shared" si="52"/>
        <v>3158.659512996674</v>
      </c>
      <c r="AA78" s="60">
        <f t="shared" si="52"/>
        <v>3153.1243467330942</v>
      </c>
      <c r="AB78" s="60">
        <f t="shared" si="52"/>
        <v>3142.8700575828552</v>
      </c>
      <c r="AC78" s="60">
        <f t="shared" si="52"/>
        <v>3123.8069877624521</v>
      </c>
      <c r="AD78" s="60">
        <f t="shared" si="52"/>
        <v>3134.0810470581073</v>
      </c>
      <c r="AE78" s="60">
        <f t="shared" si="52"/>
        <v>3163.7641630172743</v>
      </c>
      <c r="AF78" s="60">
        <f t="shared" si="52"/>
        <v>3217.2039079666138</v>
      </c>
      <c r="AG78" s="60">
        <f t="shared" si="52"/>
        <v>3259.3102221488944</v>
      </c>
      <c r="AH78" s="60">
        <f t="shared" si="52"/>
        <v>3310.0706453323378</v>
      </c>
      <c r="AI78" s="60">
        <f t="shared" si="52"/>
        <v>83.070659637454014</v>
      </c>
      <c r="AJ78" s="99"/>
      <c r="AK78" s="50" t="s">
        <v>125</v>
      </c>
      <c r="AL78" s="51">
        <v>123.99999833107</v>
      </c>
      <c r="AM78" s="51">
        <v>163.99999952316301</v>
      </c>
      <c r="AN78" s="51">
        <v>178.99999928474401</v>
      </c>
      <c r="AO78" s="51">
        <v>199</v>
      </c>
      <c r="AP78" s="51">
        <v>207.22903203964199</v>
      </c>
      <c r="AQ78" s="51">
        <v>218.01387119293199</v>
      </c>
      <c r="AR78" s="51">
        <v>238.64313769340501</v>
      </c>
      <c r="AS78" s="51">
        <v>210.67383146285999</v>
      </c>
      <c r="AT78" s="51">
        <v>221.42925763130199</v>
      </c>
      <c r="AU78" s="51">
        <v>201.14440655708299</v>
      </c>
      <c r="AV78" s="51">
        <v>179.056914806366</v>
      </c>
      <c r="AW78" s="51">
        <v>213.52709364891101</v>
      </c>
      <c r="AX78" s="51">
        <v>194.945593833923</v>
      </c>
      <c r="AY78" s="51">
        <v>226.806105136871</v>
      </c>
      <c r="AZ78" s="51">
        <v>201.97742486000101</v>
      </c>
    </row>
    <row r="79" spans="14:52" x14ac:dyDescent="0.25">
      <c r="N79" s="42"/>
      <c r="O79" s="37"/>
      <c r="P79" s="37"/>
      <c r="Q79" s="37"/>
      <c r="S79" s="75" t="s">
        <v>101</v>
      </c>
      <c r="T79" s="76">
        <f>AL54</f>
        <v>296.99999713897699</v>
      </c>
      <c r="U79" s="76">
        <f t="shared" ref="U79:AH88" si="53">AM54</f>
        <v>301.99999713897699</v>
      </c>
      <c r="V79" s="76">
        <f t="shared" si="53"/>
        <v>288.99999713897699</v>
      </c>
      <c r="W79" s="76">
        <f t="shared" si="53"/>
        <v>333.00000095367398</v>
      </c>
      <c r="X79" s="76">
        <f t="shared" si="53"/>
        <v>342.68810749054001</v>
      </c>
      <c r="Y79" s="76">
        <f t="shared" si="53"/>
        <v>320.55923700332602</v>
      </c>
      <c r="Z79" s="76">
        <f t="shared" si="53"/>
        <v>328.72692728042603</v>
      </c>
      <c r="AA79" s="76">
        <f t="shared" si="53"/>
        <v>309.428917884827</v>
      </c>
      <c r="AB79" s="76">
        <f t="shared" si="53"/>
        <v>354.816340446472</v>
      </c>
      <c r="AC79" s="76">
        <f t="shared" si="53"/>
        <v>339.32566452026401</v>
      </c>
      <c r="AD79" s="76">
        <f t="shared" si="53"/>
        <v>324.47197866439802</v>
      </c>
      <c r="AE79" s="76">
        <f t="shared" si="53"/>
        <v>317.10530185699503</v>
      </c>
      <c r="AF79" s="76">
        <f t="shared" si="53"/>
        <v>305.91205406188999</v>
      </c>
      <c r="AG79" s="76">
        <f t="shared" si="53"/>
        <v>308.98747253417997</v>
      </c>
      <c r="AH79" s="77">
        <f t="shared" si="53"/>
        <v>310.88748168945301</v>
      </c>
      <c r="AI79" s="91">
        <f t="shared" ref="AI79:AI88" si="54">AH79-T79</f>
        <v>13.887484550476017</v>
      </c>
      <c r="AJ79" s="94"/>
      <c r="AK79" s="50" t="s">
        <v>126</v>
      </c>
      <c r="AL79" s="51">
        <v>131.000000953674</v>
      </c>
      <c r="AM79" s="51">
        <v>117.99999833107</v>
      </c>
      <c r="AN79" s="51">
        <v>160.99999856948901</v>
      </c>
      <c r="AO79" s="51">
        <v>169.99999976158099</v>
      </c>
      <c r="AP79" s="51">
        <v>194.072722911835</v>
      </c>
      <c r="AQ79" s="51">
        <v>202.091396331787</v>
      </c>
      <c r="AR79" s="51">
        <v>212.932978630066</v>
      </c>
      <c r="AS79" s="51">
        <v>232.90772342681899</v>
      </c>
      <c r="AT79" s="51">
        <v>205.97213888168301</v>
      </c>
      <c r="AU79" s="51">
        <v>216.41906738281301</v>
      </c>
      <c r="AV79" s="51">
        <v>196.84508991241501</v>
      </c>
      <c r="AW79" s="51">
        <v>175.49316024780299</v>
      </c>
      <c r="AX79" s="51">
        <v>208.99964094161999</v>
      </c>
      <c r="AY79" s="51">
        <v>191.17378664016701</v>
      </c>
      <c r="AZ79" s="51">
        <v>222.10626173019401</v>
      </c>
    </row>
    <row r="80" spans="14:52" x14ac:dyDescent="0.25">
      <c r="N80" s="42"/>
      <c r="O80" s="37"/>
      <c r="P80" s="37"/>
      <c r="Q80" s="37"/>
      <c r="S80" s="29" t="s">
        <v>102</v>
      </c>
      <c r="T80" s="60">
        <f>AL55</f>
        <v>306.99999809265103</v>
      </c>
      <c r="U80" s="60">
        <f t="shared" si="53"/>
        <v>288.99999809265103</v>
      </c>
      <c r="V80" s="60">
        <f t="shared" si="53"/>
        <v>301.99999713897699</v>
      </c>
      <c r="W80" s="60">
        <f t="shared" si="53"/>
        <v>288</v>
      </c>
      <c r="X80" s="60">
        <f t="shared" si="53"/>
        <v>331.80750846862799</v>
      </c>
      <c r="Y80" s="60">
        <f t="shared" si="53"/>
        <v>341.158303260803</v>
      </c>
      <c r="Z80" s="60">
        <f t="shared" si="53"/>
        <v>319.65052318572998</v>
      </c>
      <c r="AA80" s="60">
        <f t="shared" si="53"/>
        <v>327.66845846176102</v>
      </c>
      <c r="AB80" s="60">
        <f t="shared" si="53"/>
        <v>309.18964099883999</v>
      </c>
      <c r="AC80" s="60">
        <f t="shared" si="53"/>
        <v>353.36614990234398</v>
      </c>
      <c r="AD80" s="60">
        <f t="shared" si="53"/>
        <v>338.46859836578398</v>
      </c>
      <c r="AE80" s="60">
        <f t="shared" si="53"/>
        <v>324.19924592971802</v>
      </c>
      <c r="AF80" s="60">
        <f t="shared" si="53"/>
        <v>317.27431297302201</v>
      </c>
      <c r="AG80" s="60">
        <f t="shared" si="53"/>
        <v>306.460599422455</v>
      </c>
      <c r="AH80" s="61">
        <f t="shared" si="53"/>
        <v>309.53320217132602</v>
      </c>
      <c r="AI80" s="70">
        <f t="shared" si="54"/>
        <v>2.5332040786749985</v>
      </c>
      <c r="AJ80" s="94"/>
      <c r="AK80" s="50" t="s">
        <v>127</v>
      </c>
      <c r="AL80" s="51">
        <v>121.99999976158099</v>
      </c>
      <c r="AM80" s="51">
        <v>124.000000476837</v>
      </c>
      <c r="AN80" s="51">
        <v>111.99999976158099</v>
      </c>
      <c r="AO80" s="51">
        <v>160.00000047683699</v>
      </c>
      <c r="AP80" s="51">
        <v>165.79115986823999</v>
      </c>
      <c r="AQ80" s="51">
        <v>189.13818645477301</v>
      </c>
      <c r="AR80" s="51">
        <v>197.09114360809301</v>
      </c>
      <c r="AS80" s="51">
        <v>207.79606389999401</v>
      </c>
      <c r="AT80" s="51">
        <v>227.310822963715</v>
      </c>
      <c r="AU80" s="51">
        <v>201.32606792449999</v>
      </c>
      <c r="AV80" s="51">
        <v>211.49944758415199</v>
      </c>
      <c r="AW80" s="51">
        <v>192.61995410919201</v>
      </c>
      <c r="AX80" s="51">
        <v>171.89883232116699</v>
      </c>
      <c r="AY80" s="51">
        <v>204.58445525169401</v>
      </c>
      <c r="AZ80" s="51">
        <v>187.43115806579601</v>
      </c>
    </row>
    <row r="81" spans="14:52" x14ac:dyDescent="0.25">
      <c r="N81" s="42"/>
      <c r="O81" s="37"/>
      <c r="P81" s="37"/>
      <c r="Q81" s="37"/>
      <c r="S81" s="66" t="s">
        <v>103</v>
      </c>
      <c r="T81" s="64">
        <f t="shared" ref="T81:T88" si="55">AL56</f>
        <v>300.00000095367398</v>
      </c>
      <c r="U81" s="64">
        <f t="shared" si="53"/>
        <v>307.99999809265103</v>
      </c>
      <c r="V81" s="64">
        <f t="shared" si="53"/>
        <v>286.99999809265103</v>
      </c>
      <c r="W81" s="64">
        <f t="shared" si="53"/>
        <v>307.00000095367398</v>
      </c>
      <c r="X81" s="64">
        <f t="shared" si="53"/>
        <v>287.790579795837</v>
      </c>
      <c r="Y81" s="64">
        <f t="shared" si="53"/>
        <v>330.55637550353998</v>
      </c>
      <c r="Z81" s="64">
        <f t="shared" si="53"/>
        <v>339.68716049194302</v>
      </c>
      <c r="AA81" s="64">
        <f t="shared" si="53"/>
        <v>318.70525932312</v>
      </c>
      <c r="AB81" s="64">
        <f t="shared" si="53"/>
        <v>326.59854984283402</v>
      </c>
      <c r="AC81" s="64">
        <f t="shared" si="53"/>
        <v>308.95553016662598</v>
      </c>
      <c r="AD81" s="64">
        <f t="shared" si="53"/>
        <v>351.87760162353499</v>
      </c>
      <c r="AE81" s="64">
        <f t="shared" si="53"/>
        <v>337.55185413360601</v>
      </c>
      <c r="AF81" s="64">
        <f t="shared" si="53"/>
        <v>323.93346261978098</v>
      </c>
      <c r="AG81" s="64">
        <f t="shared" si="53"/>
        <v>317.27265357971203</v>
      </c>
      <c r="AH81" s="67">
        <f t="shared" si="53"/>
        <v>306.80428218841598</v>
      </c>
      <c r="AI81" s="71">
        <f t="shared" si="54"/>
        <v>6.8042812347420067</v>
      </c>
      <c r="AJ81" s="94"/>
      <c r="AK81" s="50" t="s">
        <v>128</v>
      </c>
      <c r="AL81" s="51">
        <v>127.99999856948899</v>
      </c>
      <c r="AM81" s="51">
        <v>120.99999976158099</v>
      </c>
      <c r="AN81" s="51">
        <v>123.00000071525599</v>
      </c>
      <c r="AO81" s="51">
        <v>106.99999976158099</v>
      </c>
      <c r="AP81" s="51">
        <v>155.82655036449401</v>
      </c>
      <c r="AQ81" s="51">
        <v>161.689951181412</v>
      </c>
      <c r="AR81" s="51">
        <v>184.24581515789001</v>
      </c>
      <c r="AS81" s="51">
        <v>192.16853737831099</v>
      </c>
      <c r="AT81" s="51">
        <v>202.691637992859</v>
      </c>
      <c r="AU81" s="51">
        <v>221.85419082641599</v>
      </c>
      <c r="AV81" s="51">
        <v>196.737235307693</v>
      </c>
      <c r="AW81" s="51">
        <v>206.69413566589401</v>
      </c>
      <c r="AX81" s="51">
        <v>188.462952852249</v>
      </c>
      <c r="AY81" s="51">
        <v>168.38797521591201</v>
      </c>
      <c r="AZ81" s="51">
        <v>200.281309604645</v>
      </c>
    </row>
    <row r="82" spans="14:52" x14ac:dyDescent="0.25">
      <c r="N82" s="42"/>
      <c r="O82" s="37"/>
      <c r="P82" s="37"/>
      <c r="Q82" s="37"/>
      <c r="S82" s="29" t="s">
        <v>104</v>
      </c>
      <c r="T82" s="60">
        <f t="shared" si="55"/>
        <v>216</v>
      </c>
      <c r="U82" s="60">
        <f t="shared" si="53"/>
        <v>301.99999904632602</v>
      </c>
      <c r="V82" s="60">
        <f t="shared" si="53"/>
        <v>309.99999618530302</v>
      </c>
      <c r="W82" s="60">
        <f t="shared" si="53"/>
        <v>288</v>
      </c>
      <c r="X82" s="60">
        <f t="shared" si="53"/>
        <v>306.01520824432401</v>
      </c>
      <c r="Y82" s="60">
        <f t="shared" si="53"/>
        <v>287.38921785354597</v>
      </c>
      <c r="Z82" s="60">
        <f t="shared" si="53"/>
        <v>329.31569910049399</v>
      </c>
      <c r="AA82" s="60">
        <f t="shared" si="53"/>
        <v>338.063257217407</v>
      </c>
      <c r="AB82" s="60">
        <f t="shared" si="53"/>
        <v>317.70701456069901</v>
      </c>
      <c r="AC82" s="60">
        <f t="shared" si="53"/>
        <v>325.533616065979</v>
      </c>
      <c r="AD82" s="60">
        <f t="shared" si="53"/>
        <v>308.54286670684797</v>
      </c>
      <c r="AE82" s="60">
        <f t="shared" si="53"/>
        <v>350.31731033325201</v>
      </c>
      <c r="AF82" s="60">
        <f t="shared" si="53"/>
        <v>336.61598682403599</v>
      </c>
      <c r="AG82" s="60">
        <f t="shared" si="53"/>
        <v>323.50633239746099</v>
      </c>
      <c r="AH82" s="61">
        <f t="shared" si="53"/>
        <v>317.135241508484</v>
      </c>
      <c r="AI82" s="70">
        <f t="shared" si="54"/>
        <v>101.135241508484</v>
      </c>
      <c r="AJ82" s="94"/>
      <c r="AK82" s="50" t="s">
        <v>129</v>
      </c>
      <c r="AL82" s="51">
        <v>106.00000071525599</v>
      </c>
      <c r="AM82" s="51">
        <v>121.999999046326</v>
      </c>
      <c r="AN82" s="51">
        <v>114.99999976158099</v>
      </c>
      <c r="AO82" s="51">
        <v>119.00000071525599</v>
      </c>
      <c r="AP82" s="51">
        <v>104.081767618656</v>
      </c>
      <c r="AQ82" s="51">
        <v>151.404826998711</v>
      </c>
      <c r="AR82" s="51">
        <v>157.370040893555</v>
      </c>
      <c r="AS82" s="51">
        <v>179.05448818206801</v>
      </c>
      <c r="AT82" s="51">
        <v>186.96480989456199</v>
      </c>
      <c r="AU82" s="51">
        <v>197.281638145447</v>
      </c>
      <c r="AV82" s="51">
        <v>216.04716134071401</v>
      </c>
      <c r="AW82" s="51">
        <v>191.80947327613799</v>
      </c>
      <c r="AX82" s="51">
        <v>201.607537269592</v>
      </c>
      <c r="AY82" s="51">
        <v>183.99434947967501</v>
      </c>
      <c r="AZ82" s="51">
        <v>164.60324192047099</v>
      </c>
    </row>
    <row r="83" spans="14:52" x14ac:dyDescent="0.25">
      <c r="N83" s="42"/>
      <c r="O83" s="37"/>
      <c r="P83" s="37"/>
      <c r="Q83" s="37"/>
      <c r="S83" s="66" t="s">
        <v>105</v>
      </c>
      <c r="T83" s="64">
        <f t="shared" si="55"/>
        <v>255.000000953674</v>
      </c>
      <c r="U83" s="64">
        <f t="shared" si="53"/>
        <v>215</v>
      </c>
      <c r="V83" s="64">
        <f t="shared" si="53"/>
        <v>304.00000190734897</v>
      </c>
      <c r="W83" s="64">
        <f t="shared" si="53"/>
        <v>308</v>
      </c>
      <c r="X83" s="64">
        <f t="shared" si="53"/>
        <v>287.31743860244802</v>
      </c>
      <c r="Y83" s="64">
        <f t="shared" si="53"/>
        <v>304.96046066284202</v>
      </c>
      <c r="Z83" s="64">
        <f t="shared" si="53"/>
        <v>287.01858329772898</v>
      </c>
      <c r="AA83" s="64">
        <f t="shared" si="53"/>
        <v>327.99460363388101</v>
      </c>
      <c r="AB83" s="64">
        <f t="shared" si="53"/>
        <v>336.41872787475597</v>
      </c>
      <c r="AC83" s="64">
        <f t="shared" si="53"/>
        <v>316.758585929871</v>
      </c>
      <c r="AD83" s="64">
        <f t="shared" si="53"/>
        <v>324.47848606109602</v>
      </c>
      <c r="AE83" s="64">
        <f t="shared" si="53"/>
        <v>308.08048439025902</v>
      </c>
      <c r="AF83" s="64">
        <f t="shared" si="53"/>
        <v>348.86463356018101</v>
      </c>
      <c r="AG83" s="64">
        <f t="shared" si="53"/>
        <v>335.69723510742199</v>
      </c>
      <c r="AH83" s="67">
        <f t="shared" si="53"/>
        <v>323.08084678649902</v>
      </c>
      <c r="AI83" s="71">
        <f t="shared" si="54"/>
        <v>68.08084583282502</v>
      </c>
      <c r="AJ83" s="94"/>
      <c r="AK83" s="50" t="s">
        <v>130</v>
      </c>
      <c r="AL83" s="51">
        <v>111.999998092651</v>
      </c>
      <c r="AM83" s="51">
        <v>104.00000023841901</v>
      </c>
      <c r="AN83" s="51">
        <v>116.99999833107</v>
      </c>
      <c r="AO83" s="51">
        <v>107.99999833107</v>
      </c>
      <c r="AP83" s="51">
        <v>115.102088451386</v>
      </c>
      <c r="AQ83" s="51">
        <v>100.635688245296</v>
      </c>
      <c r="AR83" s="51">
        <v>146.289180636406</v>
      </c>
      <c r="AS83" s="51">
        <v>152.31710934639</v>
      </c>
      <c r="AT83" s="51">
        <v>173.087426304817</v>
      </c>
      <c r="AU83" s="51">
        <v>180.92383408546399</v>
      </c>
      <c r="AV83" s="51">
        <v>191.04441642761199</v>
      </c>
      <c r="AW83" s="51">
        <v>209.31220555305501</v>
      </c>
      <c r="AX83" s="51">
        <v>186.04265737533601</v>
      </c>
      <c r="AY83" s="51">
        <v>195.65977764129599</v>
      </c>
      <c r="AZ83" s="51">
        <v>178.715491771698</v>
      </c>
    </row>
    <row r="84" spans="14:52" x14ac:dyDescent="0.25">
      <c r="N84" s="42"/>
      <c r="O84" s="37"/>
      <c r="P84" s="37"/>
      <c r="Q84" s="37"/>
      <c r="S84" s="29" t="s">
        <v>106</v>
      </c>
      <c r="T84" s="60">
        <f t="shared" si="55"/>
        <v>259.99999856948898</v>
      </c>
      <c r="U84" s="60">
        <f t="shared" si="53"/>
        <v>255.999999046326</v>
      </c>
      <c r="V84" s="60">
        <f t="shared" si="53"/>
        <v>220.000001907349</v>
      </c>
      <c r="W84" s="60">
        <f t="shared" si="53"/>
        <v>304.99999713897699</v>
      </c>
      <c r="X84" s="60">
        <f t="shared" si="53"/>
        <v>306.311945915222</v>
      </c>
      <c r="Y84" s="60">
        <f t="shared" si="53"/>
        <v>286.141513824463</v>
      </c>
      <c r="Z84" s="60">
        <f t="shared" si="53"/>
        <v>303.476505756378</v>
      </c>
      <c r="AA84" s="60">
        <f t="shared" si="53"/>
        <v>286.25126123428299</v>
      </c>
      <c r="AB84" s="60">
        <f t="shared" si="53"/>
        <v>326.17411518096901</v>
      </c>
      <c r="AC84" s="60">
        <f t="shared" si="53"/>
        <v>334.41557598114002</v>
      </c>
      <c r="AD84" s="60">
        <f t="shared" si="53"/>
        <v>315.32426643371599</v>
      </c>
      <c r="AE84" s="60">
        <f t="shared" si="53"/>
        <v>322.96337223053001</v>
      </c>
      <c r="AF84" s="60">
        <f t="shared" si="53"/>
        <v>307.23230743408197</v>
      </c>
      <c r="AG84" s="60">
        <f t="shared" si="53"/>
        <v>346.91988945007301</v>
      </c>
      <c r="AH84" s="61">
        <f t="shared" si="53"/>
        <v>334.352949142456</v>
      </c>
      <c r="AI84" s="70">
        <f t="shared" si="54"/>
        <v>74.352950572967018</v>
      </c>
      <c r="AJ84" s="94"/>
      <c r="AK84" s="50" t="s">
        <v>131</v>
      </c>
      <c r="AL84" s="51">
        <v>101.00000023841901</v>
      </c>
      <c r="AM84" s="51">
        <v>104.000000476837</v>
      </c>
      <c r="AN84" s="51">
        <v>100.00000023841901</v>
      </c>
      <c r="AO84" s="51">
        <v>112.999997258186</v>
      </c>
      <c r="AP84" s="51">
        <v>104.003452096134</v>
      </c>
      <c r="AQ84" s="51">
        <v>110.895656585693</v>
      </c>
      <c r="AR84" s="51">
        <v>96.904082082212</v>
      </c>
      <c r="AS84" s="51">
        <v>140.77683138847399</v>
      </c>
      <c r="AT84" s="51">
        <v>146.85945999622299</v>
      </c>
      <c r="AU84" s="51">
        <v>166.70909047126801</v>
      </c>
      <c r="AV84" s="51">
        <v>174.415057897568</v>
      </c>
      <c r="AW84" s="51">
        <v>184.332683563232</v>
      </c>
      <c r="AX84" s="51">
        <v>201.997853279114</v>
      </c>
      <c r="AY84" s="51">
        <v>179.82406902313201</v>
      </c>
      <c r="AZ84" s="51">
        <v>189.162008047104</v>
      </c>
    </row>
    <row r="85" spans="14:52" x14ac:dyDescent="0.25">
      <c r="N85" s="42"/>
      <c r="O85" s="37"/>
      <c r="P85" s="37"/>
      <c r="Q85" s="37"/>
      <c r="S85" s="66" t="s">
        <v>107</v>
      </c>
      <c r="T85" s="64">
        <f t="shared" si="55"/>
        <v>257.99999713897699</v>
      </c>
      <c r="U85" s="64">
        <f t="shared" si="53"/>
        <v>255.999998092651</v>
      </c>
      <c r="V85" s="64">
        <f t="shared" si="53"/>
        <v>258.99999952316301</v>
      </c>
      <c r="W85" s="64">
        <f t="shared" si="53"/>
        <v>215.00000143051099</v>
      </c>
      <c r="X85" s="64">
        <f t="shared" si="53"/>
        <v>303.38608789443998</v>
      </c>
      <c r="Y85" s="64">
        <f t="shared" si="53"/>
        <v>304.79144525528</v>
      </c>
      <c r="Z85" s="64">
        <f t="shared" si="53"/>
        <v>285.23060464858997</v>
      </c>
      <c r="AA85" s="64">
        <f t="shared" si="53"/>
        <v>302.06568670272799</v>
      </c>
      <c r="AB85" s="64">
        <f t="shared" si="53"/>
        <v>285.66016387939499</v>
      </c>
      <c r="AC85" s="64">
        <f t="shared" si="53"/>
        <v>324.595358848572</v>
      </c>
      <c r="AD85" s="64">
        <f t="shared" si="53"/>
        <v>332.66572856903099</v>
      </c>
      <c r="AE85" s="64">
        <f t="shared" si="53"/>
        <v>314.03585481643699</v>
      </c>
      <c r="AF85" s="64">
        <f t="shared" si="53"/>
        <v>321.76261425018299</v>
      </c>
      <c r="AG85" s="64">
        <f t="shared" si="53"/>
        <v>306.53398704528797</v>
      </c>
      <c r="AH85" s="67">
        <f t="shared" si="53"/>
        <v>345.20445919036899</v>
      </c>
      <c r="AI85" s="71">
        <f t="shared" si="54"/>
        <v>87.204462051391999</v>
      </c>
      <c r="AJ85" s="94"/>
      <c r="AK85" s="50" t="s">
        <v>132</v>
      </c>
      <c r="AL85" s="51">
        <v>91.000000953674302</v>
      </c>
      <c r="AM85" s="51">
        <v>97.999999523162799</v>
      </c>
      <c r="AN85" s="51">
        <v>99</v>
      </c>
      <c r="AO85" s="51">
        <v>94.999999761581407</v>
      </c>
      <c r="AP85" s="51">
        <v>108.061743736267</v>
      </c>
      <c r="AQ85" s="51">
        <v>99.551731243729606</v>
      </c>
      <c r="AR85" s="51">
        <v>106.223274230957</v>
      </c>
      <c r="AS85" s="51">
        <v>92.710658386349706</v>
      </c>
      <c r="AT85" s="51">
        <v>134.67213344574</v>
      </c>
      <c r="AU85" s="51">
        <v>140.75503516197199</v>
      </c>
      <c r="AV85" s="51">
        <v>159.658296227455</v>
      </c>
      <c r="AW85" s="51">
        <v>167.17567181587199</v>
      </c>
      <c r="AX85" s="51">
        <v>176.868453502655</v>
      </c>
      <c r="AY85" s="51">
        <v>193.93680357932999</v>
      </c>
      <c r="AZ85" s="51">
        <v>172.91467165947</v>
      </c>
    </row>
    <row r="86" spans="14:52" x14ac:dyDescent="0.25">
      <c r="N86" s="42"/>
      <c r="O86" s="37"/>
      <c r="P86" s="37"/>
      <c r="Q86" s="37"/>
      <c r="S86" s="29" t="s">
        <v>108</v>
      </c>
      <c r="T86" s="60">
        <f t="shared" si="55"/>
        <v>294.00000095367398</v>
      </c>
      <c r="U86" s="60">
        <f t="shared" si="53"/>
        <v>254.999999046326</v>
      </c>
      <c r="V86" s="60">
        <f t="shared" si="53"/>
        <v>262</v>
      </c>
      <c r="W86" s="60">
        <f t="shared" si="53"/>
        <v>261.00000143051102</v>
      </c>
      <c r="X86" s="60">
        <f t="shared" si="53"/>
        <v>215.950260162354</v>
      </c>
      <c r="Y86" s="60">
        <f t="shared" si="53"/>
        <v>302.04670095443697</v>
      </c>
      <c r="Z86" s="60">
        <f t="shared" si="53"/>
        <v>303.60807132720902</v>
      </c>
      <c r="AA86" s="60">
        <f t="shared" si="53"/>
        <v>284.56935501098599</v>
      </c>
      <c r="AB86" s="60">
        <f t="shared" si="53"/>
        <v>300.90566444397001</v>
      </c>
      <c r="AC86" s="60">
        <f t="shared" si="53"/>
        <v>285.414497375488</v>
      </c>
      <c r="AD86" s="60">
        <f t="shared" si="53"/>
        <v>323.29046821594198</v>
      </c>
      <c r="AE86" s="60">
        <f t="shared" si="53"/>
        <v>331.245464324951</v>
      </c>
      <c r="AF86" s="60">
        <f t="shared" si="53"/>
        <v>313.11387348174998</v>
      </c>
      <c r="AG86" s="60">
        <f t="shared" si="53"/>
        <v>320.86315917968801</v>
      </c>
      <c r="AH86" s="61">
        <f t="shared" si="53"/>
        <v>306.07432079315203</v>
      </c>
      <c r="AI86" s="70">
        <f t="shared" si="54"/>
        <v>12.074319839478051</v>
      </c>
      <c r="AJ86" s="94"/>
      <c r="AK86" s="50" t="s">
        <v>133</v>
      </c>
      <c r="AL86" s="51">
        <v>70.999999403953595</v>
      </c>
      <c r="AM86" s="51">
        <v>89</v>
      </c>
      <c r="AN86" s="51">
        <v>91.999999761581407</v>
      </c>
      <c r="AO86" s="51">
        <v>92.999999523162799</v>
      </c>
      <c r="AP86" s="51">
        <v>90.1668155193329</v>
      </c>
      <c r="AQ86" s="51">
        <v>102.794164299965</v>
      </c>
      <c r="AR86" s="51">
        <v>94.842347949743299</v>
      </c>
      <c r="AS86" s="51">
        <v>101.239844799042</v>
      </c>
      <c r="AT86" s="51">
        <v>88.242066547274604</v>
      </c>
      <c r="AU86" s="51">
        <v>128.24410218000401</v>
      </c>
      <c r="AV86" s="51">
        <v>134.27341663837399</v>
      </c>
      <c r="AW86" s="51">
        <v>152.22471976280201</v>
      </c>
      <c r="AX86" s="51">
        <v>159.53738617897</v>
      </c>
      <c r="AY86" s="51">
        <v>169.02069234848</v>
      </c>
      <c r="AZ86" s="51">
        <v>185.431746959686</v>
      </c>
    </row>
    <row r="87" spans="14:52" x14ac:dyDescent="0.25">
      <c r="N87" s="42"/>
      <c r="O87" s="37"/>
      <c r="P87" s="37"/>
      <c r="Q87" s="37"/>
      <c r="S87" s="66" t="s">
        <v>109</v>
      </c>
      <c r="T87" s="64">
        <f t="shared" si="55"/>
        <v>256.99999904632602</v>
      </c>
      <c r="U87" s="64">
        <f t="shared" si="53"/>
        <v>295.00000190734897</v>
      </c>
      <c r="V87" s="64">
        <f t="shared" si="53"/>
        <v>262</v>
      </c>
      <c r="W87" s="64">
        <f t="shared" si="53"/>
        <v>257.00000047683699</v>
      </c>
      <c r="X87" s="64">
        <f t="shared" si="53"/>
        <v>260.86517906188999</v>
      </c>
      <c r="Y87" s="64">
        <f t="shared" si="53"/>
        <v>217.04565048217799</v>
      </c>
      <c r="Z87" s="64">
        <f t="shared" si="53"/>
        <v>301.12241554260299</v>
      </c>
      <c r="AA87" s="64">
        <f t="shared" si="53"/>
        <v>302.77366733551003</v>
      </c>
      <c r="AB87" s="64">
        <f t="shared" si="53"/>
        <v>284.118057727814</v>
      </c>
      <c r="AC87" s="64">
        <f t="shared" si="53"/>
        <v>300.19455480575601</v>
      </c>
      <c r="AD87" s="64">
        <f t="shared" si="53"/>
        <v>285.49651432037399</v>
      </c>
      <c r="AE87" s="64">
        <f t="shared" si="53"/>
        <v>322.37647247314499</v>
      </c>
      <c r="AF87" s="64">
        <f t="shared" si="53"/>
        <v>330.27980709075899</v>
      </c>
      <c r="AG87" s="64">
        <f t="shared" si="53"/>
        <v>312.58271217346203</v>
      </c>
      <c r="AH87" s="67">
        <f t="shared" si="53"/>
        <v>320.30382347106899</v>
      </c>
      <c r="AI87" s="71">
        <f t="shared" si="54"/>
        <v>63.30382442474297</v>
      </c>
      <c r="AJ87" s="94"/>
      <c r="AK87" s="50" t="s">
        <v>134</v>
      </c>
      <c r="AL87" s="51">
        <v>76.999999761581407</v>
      </c>
      <c r="AM87" s="51">
        <v>67.999999880790696</v>
      </c>
      <c r="AN87" s="51">
        <v>82</v>
      </c>
      <c r="AO87" s="51">
        <v>83.999998807907104</v>
      </c>
      <c r="AP87" s="51">
        <v>87.536607503891005</v>
      </c>
      <c r="AQ87" s="51">
        <v>85.068640470504803</v>
      </c>
      <c r="AR87" s="51">
        <v>97.193231344222994</v>
      </c>
      <c r="AS87" s="51">
        <v>89.842027395963697</v>
      </c>
      <c r="AT87" s="51">
        <v>95.966798067092896</v>
      </c>
      <c r="AU87" s="51">
        <v>83.548928856849699</v>
      </c>
      <c r="AV87" s="51">
        <v>121.469121873379</v>
      </c>
      <c r="AW87" s="51">
        <v>127.40545833110799</v>
      </c>
      <c r="AX87" s="51">
        <v>144.37466907501201</v>
      </c>
      <c r="AY87" s="51">
        <v>151.48553860187499</v>
      </c>
      <c r="AZ87" s="51">
        <v>160.75075244903601</v>
      </c>
    </row>
    <row r="88" spans="14:52" x14ac:dyDescent="0.25">
      <c r="N88" s="42"/>
      <c r="O88" s="37"/>
      <c r="P88" s="37"/>
      <c r="Q88" s="37"/>
      <c r="S88" s="68" t="s">
        <v>110</v>
      </c>
      <c r="T88" s="62">
        <f t="shared" si="55"/>
        <v>253.000000953674</v>
      </c>
      <c r="U88" s="62">
        <f t="shared" si="53"/>
        <v>252.000001907349</v>
      </c>
      <c r="V88" s="62">
        <f t="shared" si="53"/>
        <v>294.00000190734897</v>
      </c>
      <c r="W88" s="62">
        <f t="shared" si="53"/>
        <v>260</v>
      </c>
      <c r="X88" s="62">
        <f t="shared" si="53"/>
        <v>257.01076889038097</v>
      </c>
      <c r="Y88" s="62">
        <f t="shared" si="53"/>
        <v>260.85896968841598</v>
      </c>
      <c r="Z88" s="62">
        <f t="shared" si="53"/>
        <v>218.184518814087</v>
      </c>
      <c r="AA88" s="62">
        <f t="shared" si="53"/>
        <v>300.36797904968302</v>
      </c>
      <c r="AB88" s="62">
        <f t="shared" si="53"/>
        <v>302.09255599975597</v>
      </c>
      <c r="AC88" s="62">
        <f t="shared" si="53"/>
        <v>283.88362550735502</v>
      </c>
      <c r="AD88" s="62">
        <f t="shared" si="53"/>
        <v>299.71339654922502</v>
      </c>
      <c r="AE88" s="62">
        <f t="shared" si="53"/>
        <v>285.642261981964</v>
      </c>
      <c r="AF88" s="62">
        <f t="shared" si="53"/>
        <v>321.75496864318802</v>
      </c>
      <c r="AG88" s="62">
        <f t="shared" si="53"/>
        <v>329.47350215911899</v>
      </c>
      <c r="AH88" s="63">
        <f t="shared" si="53"/>
        <v>312.29622602462803</v>
      </c>
      <c r="AI88" s="92">
        <f t="shared" si="54"/>
        <v>59.296225070954023</v>
      </c>
      <c r="AJ88" s="94"/>
      <c r="AK88" s="50" t="s">
        <v>135</v>
      </c>
      <c r="AL88" s="51">
        <v>71.999999381601796</v>
      </c>
      <c r="AM88" s="51">
        <v>71</v>
      </c>
      <c r="AN88" s="51">
        <v>61.000000119209297</v>
      </c>
      <c r="AO88" s="51">
        <v>77.999999642372103</v>
      </c>
      <c r="AP88" s="51">
        <v>78.393350243568406</v>
      </c>
      <c r="AQ88" s="51">
        <v>81.786138415336595</v>
      </c>
      <c r="AR88" s="51">
        <v>79.703507542610197</v>
      </c>
      <c r="AS88" s="51">
        <v>91.313177466392503</v>
      </c>
      <c r="AT88" s="51">
        <v>84.533522590994806</v>
      </c>
      <c r="AU88" s="51">
        <v>90.380150079727201</v>
      </c>
      <c r="AV88" s="51">
        <v>78.572248145937905</v>
      </c>
      <c r="AW88" s="51">
        <v>114.33106076717399</v>
      </c>
      <c r="AX88" s="51">
        <v>120.133095622063</v>
      </c>
      <c r="AY88" s="51">
        <v>136.08431434631299</v>
      </c>
      <c r="AZ88" s="51">
        <v>143.002955436707</v>
      </c>
    </row>
    <row r="89" spans="14:52" x14ac:dyDescent="0.25">
      <c r="N89" s="42"/>
      <c r="O89" s="37"/>
      <c r="P89" s="37"/>
      <c r="Q89" s="37"/>
      <c r="S89" s="3" t="s">
        <v>9</v>
      </c>
      <c r="T89" s="60">
        <f>SUM(T79:T88)</f>
        <v>2696.999993801116</v>
      </c>
      <c r="U89" s="60">
        <f t="shared" ref="U89:AI89" si="56">SUM(U79:U88)</f>
        <v>2729.9999923706059</v>
      </c>
      <c r="V89" s="60">
        <f t="shared" si="56"/>
        <v>2788.9999938011183</v>
      </c>
      <c r="W89" s="60">
        <f t="shared" si="56"/>
        <v>2822.000002384184</v>
      </c>
      <c r="X89" s="60">
        <f t="shared" si="56"/>
        <v>2899.1430845260638</v>
      </c>
      <c r="Y89" s="60">
        <f t="shared" si="56"/>
        <v>2955.507874488831</v>
      </c>
      <c r="Z89" s="60">
        <f t="shared" si="56"/>
        <v>3016.0210094451891</v>
      </c>
      <c r="AA89" s="60">
        <f t="shared" si="56"/>
        <v>3097.8884458541856</v>
      </c>
      <c r="AB89" s="60">
        <f t="shared" si="56"/>
        <v>3143.6808309555054</v>
      </c>
      <c r="AC89" s="60">
        <f t="shared" si="56"/>
        <v>3172.4431591033949</v>
      </c>
      <c r="AD89" s="60">
        <f t="shared" si="56"/>
        <v>3204.3299055099487</v>
      </c>
      <c r="AE89" s="60">
        <f t="shared" si="56"/>
        <v>3213.5176224708571</v>
      </c>
      <c r="AF89" s="60">
        <f t="shared" si="56"/>
        <v>3226.7440209388719</v>
      </c>
      <c r="AG89" s="60">
        <f t="shared" si="56"/>
        <v>3208.29754304886</v>
      </c>
      <c r="AH89" s="60">
        <f t="shared" si="56"/>
        <v>3185.6728329658522</v>
      </c>
      <c r="AI89" s="60">
        <f t="shared" si="56"/>
        <v>488.67283916473616</v>
      </c>
      <c r="AJ89" s="99"/>
      <c r="AK89" s="50" t="s">
        <v>136</v>
      </c>
      <c r="AL89" s="51">
        <v>60.9999997615814</v>
      </c>
      <c r="AM89" s="51">
        <v>68.999999381601796</v>
      </c>
      <c r="AN89" s="51">
        <v>66.000000596046405</v>
      </c>
      <c r="AO89" s="51">
        <v>57.999999642372103</v>
      </c>
      <c r="AP89" s="51">
        <v>73.156590104103103</v>
      </c>
      <c r="AQ89" s="51">
        <v>73.099510550499005</v>
      </c>
      <c r="AR89" s="51">
        <v>76.657434582710295</v>
      </c>
      <c r="AS89" s="51">
        <v>74.547566413879395</v>
      </c>
      <c r="AT89" s="51">
        <v>85.652051687240601</v>
      </c>
      <c r="AU89" s="51">
        <v>79.504215329885497</v>
      </c>
      <c r="AV89" s="51">
        <v>85.125425815582304</v>
      </c>
      <c r="AW89" s="51">
        <v>73.940734148025498</v>
      </c>
      <c r="AX89" s="51">
        <v>107.466930031776</v>
      </c>
      <c r="AY89" s="51">
        <v>113.15606427192699</v>
      </c>
      <c r="AZ89" s="51">
        <v>128.082381010056</v>
      </c>
    </row>
    <row r="90" spans="14:52" x14ac:dyDescent="0.25">
      <c r="N90" s="42"/>
      <c r="O90" s="37"/>
      <c r="P90" s="37"/>
      <c r="Q90" s="37"/>
      <c r="S90" s="75" t="s">
        <v>111</v>
      </c>
      <c r="T90" s="76">
        <f>AL64</f>
        <v>225.99999856948901</v>
      </c>
      <c r="U90" s="76">
        <f t="shared" ref="U90:AH99" si="57">AM64</f>
        <v>250.000000953674</v>
      </c>
      <c r="V90" s="76">
        <f t="shared" si="57"/>
        <v>262.00000190734897</v>
      </c>
      <c r="W90" s="76">
        <f t="shared" si="57"/>
        <v>290.00000095367398</v>
      </c>
      <c r="X90" s="76">
        <f t="shared" si="57"/>
        <v>259.54125642776501</v>
      </c>
      <c r="Y90" s="76">
        <f t="shared" si="57"/>
        <v>256.61918258666998</v>
      </c>
      <c r="Z90" s="76">
        <f t="shared" si="57"/>
        <v>260.61861085891701</v>
      </c>
      <c r="AA90" s="76">
        <f t="shared" si="57"/>
        <v>218.91546273231501</v>
      </c>
      <c r="AB90" s="76">
        <f t="shared" si="57"/>
        <v>299.32487010955799</v>
      </c>
      <c r="AC90" s="76">
        <f t="shared" si="57"/>
        <v>301.202674865723</v>
      </c>
      <c r="AD90" s="76">
        <f t="shared" si="57"/>
        <v>283.32829475402798</v>
      </c>
      <c r="AE90" s="76">
        <f t="shared" si="57"/>
        <v>298.96100425720198</v>
      </c>
      <c r="AF90" s="76">
        <f t="shared" si="57"/>
        <v>285.47860288620001</v>
      </c>
      <c r="AG90" s="76">
        <f t="shared" si="57"/>
        <v>320.82687664031999</v>
      </c>
      <c r="AH90" s="77">
        <f t="shared" si="57"/>
        <v>328.42013168335001</v>
      </c>
      <c r="AI90" s="91">
        <f t="shared" ref="AI90:AI99" si="58">AH90-T90</f>
        <v>102.420133113861</v>
      </c>
      <c r="AJ90" s="94"/>
      <c r="AK90" s="50" t="s">
        <v>137</v>
      </c>
      <c r="AL90" s="51">
        <v>56.000000506639502</v>
      </c>
      <c r="AM90" s="51">
        <v>52.0000002384186</v>
      </c>
      <c r="AN90" s="51">
        <v>59.999999381601803</v>
      </c>
      <c r="AO90" s="51">
        <v>59.000000357627897</v>
      </c>
      <c r="AP90" s="51">
        <v>53.686765849590302</v>
      </c>
      <c r="AQ90" s="51">
        <v>67.990434527397198</v>
      </c>
      <c r="AR90" s="51">
        <v>67.521434903144794</v>
      </c>
      <c r="AS90" s="51">
        <v>71.195556461811094</v>
      </c>
      <c r="AT90" s="51">
        <v>69.086716413497896</v>
      </c>
      <c r="AU90" s="51">
        <v>79.662647247314496</v>
      </c>
      <c r="AV90" s="51">
        <v>74.111861571669607</v>
      </c>
      <c r="AW90" s="51">
        <v>79.492989182472201</v>
      </c>
      <c r="AX90" s="51">
        <v>68.938488587737098</v>
      </c>
      <c r="AY90" s="51">
        <v>100.18453669548001</v>
      </c>
      <c r="AZ90" s="51">
        <v>105.76514363288899</v>
      </c>
    </row>
    <row r="91" spans="14:52" x14ac:dyDescent="0.25">
      <c r="N91" s="42"/>
      <c r="O91" s="37"/>
      <c r="P91" s="37"/>
      <c r="Q91" s="37"/>
      <c r="S91" s="29" t="s">
        <v>112</v>
      </c>
      <c r="T91" s="60">
        <f>AL65</f>
        <v>255.999999046326</v>
      </c>
      <c r="U91" s="60">
        <f t="shared" si="57"/>
        <v>225.999999046326</v>
      </c>
      <c r="V91" s="60">
        <f t="shared" si="57"/>
        <v>246</v>
      </c>
      <c r="W91" s="60">
        <f t="shared" si="57"/>
        <v>258.00000476837198</v>
      </c>
      <c r="X91" s="60">
        <f t="shared" si="57"/>
        <v>288.82496595382702</v>
      </c>
      <c r="Y91" s="60">
        <f t="shared" si="57"/>
        <v>259.12000751495401</v>
      </c>
      <c r="Z91" s="60">
        <f t="shared" si="57"/>
        <v>256.237580776215</v>
      </c>
      <c r="AA91" s="60">
        <f t="shared" si="57"/>
        <v>260.37174749374401</v>
      </c>
      <c r="AB91" s="60">
        <f t="shared" si="57"/>
        <v>219.56658577919001</v>
      </c>
      <c r="AC91" s="60">
        <f t="shared" si="57"/>
        <v>298.43547630310098</v>
      </c>
      <c r="AD91" s="60">
        <f t="shared" si="57"/>
        <v>300.341630935669</v>
      </c>
      <c r="AE91" s="60">
        <f t="shared" si="57"/>
        <v>282.87884473800699</v>
      </c>
      <c r="AF91" s="60">
        <f t="shared" si="57"/>
        <v>298.32530117034901</v>
      </c>
      <c r="AG91" s="60">
        <f t="shared" si="57"/>
        <v>285.25857496261602</v>
      </c>
      <c r="AH91" s="61">
        <f t="shared" si="57"/>
        <v>319.97683715820301</v>
      </c>
      <c r="AI91" s="70">
        <f t="shared" si="58"/>
        <v>63.976838111877015</v>
      </c>
      <c r="AJ91" s="94"/>
      <c r="AK91" s="50" t="s">
        <v>138</v>
      </c>
      <c r="AL91" s="51">
        <v>35.999999955296502</v>
      </c>
      <c r="AM91" s="51">
        <v>49.9999995529652</v>
      </c>
      <c r="AN91" s="51">
        <v>46.9999997615814</v>
      </c>
      <c r="AO91" s="51">
        <v>55.999998904764702</v>
      </c>
      <c r="AP91" s="51">
        <v>54.098115921020501</v>
      </c>
      <c r="AQ91" s="51">
        <v>49.306926369667103</v>
      </c>
      <c r="AR91" s="51">
        <v>62.718897700309803</v>
      </c>
      <c r="AS91" s="51">
        <v>61.853203892707803</v>
      </c>
      <c r="AT91" s="51">
        <v>65.610843002796202</v>
      </c>
      <c r="AU91" s="51">
        <v>63.517323493957498</v>
      </c>
      <c r="AV91" s="51">
        <v>73.518376469612093</v>
      </c>
      <c r="AW91" s="51">
        <v>68.566188119351906</v>
      </c>
      <c r="AX91" s="51">
        <v>73.6570818424225</v>
      </c>
      <c r="AY91" s="51">
        <v>63.7956377714872</v>
      </c>
      <c r="AZ91" s="51">
        <v>92.707425117492704</v>
      </c>
    </row>
    <row r="92" spans="14:52" x14ac:dyDescent="0.25">
      <c r="N92" s="42"/>
      <c r="O92" s="37"/>
      <c r="P92" s="37"/>
      <c r="Q92" s="37"/>
      <c r="S92" s="66" t="s">
        <v>113</v>
      </c>
      <c r="T92" s="64">
        <f t="shared" ref="T92:T99" si="59">AL66</f>
        <v>217.00000286102301</v>
      </c>
      <c r="U92" s="64">
        <f t="shared" si="57"/>
        <v>252</v>
      </c>
      <c r="V92" s="64">
        <f t="shared" si="57"/>
        <v>226.000000953674</v>
      </c>
      <c r="W92" s="64">
        <f t="shared" si="57"/>
        <v>246.000000953674</v>
      </c>
      <c r="X92" s="64">
        <f t="shared" si="57"/>
        <v>257.10284519195602</v>
      </c>
      <c r="Y92" s="64">
        <f t="shared" si="57"/>
        <v>287.36556482315098</v>
      </c>
      <c r="Z92" s="64">
        <f t="shared" si="57"/>
        <v>258.450645446777</v>
      </c>
      <c r="AA92" s="64">
        <f t="shared" si="57"/>
        <v>255.59477472305301</v>
      </c>
      <c r="AB92" s="64">
        <f t="shared" si="57"/>
        <v>259.77336931228598</v>
      </c>
      <c r="AC92" s="64">
        <f t="shared" si="57"/>
        <v>219.99764251708999</v>
      </c>
      <c r="AD92" s="64">
        <f t="shared" si="57"/>
        <v>297.20983886718801</v>
      </c>
      <c r="AE92" s="64">
        <f t="shared" si="57"/>
        <v>299.168594837189</v>
      </c>
      <c r="AF92" s="64">
        <f t="shared" si="57"/>
        <v>282.16513299942</v>
      </c>
      <c r="AG92" s="64">
        <f t="shared" si="57"/>
        <v>297.34633779525802</v>
      </c>
      <c r="AH92" s="67">
        <f t="shared" si="57"/>
        <v>284.74891901016201</v>
      </c>
      <c r="AI92" s="71">
        <f t="shared" si="58"/>
        <v>67.748916149139006</v>
      </c>
      <c r="AJ92" s="94"/>
      <c r="AK92" s="50" t="s">
        <v>139</v>
      </c>
      <c r="AL92" s="51">
        <v>50</v>
      </c>
      <c r="AM92" s="51">
        <v>30.999999955296499</v>
      </c>
      <c r="AN92" s="51">
        <v>47.9999995529652</v>
      </c>
      <c r="AO92" s="51">
        <v>44</v>
      </c>
      <c r="AP92" s="51">
        <v>51.047904565930402</v>
      </c>
      <c r="AQ92" s="51">
        <v>49.156703114509597</v>
      </c>
      <c r="AR92" s="51">
        <v>44.895407438278198</v>
      </c>
      <c r="AS92" s="51">
        <v>57.3295121788979</v>
      </c>
      <c r="AT92" s="51">
        <v>56.123400926590001</v>
      </c>
      <c r="AU92" s="51">
        <v>59.911968290805802</v>
      </c>
      <c r="AV92" s="51">
        <v>57.858173966407797</v>
      </c>
      <c r="AW92" s="51">
        <v>67.240978360176101</v>
      </c>
      <c r="AX92" s="51">
        <v>62.853223435580702</v>
      </c>
      <c r="AY92" s="51">
        <v>67.672239542007404</v>
      </c>
      <c r="AZ92" s="51">
        <v>58.550498634576797</v>
      </c>
    </row>
    <row r="93" spans="14:52" x14ac:dyDescent="0.25">
      <c r="S93" s="29" t="s">
        <v>114</v>
      </c>
      <c r="T93" s="60">
        <f t="shared" si="59"/>
        <v>238.99999856948901</v>
      </c>
      <c r="U93" s="60">
        <f t="shared" si="57"/>
        <v>215</v>
      </c>
      <c r="V93" s="60">
        <f t="shared" si="57"/>
        <v>254.99999713897699</v>
      </c>
      <c r="W93" s="60">
        <f t="shared" si="57"/>
        <v>220.999999046326</v>
      </c>
      <c r="X93" s="60">
        <f t="shared" si="57"/>
        <v>244.849010944366</v>
      </c>
      <c r="Y93" s="60">
        <f t="shared" si="57"/>
        <v>255.734693050385</v>
      </c>
      <c r="Z93" s="60">
        <f t="shared" si="57"/>
        <v>285.43370103836099</v>
      </c>
      <c r="AA93" s="60">
        <f t="shared" si="57"/>
        <v>257.252638339996</v>
      </c>
      <c r="AB93" s="60">
        <f t="shared" si="57"/>
        <v>254.52140569686901</v>
      </c>
      <c r="AC93" s="60">
        <f t="shared" si="57"/>
        <v>258.74546241760299</v>
      </c>
      <c r="AD93" s="60">
        <f t="shared" si="57"/>
        <v>219.97320652008099</v>
      </c>
      <c r="AE93" s="60">
        <f t="shared" si="57"/>
        <v>295.487871170044</v>
      </c>
      <c r="AF93" s="60">
        <f t="shared" si="57"/>
        <v>297.54773902893101</v>
      </c>
      <c r="AG93" s="60">
        <f t="shared" si="57"/>
        <v>280.94150733947799</v>
      </c>
      <c r="AH93" s="61">
        <f t="shared" si="57"/>
        <v>295.90423822403</v>
      </c>
      <c r="AI93" s="70">
        <f t="shared" si="58"/>
        <v>56.904239654540987</v>
      </c>
      <c r="AJ93" s="94"/>
      <c r="AK93" s="50" t="s">
        <v>140</v>
      </c>
      <c r="AL93" s="51">
        <v>49.000000178813899</v>
      </c>
      <c r="AM93" s="51">
        <v>44.000000119209297</v>
      </c>
      <c r="AN93" s="51">
        <v>27.000000193715099</v>
      </c>
      <c r="AO93" s="51">
        <v>42.9999995529652</v>
      </c>
      <c r="AP93" s="51">
        <v>39.545339405536701</v>
      </c>
      <c r="AQ93" s="51">
        <v>46.047594428062403</v>
      </c>
      <c r="AR93" s="51">
        <v>44.225599527359002</v>
      </c>
      <c r="AS93" s="51">
        <v>40.460563838481903</v>
      </c>
      <c r="AT93" s="51">
        <v>51.890072047710397</v>
      </c>
      <c r="AU93" s="51">
        <v>50.428720593452503</v>
      </c>
      <c r="AV93" s="51">
        <v>54.168172180652597</v>
      </c>
      <c r="AW93" s="51">
        <v>52.160037159919703</v>
      </c>
      <c r="AX93" s="51">
        <v>60.860148787498503</v>
      </c>
      <c r="AY93" s="51">
        <v>57.043732136488003</v>
      </c>
      <c r="AZ93" s="51">
        <v>61.5897567272186</v>
      </c>
    </row>
    <row r="94" spans="14:52" x14ac:dyDescent="0.25">
      <c r="S94" s="66" t="s">
        <v>115</v>
      </c>
      <c r="T94" s="64">
        <f t="shared" si="59"/>
        <v>190.999999046326</v>
      </c>
      <c r="U94" s="64">
        <f t="shared" si="57"/>
        <v>238.99999761581401</v>
      </c>
      <c r="V94" s="64">
        <f t="shared" si="57"/>
        <v>211.000000953674</v>
      </c>
      <c r="W94" s="64">
        <f t="shared" si="57"/>
        <v>253</v>
      </c>
      <c r="X94" s="64">
        <f t="shared" si="57"/>
        <v>219.691580295563</v>
      </c>
      <c r="Y94" s="64">
        <f t="shared" si="57"/>
        <v>243.10775947570801</v>
      </c>
      <c r="Z94" s="64">
        <f t="shared" si="57"/>
        <v>253.78912448883099</v>
      </c>
      <c r="AA94" s="64">
        <f t="shared" si="57"/>
        <v>282.90516662597702</v>
      </c>
      <c r="AB94" s="64">
        <f t="shared" si="57"/>
        <v>255.470565319061</v>
      </c>
      <c r="AC94" s="64">
        <f t="shared" si="57"/>
        <v>252.96611928939799</v>
      </c>
      <c r="AD94" s="64">
        <f t="shared" si="57"/>
        <v>257.07477712631197</v>
      </c>
      <c r="AE94" s="64">
        <f t="shared" si="57"/>
        <v>219.29311823844901</v>
      </c>
      <c r="AF94" s="64">
        <f t="shared" si="57"/>
        <v>293.21490192413302</v>
      </c>
      <c r="AG94" s="64">
        <f t="shared" si="57"/>
        <v>295.29789829254202</v>
      </c>
      <c r="AH94" s="67">
        <f t="shared" si="57"/>
        <v>279.12736845016502</v>
      </c>
      <c r="AI94" s="71">
        <f t="shared" si="58"/>
        <v>88.127369403839026</v>
      </c>
      <c r="AJ94" s="94"/>
      <c r="AK94" s="50" t="s">
        <v>141</v>
      </c>
      <c r="AL94" s="51">
        <v>34.0000002384186</v>
      </c>
      <c r="AM94" s="51">
        <v>41.999999701976797</v>
      </c>
      <c r="AN94" s="51">
        <v>40.000000119209297</v>
      </c>
      <c r="AO94" s="51">
        <v>20.000000059604599</v>
      </c>
      <c r="AP94" s="51">
        <v>38.185343593359001</v>
      </c>
      <c r="AQ94" s="51">
        <v>34.926701784133897</v>
      </c>
      <c r="AR94" s="51">
        <v>40.830443054437602</v>
      </c>
      <c r="AS94" s="51">
        <v>39.113844931125598</v>
      </c>
      <c r="AT94" s="51">
        <v>35.841553151607499</v>
      </c>
      <c r="AU94" s="51">
        <v>46.196199059486403</v>
      </c>
      <c r="AV94" s="51">
        <v>44.555398941040004</v>
      </c>
      <c r="AW94" s="51">
        <v>48.1503866314888</v>
      </c>
      <c r="AX94" s="51">
        <v>46.226700723171199</v>
      </c>
      <c r="AY94" s="51">
        <v>54.176141619682298</v>
      </c>
      <c r="AZ94" s="51">
        <v>50.947059437632603</v>
      </c>
    </row>
    <row r="95" spans="14:52" x14ac:dyDescent="0.25">
      <c r="S95" s="29" t="s">
        <v>116</v>
      </c>
      <c r="T95" s="60">
        <f t="shared" si="59"/>
        <v>225.000000953674</v>
      </c>
      <c r="U95" s="60">
        <f t="shared" si="57"/>
        <v>192.00000047683699</v>
      </c>
      <c r="V95" s="60">
        <f t="shared" si="57"/>
        <v>238.00000047683699</v>
      </c>
      <c r="W95" s="60">
        <f t="shared" si="57"/>
        <v>211.00000047683699</v>
      </c>
      <c r="X95" s="60">
        <f t="shared" si="57"/>
        <v>250.56312036514299</v>
      </c>
      <c r="Y95" s="60">
        <f t="shared" si="57"/>
        <v>218.16531085968001</v>
      </c>
      <c r="Z95" s="60">
        <f t="shared" si="57"/>
        <v>241.16717433929401</v>
      </c>
      <c r="AA95" s="60">
        <f t="shared" si="57"/>
        <v>251.55558729171801</v>
      </c>
      <c r="AB95" s="60">
        <f t="shared" si="57"/>
        <v>280.22403621673601</v>
      </c>
      <c r="AC95" s="60">
        <f t="shared" si="57"/>
        <v>253.56327486038199</v>
      </c>
      <c r="AD95" s="60">
        <f t="shared" si="57"/>
        <v>251.245201587677</v>
      </c>
      <c r="AE95" s="60">
        <f t="shared" si="57"/>
        <v>255.15289831161499</v>
      </c>
      <c r="AF95" s="60">
        <f t="shared" si="57"/>
        <v>218.37718129158</v>
      </c>
      <c r="AG95" s="60">
        <f t="shared" si="57"/>
        <v>290.77004861831699</v>
      </c>
      <c r="AH95" s="61">
        <f t="shared" si="57"/>
        <v>292.87893247604399</v>
      </c>
      <c r="AI95" s="70">
        <f t="shared" si="58"/>
        <v>67.878931522369982</v>
      </c>
      <c r="AJ95" s="94"/>
      <c r="AK95" s="50" t="s">
        <v>142</v>
      </c>
      <c r="AL95" s="51">
        <v>24</v>
      </c>
      <c r="AM95" s="51">
        <v>30.999999642372099</v>
      </c>
      <c r="AN95" s="51">
        <v>35.999999701976797</v>
      </c>
      <c r="AO95" s="51">
        <v>32.999999880790703</v>
      </c>
      <c r="AP95" s="51">
        <v>17.4677391648293</v>
      </c>
      <c r="AQ95" s="51">
        <v>33.384253442287402</v>
      </c>
      <c r="AR95" s="51">
        <v>30.369160234928099</v>
      </c>
      <c r="AS95" s="51">
        <v>35.6429713740945</v>
      </c>
      <c r="AT95" s="51">
        <v>34.0670487880707</v>
      </c>
      <c r="AU95" s="51">
        <v>31.2421998083591</v>
      </c>
      <c r="AV95" s="51">
        <v>40.516949385404601</v>
      </c>
      <c r="AW95" s="51">
        <v>38.740172386169398</v>
      </c>
      <c r="AX95" s="51">
        <v>42.161422073841102</v>
      </c>
      <c r="AY95" s="51">
        <v>40.330000698566401</v>
      </c>
      <c r="AZ95" s="51">
        <v>47.534763276577003</v>
      </c>
    </row>
    <row r="96" spans="14:52" x14ac:dyDescent="0.25">
      <c r="S96" s="66" t="s">
        <v>117</v>
      </c>
      <c r="T96" s="64">
        <f t="shared" si="59"/>
        <v>241.99999856948901</v>
      </c>
      <c r="U96" s="64">
        <f t="shared" si="57"/>
        <v>224.00000286102301</v>
      </c>
      <c r="V96" s="64">
        <f t="shared" si="57"/>
        <v>192.99999952316301</v>
      </c>
      <c r="W96" s="64">
        <f t="shared" si="57"/>
        <v>233</v>
      </c>
      <c r="X96" s="64">
        <f t="shared" si="57"/>
        <v>209.79087400436401</v>
      </c>
      <c r="Y96" s="64">
        <f t="shared" si="57"/>
        <v>248.37219667434701</v>
      </c>
      <c r="Z96" s="64">
        <f t="shared" si="57"/>
        <v>216.976665496826</v>
      </c>
      <c r="AA96" s="64">
        <f t="shared" si="57"/>
        <v>239.48486900329601</v>
      </c>
      <c r="AB96" s="64">
        <f t="shared" si="57"/>
        <v>249.60872030258199</v>
      </c>
      <c r="AC96" s="64">
        <f t="shared" si="57"/>
        <v>277.97777032852201</v>
      </c>
      <c r="AD96" s="64">
        <f t="shared" si="57"/>
        <v>251.99032592773401</v>
      </c>
      <c r="AE96" s="64">
        <f t="shared" si="57"/>
        <v>249.895290374756</v>
      </c>
      <c r="AF96" s="64">
        <f t="shared" si="57"/>
        <v>253.59034729003901</v>
      </c>
      <c r="AG96" s="64">
        <f t="shared" si="57"/>
        <v>217.75112962722801</v>
      </c>
      <c r="AH96" s="67">
        <f t="shared" si="57"/>
        <v>288.75622129440302</v>
      </c>
      <c r="AI96" s="71">
        <f t="shared" si="58"/>
        <v>46.756222724914011</v>
      </c>
      <c r="AJ96" s="94"/>
      <c r="AK96" s="50" t="s">
        <v>143</v>
      </c>
      <c r="AL96" s="51">
        <v>28.000000357627901</v>
      </c>
      <c r="AM96" s="51">
        <v>19.9999998807907</v>
      </c>
      <c r="AN96" s="51">
        <v>26.000000149011601</v>
      </c>
      <c r="AO96" s="51">
        <v>29.999999597668602</v>
      </c>
      <c r="AP96" s="51">
        <v>28.0198714705184</v>
      </c>
      <c r="AQ96" s="51">
        <v>14.981187611818299</v>
      </c>
      <c r="AR96" s="51">
        <v>28.715797483921101</v>
      </c>
      <c r="AS96" s="51">
        <v>25.959478735923799</v>
      </c>
      <c r="AT96" s="51">
        <v>30.597937442362301</v>
      </c>
      <c r="AU96" s="51">
        <v>29.167554080486301</v>
      </c>
      <c r="AV96" s="51">
        <v>26.7830001413822</v>
      </c>
      <c r="AW96" s="51">
        <v>34.952421903610201</v>
      </c>
      <c r="AX96" s="51">
        <v>33.103384256362901</v>
      </c>
      <c r="AY96" s="51">
        <v>36.293970048427603</v>
      </c>
      <c r="AZ96" s="51">
        <v>34.6189830303192</v>
      </c>
    </row>
    <row r="97" spans="19:52" x14ac:dyDescent="0.25">
      <c r="S97" s="29" t="s">
        <v>118</v>
      </c>
      <c r="T97" s="60">
        <f t="shared" si="59"/>
        <v>234.99999666214001</v>
      </c>
      <c r="U97" s="60">
        <f t="shared" si="57"/>
        <v>245.999999046326</v>
      </c>
      <c r="V97" s="60">
        <f t="shared" si="57"/>
        <v>222.000000953674</v>
      </c>
      <c r="W97" s="60">
        <f t="shared" si="57"/>
        <v>191.99999761581401</v>
      </c>
      <c r="X97" s="60">
        <f t="shared" si="57"/>
        <v>231.59682297706601</v>
      </c>
      <c r="Y97" s="60">
        <f t="shared" si="57"/>
        <v>208.87501287460299</v>
      </c>
      <c r="Z97" s="60">
        <f t="shared" si="57"/>
        <v>246.60060834884601</v>
      </c>
      <c r="AA97" s="60">
        <f t="shared" si="57"/>
        <v>216.135342597961</v>
      </c>
      <c r="AB97" s="60">
        <f t="shared" si="57"/>
        <v>238.17978858947799</v>
      </c>
      <c r="AC97" s="60">
        <f t="shared" si="57"/>
        <v>248.18760251998901</v>
      </c>
      <c r="AD97" s="60">
        <f t="shared" si="57"/>
        <v>276.14405870437599</v>
      </c>
      <c r="AE97" s="60">
        <f t="shared" si="57"/>
        <v>250.83092641830399</v>
      </c>
      <c r="AF97" s="60">
        <f t="shared" si="57"/>
        <v>249.00581550598099</v>
      </c>
      <c r="AG97" s="60">
        <f t="shared" si="57"/>
        <v>252.48432922363301</v>
      </c>
      <c r="AH97" s="61">
        <f t="shared" si="57"/>
        <v>217.539498329163</v>
      </c>
      <c r="AI97" s="70">
        <f t="shared" si="58"/>
        <v>-17.460498332977011</v>
      </c>
      <c r="AJ97" s="94"/>
      <c r="AK97" s="50" t="s">
        <v>144</v>
      </c>
      <c r="AL97" s="51">
        <v>19.999999821186101</v>
      </c>
      <c r="AM97" s="51">
        <v>17.999999970197699</v>
      </c>
      <c r="AN97" s="51">
        <v>16.0000001192093</v>
      </c>
      <c r="AO97" s="51">
        <v>20</v>
      </c>
      <c r="AP97" s="51">
        <v>25.3546727858484</v>
      </c>
      <c r="AQ97" s="51">
        <v>23.374846136197402</v>
      </c>
      <c r="AR97" s="51">
        <v>12.597082510590599</v>
      </c>
      <c r="AS97" s="51">
        <v>24.262305706739401</v>
      </c>
      <c r="AT97" s="51">
        <v>21.803419470786999</v>
      </c>
      <c r="AU97" s="51">
        <v>25.804330989718402</v>
      </c>
      <c r="AV97" s="51">
        <v>24.5694897472858</v>
      </c>
      <c r="AW97" s="51">
        <v>22.569060355424899</v>
      </c>
      <c r="AX97" s="51">
        <v>29.6582668423653</v>
      </c>
      <c r="AY97" s="51">
        <v>27.8232661485672</v>
      </c>
      <c r="AZ97" s="51">
        <v>30.759085774421699</v>
      </c>
    </row>
    <row r="98" spans="19:52" x14ac:dyDescent="0.25">
      <c r="S98" s="66" t="s">
        <v>119</v>
      </c>
      <c r="T98" s="64">
        <f t="shared" si="59"/>
        <v>252.99999618530299</v>
      </c>
      <c r="U98" s="64">
        <f t="shared" si="57"/>
        <v>230.99999713897699</v>
      </c>
      <c r="V98" s="64">
        <f t="shared" si="57"/>
        <v>240.999999046326</v>
      </c>
      <c r="W98" s="64">
        <f t="shared" si="57"/>
        <v>216.999999046326</v>
      </c>
      <c r="X98" s="64">
        <f t="shared" si="57"/>
        <v>191.31463050842299</v>
      </c>
      <c r="Y98" s="64">
        <f t="shared" si="57"/>
        <v>230.25492739677401</v>
      </c>
      <c r="Z98" s="64">
        <f t="shared" si="57"/>
        <v>208.065114498138</v>
      </c>
      <c r="AA98" s="64">
        <f t="shared" si="57"/>
        <v>244.94335031509399</v>
      </c>
      <c r="AB98" s="64">
        <f t="shared" si="57"/>
        <v>215.37926340103101</v>
      </c>
      <c r="AC98" s="64">
        <f t="shared" si="57"/>
        <v>237.05220079422</v>
      </c>
      <c r="AD98" s="64">
        <f t="shared" si="57"/>
        <v>246.92685747146601</v>
      </c>
      <c r="AE98" s="64">
        <f t="shared" si="57"/>
        <v>274.46471023559599</v>
      </c>
      <c r="AF98" s="64">
        <f t="shared" si="57"/>
        <v>249.828407287598</v>
      </c>
      <c r="AG98" s="64">
        <f t="shared" si="57"/>
        <v>248.210170269012</v>
      </c>
      <c r="AH98" s="67">
        <f t="shared" si="57"/>
        <v>251.55076789856</v>
      </c>
      <c r="AI98" s="71">
        <f t="shared" si="58"/>
        <v>-1.4492282867429935</v>
      </c>
      <c r="AJ98" s="94"/>
      <c r="AK98" s="50" t="s">
        <v>145</v>
      </c>
      <c r="AL98" s="51">
        <v>14</v>
      </c>
      <c r="AM98" s="51">
        <v>13.9999998360872</v>
      </c>
      <c r="AN98" s="51">
        <v>10.999999970197701</v>
      </c>
      <c r="AO98" s="51">
        <v>14.0000001192093</v>
      </c>
      <c r="AP98" s="51">
        <v>16.594050270505299</v>
      </c>
      <c r="AQ98" s="51">
        <v>21.041374824941201</v>
      </c>
      <c r="AR98" s="51">
        <v>19.159460578113801</v>
      </c>
      <c r="AS98" s="51">
        <v>10.3784960955381</v>
      </c>
      <c r="AT98" s="51">
        <v>20.111940741539001</v>
      </c>
      <c r="AU98" s="51">
        <v>17.965368956327399</v>
      </c>
      <c r="AV98" s="51">
        <v>21.3665194511414</v>
      </c>
      <c r="AW98" s="51">
        <v>20.313869714736899</v>
      </c>
      <c r="AX98" s="51">
        <v>18.6736560165882</v>
      </c>
      <c r="AY98" s="51">
        <v>24.7188011407852</v>
      </c>
      <c r="AZ98" s="51">
        <v>22.979245096445101</v>
      </c>
    </row>
    <row r="99" spans="19:52" x14ac:dyDescent="0.25">
      <c r="S99" s="68" t="s">
        <v>120</v>
      </c>
      <c r="T99" s="62">
        <f t="shared" si="59"/>
        <v>235</v>
      </c>
      <c r="U99" s="62">
        <f t="shared" si="57"/>
        <v>254.999999046326</v>
      </c>
      <c r="V99" s="62">
        <f t="shared" si="57"/>
        <v>230.999995708466</v>
      </c>
      <c r="W99" s="62">
        <f t="shared" si="57"/>
        <v>239</v>
      </c>
      <c r="X99" s="62">
        <f t="shared" si="57"/>
        <v>215.68545961379999</v>
      </c>
      <c r="Y99" s="62">
        <f t="shared" si="57"/>
        <v>190.448177337646</v>
      </c>
      <c r="Z99" s="62">
        <f t="shared" si="57"/>
        <v>228.81403088569601</v>
      </c>
      <c r="AA99" s="62">
        <f t="shared" si="57"/>
        <v>207.08475828170799</v>
      </c>
      <c r="AB99" s="62">
        <f t="shared" si="57"/>
        <v>243.20849609375</v>
      </c>
      <c r="AC99" s="62">
        <f t="shared" si="57"/>
        <v>214.51077795028701</v>
      </c>
      <c r="AD99" s="62">
        <f t="shared" si="57"/>
        <v>235.80262041091899</v>
      </c>
      <c r="AE99" s="62">
        <f t="shared" si="57"/>
        <v>245.56763458251999</v>
      </c>
      <c r="AF99" s="62">
        <f t="shared" si="57"/>
        <v>272.74497652053799</v>
      </c>
      <c r="AG99" s="62">
        <f t="shared" si="57"/>
        <v>248.71505975723301</v>
      </c>
      <c r="AH99" s="63">
        <f t="shared" si="57"/>
        <v>247.28033494949301</v>
      </c>
      <c r="AI99" s="92">
        <f t="shared" si="58"/>
        <v>12.28033494949301</v>
      </c>
      <c r="AJ99" s="94"/>
      <c r="AK99" s="50" t="s">
        <v>146</v>
      </c>
      <c r="AL99" s="51">
        <v>8</v>
      </c>
      <c r="AM99" s="51">
        <v>12</v>
      </c>
      <c r="AN99" s="51">
        <v>9.9999998658895493</v>
      </c>
      <c r="AO99" s="51">
        <v>10.0000001341105</v>
      </c>
      <c r="AP99" s="51">
        <v>11.315308073535601</v>
      </c>
      <c r="AQ99" s="51">
        <v>13.5470051909797</v>
      </c>
      <c r="AR99" s="51">
        <v>17.187839500606099</v>
      </c>
      <c r="AS99" s="51">
        <v>15.4396878741682</v>
      </c>
      <c r="AT99" s="51">
        <v>8.3766986951231992</v>
      </c>
      <c r="AU99" s="51">
        <v>16.364838771521999</v>
      </c>
      <c r="AV99" s="51">
        <v>14.5597707331181</v>
      </c>
      <c r="AW99" s="51">
        <v>17.385573260486101</v>
      </c>
      <c r="AX99" s="51">
        <v>16.525284409523</v>
      </c>
      <c r="AY99" s="51">
        <v>15.177153140306499</v>
      </c>
      <c r="AZ99" s="51">
        <v>20.289207831025099</v>
      </c>
    </row>
    <row r="100" spans="19:52" x14ac:dyDescent="0.25">
      <c r="S100" s="3" t="s">
        <v>9</v>
      </c>
      <c r="T100" s="60">
        <f>SUM(T90:T99)</f>
        <v>2318.9999904632591</v>
      </c>
      <c r="U100" s="60">
        <f t="shared" ref="U100:AI100" si="60">SUM(U90:U99)</f>
        <v>2329.9999961853027</v>
      </c>
      <c r="V100" s="60">
        <f t="shared" si="60"/>
        <v>2324.9999966621403</v>
      </c>
      <c r="W100" s="60">
        <f t="shared" si="60"/>
        <v>2360.0000028610229</v>
      </c>
      <c r="X100" s="60">
        <f t="shared" si="60"/>
        <v>2368.9605662822732</v>
      </c>
      <c r="Y100" s="60">
        <f t="shared" si="60"/>
        <v>2398.0628325939178</v>
      </c>
      <c r="Z100" s="60">
        <f t="shared" si="60"/>
        <v>2456.1532561779009</v>
      </c>
      <c r="AA100" s="60">
        <f t="shared" si="60"/>
        <v>2434.2436974048624</v>
      </c>
      <c r="AB100" s="60">
        <f t="shared" si="60"/>
        <v>2515.2571008205409</v>
      </c>
      <c r="AC100" s="60">
        <f t="shared" si="60"/>
        <v>2562.6390018463148</v>
      </c>
      <c r="AD100" s="60">
        <f t="shared" si="60"/>
        <v>2620.0368123054504</v>
      </c>
      <c r="AE100" s="60">
        <f t="shared" si="60"/>
        <v>2671.7008931636819</v>
      </c>
      <c r="AF100" s="60">
        <f t="shared" si="60"/>
        <v>2700.278405904769</v>
      </c>
      <c r="AG100" s="60">
        <f t="shared" si="60"/>
        <v>2737.601932525637</v>
      </c>
      <c r="AH100" s="60">
        <f t="shared" si="60"/>
        <v>2806.1832494735731</v>
      </c>
      <c r="AI100" s="60">
        <f t="shared" si="60"/>
        <v>487.18325901031398</v>
      </c>
      <c r="AJ100" s="99"/>
      <c r="AK100" s="50" t="s">
        <v>147</v>
      </c>
      <c r="AL100" s="51">
        <v>3.9999999925494198</v>
      </c>
      <c r="AM100" s="51">
        <v>6</v>
      </c>
      <c r="AN100" s="51">
        <v>11</v>
      </c>
      <c r="AO100" s="51">
        <v>6.9999999105930302</v>
      </c>
      <c r="AP100" s="51">
        <v>7.5633990056812799</v>
      </c>
      <c r="AQ100" s="51">
        <v>8.9399691931903398</v>
      </c>
      <c r="AR100" s="51">
        <v>10.8383750603534</v>
      </c>
      <c r="AS100" s="51">
        <v>13.7744229547679</v>
      </c>
      <c r="AT100" s="51">
        <v>12.154626959003499</v>
      </c>
      <c r="AU100" s="51">
        <v>6.59853571653366</v>
      </c>
      <c r="AV100" s="51">
        <v>13.047971323132501</v>
      </c>
      <c r="AW100" s="51">
        <v>11.5566213726997</v>
      </c>
      <c r="AX100" s="51">
        <v>13.851518042385599</v>
      </c>
      <c r="AY100" s="51">
        <v>13.164923772215801</v>
      </c>
      <c r="AZ100" s="51">
        <v>12.0840530619025</v>
      </c>
    </row>
    <row r="101" spans="19:52" x14ac:dyDescent="0.25">
      <c r="S101" s="75" t="s">
        <v>121</v>
      </c>
      <c r="T101" s="76">
        <f>AL74</f>
        <v>222.999999046326</v>
      </c>
      <c r="U101" s="76">
        <f t="shared" ref="U101:AH110" si="61">AM74</f>
        <v>228</v>
      </c>
      <c r="V101" s="76">
        <f t="shared" si="61"/>
        <v>259.99999618530302</v>
      </c>
      <c r="W101" s="76">
        <f t="shared" si="61"/>
        <v>224.99999618530299</v>
      </c>
      <c r="X101" s="76">
        <f t="shared" si="61"/>
        <v>236.659259796143</v>
      </c>
      <c r="Y101" s="76">
        <f t="shared" si="61"/>
        <v>213.919659137726</v>
      </c>
      <c r="Z101" s="76">
        <f t="shared" si="61"/>
        <v>189.197041034698</v>
      </c>
      <c r="AA101" s="76">
        <f t="shared" si="61"/>
        <v>226.903739213943</v>
      </c>
      <c r="AB101" s="76">
        <f t="shared" si="61"/>
        <v>205.72876214981099</v>
      </c>
      <c r="AC101" s="76">
        <f t="shared" si="61"/>
        <v>241.100990772247</v>
      </c>
      <c r="AD101" s="76">
        <f t="shared" si="61"/>
        <v>213.14248037338299</v>
      </c>
      <c r="AE101" s="76">
        <f t="shared" si="61"/>
        <v>234.125632286072</v>
      </c>
      <c r="AF101" s="76">
        <f t="shared" si="61"/>
        <v>243.77126979827901</v>
      </c>
      <c r="AG101" s="76">
        <f t="shared" si="61"/>
        <v>270.64988183975203</v>
      </c>
      <c r="AH101" s="77">
        <f t="shared" si="61"/>
        <v>247.13551521301301</v>
      </c>
      <c r="AI101" s="91">
        <f t="shared" ref="AI101:AI110" si="62">AH101-T101</f>
        <v>24.135516166687012</v>
      </c>
      <c r="AJ101" s="94"/>
      <c r="AK101" s="50" t="s">
        <v>148</v>
      </c>
      <c r="AL101" s="51">
        <v>2.9999999850988401</v>
      </c>
      <c r="AM101" s="51">
        <v>2.9999999329447702</v>
      </c>
      <c r="AN101" s="51">
        <v>5</v>
      </c>
      <c r="AO101" s="51">
        <v>10</v>
      </c>
      <c r="AP101" s="51">
        <v>5.3417060766369104</v>
      </c>
      <c r="AQ101" s="51">
        <v>5.5854089371860001</v>
      </c>
      <c r="AR101" s="51">
        <v>6.9373791217803999</v>
      </c>
      <c r="AS101" s="51">
        <v>8.5174505070317501</v>
      </c>
      <c r="AT101" s="51">
        <v>10.8364811353385</v>
      </c>
      <c r="AU101" s="51">
        <v>9.3762792032212001</v>
      </c>
      <c r="AV101" s="51">
        <v>5.0997890420258001</v>
      </c>
      <c r="AW101" s="51">
        <v>10.2117402181029</v>
      </c>
      <c r="AX101" s="51">
        <v>9.0050404369831103</v>
      </c>
      <c r="AY101" s="51">
        <v>10.8144055344164</v>
      </c>
      <c r="AZ101" s="51">
        <v>10.301980406045899</v>
      </c>
    </row>
    <row r="102" spans="19:52" x14ac:dyDescent="0.25">
      <c r="S102" s="29" t="s">
        <v>122</v>
      </c>
      <c r="T102" s="60">
        <f>AL75</f>
        <v>204</v>
      </c>
      <c r="U102" s="60">
        <f t="shared" si="61"/>
        <v>220.00000286102301</v>
      </c>
      <c r="V102" s="60">
        <f t="shared" si="61"/>
        <v>227</v>
      </c>
      <c r="W102" s="60">
        <f t="shared" si="61"/>
        <v>252.99999713897699</v>
      </c>
      <c r="X102" s="60">
        <f t="shared" si="61"/>
        <v>222.29463624954201</v>
      </c>
      <c r="Y102" s="60">
        <f t="shared" si="61"/>
        <v>233.739346504211</v>
      </c>
      <c r="Z102" s="60">
        <f t="shared" si="61"/>
        <v>211.59811639785801</v>
      </c>
      <c r="AA102" s="60">
        <f t="shared" si="61"/>
        <v>187.384880065918</v>
      </c>
      <c r="AB102" s="60">
        <f t="shared" si="61"/>
        <v>224.43304562568699</v>
      </c>
      <c r="AC102" s="60">
        <f t="shared" si="61"/>
        <v>203.869422912598</v>
      </c>
      <c r="AD102" s="60">
        <f t="shared" si="61"/>
        <v>238.419923782349</v>
      </c>
      <c r="AE102" s="60">
        <f t="shared" si="61"/>
        <v>211.17920923233001</v>
      </c>
      <c r="AF102" s="60">
        <f t="shared" si="61"/>
        <v>231.91614627838101</v>
      </c>
      <c r="AG102" s="60">
        <f t="shared" si="61"/>
        <v>241.39881372451799</v>
      </c>
      <c r="AH102" s="61">
        <f t="shared" si="61"/>
        <v>267.999473571777</v>
      </c>
      <c r="AI102" s="70">
        <f t="shared" si="62"/>
        <v>63.999473571777003</v>
      </c>
      <c r="AJ102" s="94"/>
      <c r="AK102" s="50" t="s">
        <v>149</v>
      </c>
      <c r="AL102" s="51">
        <v>3.99999997764826</v>
      </c>
      <c r="AM102" s="51">
        <v>1</v>
      </c>
      <c r="AN102" s="51">
        <v>1.99999993294477</v>
      </c>
      <c r="AO102" s="51">
        <v>4</v>
      </c>
      <c r="AP102" s="51">
        <v>7.3662409335374797</v>
      </c>
      <c r="AQ102" s="51">
        <v>4.0033926051110003</v>
      </c>
      <c r="AR102" s="51">
        <v>4.0552874505519902</v>
      </c>
      <c r="AS102" s="51">
        <v>5.2895775586366698</v>
      </c>
      <c r="AT102" s="51">
        <v>6.5749310997780404</v>
      </c>
      <c r="AU102" s="51">
        <v>8.3815052025020105</v>
      </c>
      <c r="AV102" s="51">
        <v>7.1152274385094598</v>
      </c>
      <c r="AW102" s="51">
        <v>3.87756169587374</v>
      </c>
      <c r="AX102" s="51">
        <v>7.8552049845457104</v>
      </c>
      <c r="AY102" s="51">
        <v>6.8958721905946696</v>
      </c>
      <c r="AZ102" s="51">
        <v>8.3028064928948897</v>
      </c>
    </row>
    <row r="103" spans="19:52" x14ac:dyDescent="0.25">
      <c r="S103" s="66" t="s">
        <v>123</v>
      </c>
      <c r="T103" s="64">
        <f t="shared" ref="T103:T110" si="63">AL76</f>
        <v>187.00000166893</v>
      </c>
      <c r="U103" s="64">
        <f t="shared" si="61"/>
        <v>202</v>
      </c>
      <c r="V103" s="64">
        <f t="shared" si="61"/>
        <v>215.999999046326</v>
      </c>
      <c r="W103" s="64">
        <f t="shared" si="61"/>
        <v>227.000000953674</v>
      </c>
      <c r="X103" s="64">
        <f t="shared" si="61"/>
        <v>248.81706404686</v>
      </c>
      <c r="Y103" s="64">
        <f t="shared" si="61"/>
        <v>218.93492126464801</v>
      </c>
      <c r="Z103" s="64">
        <f t="shared" si="61"/>
        <v>230.188328266144</v>
      </c>
      <c r="AA103" s="64">
        <f t="shared" si="61"/>
        <v>208.62600612640401</v>
      </c>
      <c r="AB103" s="64">
        <f t="shared" si="61"/>
        <v>185.03166055679301</v>
      </c>
      <c r="AC103" s="64">
        <f t="shared" si="61"/>
        <v>221.35696673393301</v>
      </c>
      <c r="AD103" s="64">
        <f t="shared" si="61"/>
        <v>201.410427093506</v>
      </c>
      <c r="AE103" s="64">
        <f t="shared" si="61"/>
        <v>235.09753847122201</v>
      </c>
      <c r="AF103" s="64">
        <f t="shared" si="61"/>
        <v>208.60416746139501</v>
      </c>
      <c r="AG103" s="64">
        <f t="shared" si="61"/>
        <v>229.07793378829999</v>
      </c>
      <c r="AH103" s="67">
        <f t="shared" si="61"/>
        <v>238.40172529220601</v>
      </c>
      <c r="AI103" s="71">
        <f t="shared" si="62"/>
        <v>51.401723623276013</v>
      </c>
      <c r="AJ103" s="94"/>
      <c r="AK103" s="50" t="s">
        <v>150</v>
      </c>
      <c r="AL103" s="51">
        <v>9.0000002086162603</v>
      </c>
      <c r="AM103" s="51">
        <v>7.0000000819563901</v>
      </c>
      <c r="AN103" s="51">
        <v>4.9999999627470997</v>
      </c>
      <c r="AO103" s="51">
        <v>2.99999995529652</v>
      </c>
      <c r="AP103" s="51">
        <v>3.12160243280232</v>
      </c>
      <c r="AQ103" s="51">
        <v>5.4770489167422101</v>
      </c>
      <c r="AR103" s="51">
        <v>3.06085445173085</v>
      </c>
      <c r="AS103" s="51">
        <v>2.9885397283360402</v>
      </c>
      <c r="AT103" s="51">
        <v>4.0730807520449197</v>
      </c>
      <c r="AU103" s="51">
        <v>5.1116313114762297</v>
      </c>
      <c r="AV103" s="51">
        <v>6.5076627619564498</v>
      </c>
      <c r="AW103" s="51">
        <v>5.4354269341565704</v>
      </c>
      <c r="AX103" s="51">
        <v>3.0025405511260002</v>
      </c>
      <c r="AY103" s="51">
        <v>6.05494446307421</v>
      </c>
      <c r="AZ103" s="51">
        <v>5.3121043741702998</v>
      </c>
    </row>
    <row r="104" spans="19:52" x14ac:dyDescent="0.25">
      <c r="S104" s="29" t="s">
        <v>124</v>
      </c>
      <c r="T104" s="60">
        <f t="shared" si="63"/>
        <v>163.99999666214001</v>
      </c>
      <c r="U104" s="60">
        <f t="shared" si="61"/>
        <v>183.99999928474401</v>
      </c>
      <c r="V104" s="60">
        <f t="shared" si="61"/>
        <v>200</v>
      </c>
      <c r="W104" s="60">
        <f t="shared" si="61"/>
        <v>212</v>
      </c>
      <c r="X104" s="60">
        <f t="shared" si="61"/>
        <v>222.72640514373799</v>
      </c>
      <c r="Y104" s="60">
        <f t="shared" si="61"/>
        <v>243.99728465080301</v>
      </c>
      <c r="Z104" s="60">
        <f t="shared" si="61"/>
        <v>215.04743719101</v>
      </c>
      <c r="AA104" s="60">
        <f t="shared" si="61"/>
        <v>226.04517245292701</v>
      </c>
      <c r="AB104" s="60">
        <f t="shared" si="61"/>
        <v>205.10182452201801</v>
      </c>
      <c r="AC104" s="60">
        <f t="shared" si="61"/>
        <v>182.25451946258499</v>
      </c>
      <c r="AD104" s="60">
        <f t="shared" si="61"/>
        <v>217.68941068649301</v>
      </c>
      <c r="AE104" s="60">
        <f t="shared" si="61"/>
        <v>198.40819454193101</v>
      </c>
      <c r="AF104" s="60">
        <f t="shared" si="61"/>
        <v>231.19810152053799</v>
      </c>
      <c r="AG104" s="60">
        <f t="shared" si="61"/>
        <v>205.51604008674599</v>
      </c>
      <c r="AH104" s="61">
        <f t="shared" si="61"/>
        <v>225.65356063842799</v>
      </c>
      <c r="AI104" s="70">
        <f t="shared" si="62"/>
        <v>61.653563976287984</v>
      </c>
      <c r="AJ104" s="94"/>
      <c r="AK104" s="50"/>
      <c r="AL104" s="50"/>
      <c r="AM104" s="50"/>
      <c r="AN104" s="50"/>
      <c r="AO104" s="50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</row>
    <row r="105" spans="19:52" x14ac:dyDescent="0.25">
      <c r="S105" s="66" t="s">
        <v>125</v>
      </c>
      <c r="T105" s="64">
        <f t="shared" si="63"/>
        <v>123.99999833107</v>
      </c>
      <c r="U105" s="64">
        <f t="shared" si="61"/>
        <v>163.99999952316301</v>
      </c>
      <c r="V105" s="64">
        <f t="shared" si="61"/>
        <v>178.99999928474401</v>
      </c>
      <c r="W105" s="64">
        <f t="shared" si="61"/>
        <v>199</v>
      </c>
      <c r="X105" s="64">
        <f t="shared" si="61"/>
        <v>207.22903203964199</v>
      </c>
      <c r="Y105" s="64">
        <f t="shared" si="61"/>
        <v>218.01387119293199</v>
      </c>
      <c r="Z105" s="64">
        <f t="shared" si="61"/>
        <v>238.64313769340501</v>
      </c>
      <c r="AA105" s="64">
        <f t="shared" si="61"/>
        <v>210.67383146285999</v>
      </c>
      <c r="AB105" s="64">
        <f t="shared" si="61"/>
        <v>221.42925763130199</v>
      </c>
      <c r="AC105" s="64">
        <f t="shared" si="61"/>
        <v>201.14440655708299</v>
      </c>
      <c r="AD105" s="64">
        <f t="shared" si="61"/>
        <v>179.056914806366</v>
      </c>
      <c r="AE105" s="64">
        <f t="shared" si="61"/>
        <v>213.52709364891101</v>
      </c>
      <c r="AF105" s="64">
        <f t="shared" si="61"/>
        <v>194.945593833923</v>
      </c>
      <c r="AG105" s="64">
        <f t="shared" si="61"/>
        <v>226.806105136871</v>
      </c>
      <c r="AH105" s="67">
        <f t="shared" si="61"/>
        <v>201.97742486000101</v>
      </c>
      <c r="AI105" s="71">
        <f t="shared" si="62"/>
        <v>77.977426528931005</v>
      </c>
      <c r="AJ105" s="94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</row>
    <row r="106" spans="19:52" x14ac:dyDescent="0.25">
      <c r="S106" s="29" t="s">
        <v>126</v>
      </c>
      <c r="T106" s="60">
        <f t="shared" si="63"/>
        <v>131.000000953674</v>
      </c>
      <c r="U106" s="60">
        <f t="shared" si="61"/>
        <v>117.99999833107</v>
      </c>
      <c r="V106" s="60">
        <f t="shared" si="61"/>
        <v>160.99999856948901</v>
      </c>
      <c r="W106" s="60">
        <f t="shared" si="61"/>
        <v>169.99999976158099</v>
      </c>
      <c r="X106" s="60">
        <f t="shared" si="61"/>
        <v>194.072722911835</v>
      </c>
      <c r="Y106" s="60">
        <f t="shared" si="61"/>
        <v>202.091396331787</v>
      </c>
      <c r="Z106" s="60">
        <f t="shared" si="61"/>
        <v>212.932978630066</v>
      </c>
      <c r="AA106" s="60">
        <f t="shared" si="61"/>
        <v>232.90772342681899</v>
      </c>
      <c r="AB106" s="60">
        <f t="shared" si="61"/>
        <v>205.97213888168301</v>
      </c>
      <c r="AC106" s="60">
        <f t="shared" si="61"/>
        <v>216.41906738281301</v>
      </c>
      <c r="AD106" s="60">
        <f t="shared" si="61"/>
        <v>196.84508991241501</v>
      </c>
      <c r="AE106" s="60">
        <f t="shared" si="61"/>
        <v>175.49316024780299</v>
      </c>
      <c r="AF106" s="60">
        <f t="shared" si="61"/>
        <v>208.99964094161999</v>
      </c>
      <c r="AG106" s="60">
        <f t="shared" si="61"/>
        <v>191.17378664016701</v>
      </c>
      <c r="AH106" s="61">
        <f t="shared" si="61"/>
        <v>222.10626173019401</v>
      </c>
      <c r="AI106" s="70">
        <f t="shared" si="62"/>
        <v>91.106260776520003</v>
      </c>
      <c r="AJ106" s="94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</row>
    <row r="107" spans="19:52" x14ac:dyDescent="0.25">
      <c r="S107" s="66" t="s">
        <v>127</v>
      </c>
      <c r="T107" s="64">
        <f t="shared" si="63"/>
        <v>121.99999976158099</v>
      </c>
      <c r="U107" s="64">
        <f t="shared" si="61"/>
        <v>124.000000476837</v>
      </c>
      <c r="V107" s="64">
        <f t="shared" si="61"/>
        <v>111.99999976158099</v>
      </c>
      <c r="W107" s="64">
        <f t="shared" si="61"/>
        <v>160.00000047683699</v>
      </c>
      <c r="X107" s="64">
        <f t="shared" si="61"/>
        <v>165.79115986823999</v>
      </c>
      <c r="Y107" s="64">
        <f t="shared" si="61"/>
        <v>189.13818645477301</v>
      </c>
      <c r="Z107" s="64">
        <f t="shared" si="61"/>
        <v>197.09114360809301</v>
      </c>
      <c r="AA107" s="64">
        <f t="shared" si="61"/>
        <v>207.79606389999401</v>
      </c>
      <c r="AB107" s="64">
        <f t="shared" si="61"/>
        <v>227.310822963715</v>
      </c>
      <c r="AC107" s="64">
        <f t="shared" si="61"/>
        <v>201.32606792449999</v>
      </c>
      <c r="AD107" s="64">
        <f t="shared" si="61"/>
        <v>211.49944758415199</v>
      </c>
      <c r="AE107" s="64">
        <f t="shared" si="61"/>
        <v>192.61995410919201</v>
      </c>
      <c r="AF107" s="64">
        <f t="shared" si="61"/>
        <v>171.89883232116699</v>
      </c>
      <c r="AG107" s="64">
        <f t="shared" si="61"/>
        <v>204.58445525169401</v>
      </c>
      <c r="AH107" s="67">
        <f t="shared" si="61"/>
        <v>187.43115806579601</v>
      </c>
      <c r="AI107" s="71">
        <f t="shared" si="62"/>
        <v>65.431158304215018</v>
      </c>
      <c r="AJ107" s="94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</row>
    <row r="108" spans="19:52" x14ac:dyDescent="0.25">
      <c r="S108" s="29" t="s">
        <v>128</v>
      </c>
      <c r="T108" s="60">
        <f t="shared" si="63"/>
        <v>127.99999856948899</v>
      </c>
      <c r="U108" s="60">
        <f t="shared" si="61"/>
        <v>120.99999976158099</v>
      </c>
      <c r="V108" s="60">
        <f t="shared" si="61"/>
        <v>123.00000071525599</v>
      </c>
      <c r="W108" s="60">
        <f t="shared" si="61"/>
        <v>106.99999976158099</v>
      </c>
      <c r="X108" s="60">
        <f t="shared" si="61"/>
        <v>155.82655036449401</v>
      </c>
      <c r="Y108" s="60">
        <f t="shared" si="61"/>
        <v>161.689951181412</v>
      </c>
      <c r="Z108" s="60">
        <f t="shared" si="61"/>
        <v>184.24581515789001</v>
      </c>
      <c r="AA108" s="60">
        <f t="shared" si="61"/>
        <v>192.16853737831099</v>
      </c>
      <c r="AB108" s="60">
        <f t="shared" si="61"/>
        <v>202.691637992859</v>
      </c>
      <c r="AC108" s="60">
        <f t="shared" si="61"/>
        <v>221.85419082641599</v>
      </c>
      <c r="AD108" s="60">
        <f t="shared" si="61"/>
        <v>196.737235307693</v>
      </c>
      <c r="AE108" s="60">
        <f t="shared" si="61"/>
        <v>206.69413566589401</v>
      </c>
      <c r="AF108" s="60">
        <f t="shared" si="61"/>
        <v>188.462952852249</v>
      </c>
      <c r="AG108" s="60">
        <f t="shared" si="61"/>
        <v>168.38797521591201</v>
      </c>
      <c r="AH108" s="61">
        <f t="shared" si="61"/>
        <v>200.281309604645</v>
      </c>
      <c r="AI108" s="70">
        <f t="shared" si="62"/>
        <v>72.281311035156008</v>
      </c>
      <c r="AJ108" s="94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</row>
    <row r="109" spans="19:52" x14ac:dyDescent="0.25">
      <c r="S109" s="66" t="s">
        <v>129</v>
      </c>
      <c r="T109" s="64">
        <f t="shared" si="63"/>
        <v>106.00000071525599</v>
      </c>
      <c r="U109" s="64">
        <f t="shared" si="61"/>
        <v>121.999999046326</v>
      </c>
      <c r="V109" s="64">
        <f t="shared" si="61"/>
        <v>114.99999976158099</v>
      </c>
      <c r="W109" s="64">
        <f t="shared" si="61"/>
        <v>119.00000071525599</v>
      </c>
      <c r="X109" s="64">
        <f t="shared" si="61"/>
        <v>104.081767618656</v>
      </c>
      <c r="Y109" s="64">
        <f t="shared" si="61"/>
        <v>151.404826998711</v>
      </c>
      <c r="Z109" s="64">
        <f t="shared" si="61"/>
        <v>157.370040893555</v>
      </c>
      <c r="AA109" s="64">
        <f t="shared" si="61"/>
        <v>179.05448818206801</v>
      </c>
      <c r="AB109" s="64">
        <f t="shared" si="61"/>
        <v>186.96480989456199</v>
      </c>
      <c r="AC109" s="64">
        <f t="shared" si="61"/>
        <v>197.281638145447</v>
      </c>
      <c r="AD109" s="64">
        <f t="shared" si="61"/>
        <v>216.04716134071401</v>
      </c>
      <c r="AE109" s="64">
        <f t="shared" si="61"/>
        <v>191.80947327613799</v>
      </c>
      <c r="AF109" s="64">
        <f t="shared" si="61"/>
        <v>201.607537269592</v>
      </c>
      <c r="AG109" s="64">
        <f t="shared" si="61"/>
        <v>183.99434947967501</v>
      </c>
      <c r="AH109" s="67">
        <f t="shared" si="61"/>
        <v>164.60324192047099</v>
      </c>
      <c r="AI109" s="71">
        <f t="shared" si="62"/>
        <v>58.603241205214999</v>
      </c>
      <c r="AJ109" s="94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</row>
    <row r="110" spans="19:52" x14ac:dyDescent="0.25">
      <c r="S110" s="68" t="s">
        <v>130</v>
      </c>
      <c r="T110" s="62">
        <f t="shared" si="63"/>
        <v>111.999998092651</v>
      </c>
      <c r="U110" s="62">
        <f t="shared" si="61"/>
        <v>104.00000023841901</v>
      </c>
      <c r="V110" s="62">
        <f t="shared" si="61"/>
        <v>116.99999833107</v>
      </c>
      <c r="W110" s="62">
        <f t="shared" si="61"/>
        <v>107.99999833107</v>
      </c>
      <c r="X110" s="62">
        <f t="shared" si="61"/>
        <v>115.102088451386</v>
      </c>
      <c r="Y110" s="62">
        <f t="shared" si="61"/>
        <v>100.635688245296</v>
      </c>
      <c r="Z110" s="62">
        <f t="shared" si="61"/>
        <v>146.289180636406</v>
      </c>
      <c r="AA110" s="62">
        <f t="shared" si="61"/>
        <v>152.31710934639</v>
      </c>
      <c r="AB110" s="62">
        <f t="shared" si="61"/>
        <v>173.087426304817</v>
      </c>
      <c r="AC110" s="62">
        <f t="shared" si="61"/>
        <v>180.92383408546399</v>
      </c>
      <c r="AD110" s="62">
        <f t="shared" si="61"/>
        <v>191.04441642761199</v>
      </c>
      <c r="AE110" s="62">
        <f t="shared" si="61"/>
        <v>209.31220555305501</v>
      </c>
      <c r="AF110" s="62">
        <f t="shared" si="61"/>
        <v>186.04265737533601</v>
      </c>
      <c r="AG110" s="62">
        <f t="shared" si="61"/>
        <v>195.65977764129599</v>
      </c>
      <c r="AH110" s="63">
        <f t="shared" si="61"/>
        <v>178.715491771698</v>
      </c>
      <c r="AI110" s="92">
        <f t="shared" si="62"/>
        <v>66.715493679047</v>
      </c>
      <c r="AJ110" s="94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</row>
    <row r="111" spans="19:52" x14ac:dyDescent="0.25">
      <c r="S111" s="3" t="s">
        <v>9</v>
      </c>
      <c r="T111" s="60">
        <f>SUM(T101:T110)</f>
        <v>1500.9999938011169</v>
      </c>
      <c r="U111" s="60">
        <f t="shared" ref="U111:AI111" si="64">SUM(U101:U110)</f>
        <v>1586.9999995231628</v>
      </c>
      <c r="V111" s="60">
        <f t="shared" si="64"/>
        <v>1709.9999916553497</v>
      </c>
      <c r="W111" s="60">
        <f t="shared" si="64"/>
        <v>1779.9999933242789</v>
      </c>
      <c r="X111" s="60">
        <f t="shared" si="64"/>
        <v>1872.600686490536</v>
      </c>
      <c r="Y111" s="60">
        <f t="shared" si="64"/>
        <v>1933.5651319622991</v>
      </c>
      <c r="Z111" s="60">
        <f t="shared" si="64"/>
        <v>1982.603219509125</v>
      </c>
      <c r="AA111" s="60">
        <f t="shared" si="64"/>
        <v>2023.8775515556342</v>
      </c>
      <c r="AB111" s="60">
        <f t="shared" si="64"/>
        <v>2037.7513865232468</v>
      </c>
      <c r="AC111" s="60">
        <f t="shared" si="64"/>
        <v>2067.5311048030858</v>
      </c>
      <c r="AD111" s="60">
        <f t="shared" si="64"/>
        <v>2061.8925073146829</v>
      </c>
      <c r="AE111" s="60">
        <f t="shared" si="64"/>
        <v>2068.2665970325484</v>
      </c>
      <c r="AF111" s="60">
        <f t="shared" si="64"/>
        <v>2067.4468996524802</v>
      </c>
      <c r="AG111" s="60">
        <f t="shared" si="64"/>
        <v>2117.2491188049312</v>
      </c>
      <c r="AH111" s="60">
        <f t="shared" si="64"/>
        <v>2134.3051626682291</v>
      </c>
      <c r="AI111" s="60">
        <f t="shared" si="64"/>
        <v>633.305168867112</v>
      </c>
      <c r="AJ111" s="99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</row>
    <row r="112" spans="19:52" x14ac:dyDescent="0.25">
      <c r="S112" s="75" t="s">
        <v>131</v>
      </c>
      <c r="T112" s="76">
        <f>AL84</f>
        <v>101.00000023841901</v>
      </c>
      <c r="U112" s="76">
        <f t="shared" ref="U112:AH121" si="65">AM84</f>
        <v>104.000000476837</v>
      </c>
      <c r="V112" s="76">
        <f t="shared" si="65"/>
        <v>100.00000023841901</v>
      </c>
      <c r="W112" s="76">
        <f t="shared" si="65"/>
        <v>112.999997258186</v>
      </c>
      <c r="X112" s="76">
        <f t="shared" si="65"/>
        <v>104.003452096134</v>
      </c>
      <c r="Y112" s="76">
        <f t="shared" si="65"/>
        <v>110.895656585693</v>
      </c>
      <c r="Z112" s="76">
        <f t="shared" si="65"/>
        <v>96.904082082212</v>
      </c>
      <c r="AA112" s="76">
        <f t="shared" si="65"/>
        <v>140.77683138847399</v>
      </c>
      <c r="AB112" s="76">
        <f t="shared" si="65"/>
        <v>146.85945999622299</v>
      </c>
      <c r="AC112" s="76">
        <f t="shared" si="65"/>
        <v>166.70909047126801</v>
      </c>
      <c r="AD112" s="76">
        <f t="shared" si="65"/>
        <v>174.415057897568</v>
      </c>
      <c r="AE112" s="76">
        <f t="shared" si="65"/>
        <v>184.332683563232</v>
      </c>
      <c r="AF112" s="76">
        <f t="shared" si="65"/>
        <v>201.997853279114</v>
      </c>
      <c r="AG112" s="76">
        <f t="shared" si="65"/>
        <v>179.82406902313201</v>
      </c>
      <c r="AH112" s="77">
        <f t="shared" si="65"/>
        <v>189.162008047104</v>
      </c>
      <c r="AI112" s="81">
        <f t="shared" ref="AI112:AI121" si="66">AH112-T112</f>
        <v>88.16200780868499</v>
      </c>
      <c r="AJ112" s="94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</row>
    <row r="113" spans="19:52" x14ac:dyDescent="0.25">
      <c r="S113" s="29" t="s">
        <v>132</v>
      </c>
      <c r="T113" s="60">
        <f>AL85</f>
        <v>91.000000953674302</v>
      </c>
      <c r="U113" s="60">
        <f t="shared" si="65"/>
        <v>97.999999523162799</v>
      </c>
      <c r="V113" s="60">
        <f t="shared" si="65"/>
        <v>99</v>
      </c>
      <c r="W113" s="60">
        <f t="shared" si="65"/>
        <v>94.999999761581407</v>
      </c>
      <c r="X113" s="60">
        <f t="shared" si="65"/>
        <v>108.061743736267</v>
      </c>
      <c r="Y113" s="60">
        <f t="shared" si="65"/>
        <v>99.551731243729606</v>
      </c>
      <c r="Z113" s="60">
        <f t="shared" si="65"/>
        <v>106.223274230957</v>
      </c>
      <c r="AA113" s="60">
        <f t="shared" si="65"/>
        <v>92.710658386349706</v>
      </c>
      <c r="AB113" s="60">
        <f t="shared" si="65"/>
        <v>134.67213344574</v>
      </c>
      <c r="AC113" s="60">
        <f t="shared" si="65"/>
        <v>140.75503516197199</v>
      </c>
      <c r="AD113" s="60">
        <f t="shared" si="65"/>
        <v>159.658296227455</v>
      </c>
      <c r="AE113" s="60">
        <f t="shared" si="65"/>
        <v>167.17567181587199</v>
      </c>
      <c r="AF113" s="60">
        <f t="shared" si="65"/>
        <v>176.868453502655</v>
      </c>
      <c r="AG113" s="60">
        <f t="shared" si="65"/>
        <v>193.93680357932999</v>
      </c>
      <c r="AH113" s="61">
        <f t="shared" si="65"/>
        <v>172.91467165947</v>
      </c>
      <c r="AI113" s="70">
        <f t="shared" si="66"/>
        <v>81.9146707057957</v>
      </c>
      <c r="AJ113" s="94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</row>
    <row r="114" spans="19:52" x14ac:dyDescent="0.25">
      <c r="S114" s="66" t="s">
        <v>133</v>
      </c>
      <c r="T114" s="64">
        <f t="shared" ref="T114:T121" si="67">AL86</f>
        <v>70.999999403953595</v>
      </c>
      <c r="U114" s="64">
        <f t="shared" si="65"/>
        <v>89</v>
      </c>
      <c r="V114" s="64">
        <f t="shared" si="65"/>
        <v>91.999999761581407</v>
      </c>
      <c r="W114" s="64">
        <f t="shared" si="65"/>
        <v>92.999999523162799</v>
      </c>
      <c r="X114" s="64">
        <f t="shared" si="65"/>
        <v>90.1668155193329</v>
      </c>
      <c r="Y114" s="64">
        <f t="shared" si="65"/>
        <v>102.794164299965</v>
      </c>
      <c r="Z114" s="64">
        <f t="shared" si="65"/>
        <v>94.842347949743299</v>
      </c>
      <c r="AA114" s="64">
        <f t="shared" si="65"/>
        <v>101.239844799042</v>
      </c>
      <c r="AB114" s="64">
        <f t="shared" si="65"/>
        <v>88.242066547274604</v>
      </c>
      <c r="AC114" s="64">
        <f t="shared" si="65"/>
        <v>128.24410218000401</v>
      </c>
      <c r="AD114" s="64">
        <f t="shared" si="65"/>
        <v>134.27341663837399</v>
      </c>
      <c r="AE114" s="64">
        <f t="shared" si="65"/>
        <v>152.22471976280201</v>
      </c>
      <c r="AF114" s="64">
        <f t="shared" si="65"/>
        <v>159.53738617897</v>
      </c>
      <c r="AG114" s="64">
        <f t="shared" si="65"/>
        <v>169.02069234848</v>
      </c>
      <c r="AH114" s="67">
        <f t="shared" si="65"/>
        <v>185.431746959686</v>
      </c>
      <c r="AI114" s="71">
        <f t="shared" si="66"/>
        <v>114.4317475557324</v>
      </c>
      <c r="AJ114" s="94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</row>
    <row r="115" spans="19:52" x14ac:dyDescent="0.25">
      <c r="S115" s="29" t="s">
        <v>134</v>
      </c>
      <c r="T115" s="60">
        <f t="shared" si="67"/>
        <v>76.999999761581407</v>
      </c>
      <c r="U115" s="60">
        <f t="shared" si="65"/>
        <v>67.999999880790696</v>
      </c>
      <c r="V115" s="60">
        <f t="shared" si="65"/>
        <v>82</v>
      </c>
      <c r="W115" s="60">
        <f t="shared" si="65"/>
        <v>83.999998807907104</v>
      </c>
      <c r="X115" s="60">
        <f t="shared" si="65"/>
        <v>87.536607503891005</v>
      </c>
      <c r="Y115" s="60">
        <f t="shared" si="65"/>
        <v>85.068640470504803</v>
      </c>
      <c r="Z115" s="60">
        <f t="shared" si="65"/>
        <v>97.193231344222994</v>
      </c>
      <c r="AA115" s="60">
        <f t="shared" si="65"/>
        <v>89.842027395963697</v>
      </c>
      <c r="AB115" s="60">
        <f t="shared" si="65"/>
        <v>95.966798067092896</v>
      </c>
      <c r="AC115" s="60">
        <f t="shared" si="65"/>
        <v>83.548928856849699</v>
      </c>
      <c r="AD115" s="60">
        <f t="shared" si="65"/>
        <v>121.469121873379</v>
      </c>
      <c r="AE115" s="60">
        <f t="shared" si="65"/>
        <v>127.40545833110799</v>
      </c>
      <c r="AF115" s="60">
        <f t="shared" si="65"/>
        <v>144.37466907501201</v>
      </c>
      <c r="AG115" s="60">
        <f t="shared" si="65"/>
        <v>151.48553860187499</v>
      </c>
      <c r="AH115" s="61">
        <f t="shared" si="65"/>
        <v>160.75075244903601</v>
      </c>
      <c r="AI115" s="70">
        <f t="shared" si="66"/>
        <v>83.750752687454607</v>
      </c>
      <c r="AJ115" s="94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</row>
    <row r="116" spans="19:52" x14ac:dyDescent="0.25">
      <c r="S116" s="66" t="s">
        <v>135</v>
      </c>
      <c r="T116" s="64">
        <f t="shared" si="67"/>
        <v>71.999999381601796</v>
      </c>
      <c r="U116" s="64">
        <f t="shared" si="65"/>
        <v>71</v>
      </c>
      <c r="V116" s="64">
        <f t="shared" si="65"/>
        <v>61.000000119209297</v>
      </c>
      <c r="W116" s="64">
        <f t="shared" si="65"/>
        <v>77.999999642372103</v>
      </c>
      <c r="X116" s="64">
        <f t="shared" si="65"/>
        <v>78.393350243568406</v>
      </c>
      <c r="Y116" s="64">
        <f t="shared" si="65"/>
        <v>81.786138415336595</v>
      </c>
      <c r="Z116" s="64">
        <f t="shared" si="65"/>
        <v>79.703507542610197</v>
      </c>
      <c r="AA116" s="64">
        <f t="shared" si="65"/>
        <v>91.313177466392503</v>
      </c>
      <c r="AB116" s="64">
        <f t="shared" si="65"/>
        <v>84.533522590994806</v>
      </c>
      <c r="AC116" s="64">
        <f t="shared" si="65"/>
        <v>90.380150079727201</v>
      </c>
      <c r="AD116" s="64">
        <f t="shared" si="65"/>
        <v>78.572248145937905</v>
      </c>
      <c r="AE116" s="64">
        <f t="shared" si="65"/>
        <v>114.33106076717399</v>
      </c>
      <c r="AF116" s="64">
        <f t="shared" si="65"/>
        <v>120.133095622063</v>
      </c>
      <c r="AG116" s="64">
        <f t="shared" si="65"/>
        <v>136.08431434631299</v>
      </c>
      <c r="AH116" s="67">
        <f t="shared" si="65"/>
        <v>143.002955436707</v>
      </c>
      <c r="AI116" s="71">
        <f t="shared" si="66"/>
        <v>71.002956055105201</v>
      </c>
      <c r="AJ116" s="94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</row>
    <row r="117" spans="19:52" x14ac:dyDescent="0.25">
      <c r="S117" s="29" t="s">
        <v>136</v>
      </c>
      <c r="T117" s="60">
        <f t="shared" si="67"/>
        <v>60.9999997615814</v>
      </c>
      <c r="U117" s="60">
        <f t="shared" si="65"/>
        <v>68.999999381601796</v>
      </c>
      <c r="V117" s="60">
        <f t="shared" si="65"/>
        <v>66.000000596046405</v>
      </c>
      <c r="W117" s="60">
        <f t="shared" si="65"/>
        <v>57.999999642372103</v>
      </c>
      <c r="X117" s="60">
        <f t="shared" si="65"/>
        <v>73.156590104103103</v>
      </c>
      <c r="Y117" s="60">
        <f t="shared" si="65"/>
        <v>73.099510550499005</v>
      </c>
      <c r="Z117" s="60">
        <f t="shared" si="65"/>
        <v>76.657434582710295</v>
      </c>
      <c r="AA117" s="60">
        <f t="shared" si="65"/>
        <v>74.547566413879395</v>
      </c>
      <c r="AB117" s="60">
        <f t="shared" si="65"/>
        <v>85.652051687240601</v>
      </c>
      <c r="AC117" s="60">
        <f t="shared" si="65"/>
        <v>79.504215329885497</v>
      </c>
      <c r="AD117" s="60">
        <f t="shared" si="65"/>
        <v>85.125425815582304</v>
      </c>
      <c r="AE117" s="60">
        <f t="shared" si="65"/>
        <v>73.940734148025498</v>
      </c>
      <c r="AF117" s="60">
        <f t="shared" si="65"/>
        <v>107.466930031776</v>
      </c>
      <c r="AG117" s="60">
        <f t="shared" si="65"/>
        <v>113.15606427192699</v>
      </c>
      <c r="AH117" s="61">
        <f t="shared" si="65"/>
        <v>128.082381010056</v>
      </c>
      <c r="AI117" s="70">
        <f t="shared" si="66"/>
        <v>67.082381248474604</v>
      </c>
      <c r="AJ117" s="94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</row>
    <row r="118" spans="19:52" x14ac:dyDescent="0.25">
      <c r="S118" s="66" t="s">
        <v>137</v>
      </c>
      <c r="T118" s="64">
        <f t="shared" si="67"/>
        <v>56.000000506639502</v>
      </c>
      <c r="U118" s="64">
        <f t="shared" si="65"/>
        <v>52.0000002384186</v>
      </c>
      <c r="V118" s="64">
        <f t="shared" si="65"/>
        <v>59.999999381601803</v>
      </c>
      <c r="W118" s="64">
        <f t="shared" si="65"/>
        <v>59.000000357627897</v>
      </c>
      <c r="X118" s="64">
        <f t="shared" si="65"/>
        <v>53.686765849590302</v>
      </c>
      <c r="Y118" s="64">
        <f t="shared" si="65"/>
        <v>67.990434527397198</v>
      </c>
      <c r="Z118" s="64">
        <f t="shared" si="65"/>
        <v>67.521434903144794</v>
      </c>
      <c r="AA118" s="64">
        <f t="shared" si="65"/>
        <v>71.195556461811094</v>
      </c>
      <c r="AB118" s="64">
        <f t="shared" si="65"/>
        <v>69.086716413497896</v>
      </c>
      <c r="AC118" s="64">
        <f t="shared" si="65"/>
        <v>79.662647247314496</v>
      </c>
      <c r="AD118" s="64">
        <f t="shared" si="65"/>
        <v>74.111861571669607</v>
      </c>
      <c r="AE118" s="64">
        <f t="shared" si="65"/>
        <v>79.492989182472201</v>
      </c>
      <c r="AF118" s="64">
        <f t="shared" si="65"/>
        <v>68.938488587737098</v>
      </c>
      <c r="AG118" s="64">
        <f t="shared" si="65"/>
        <v>100.18453669548001</v>
      </c>
      <c r="AH118" s="67">
        <f t="shared" si="65"/>
        <v>105.76514363288899</v>
      </c>
      <c r="AI118" s="71">
        <f t="shared" si="66"/>
        <v>49.765143126249491</v>
      </c>
      <c r="AJ118" s="94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</row>
    <row r="119" spans="19:52" x14ac:dyDescent="0.25">
      <c r="S119" s="29" t="s">
        <v>138</v>
      </c>
      <c r="T119" s="60">
        <f t="shared" si="67"/>
        <v>35.999999955296502</v>
      </c>
      <c r="U119" s="60">
        <f t="shared" si="65"/>
        <v>49.9999995529652</v>
      </c>
      <c r="V119" s="60">
        <f t="shared" si="65"/>
        <v>46.9999997615814</v>
      </c>
      <c r="W119" s="60">
        <f t="shared" si="65"/>
        <v>55.999998904764702</v>
      </c>
      <c r="X119" s="60">
        <f t="shared" si="65"/>
        <v>54.098115921020501</v>
      </c>
      <c r="Y119" s="60">
        <f t="shared" si="65"/>
        <v>49.306926369667103</v>
      </c>
      <c r="Z119" s="60">
        <f t="shared" si="65"/>
        <v>62.718897700309803</v>
      </c>
      <c r="AA119" s="60">
        <f t="shared" si="65"/>
        <v>61.853203892707803</v>
      </c>
      <c r="AB119" s="60">
        <f t="shared" si="65"/>
        <v>65.610843002796202</v>
      </c>
      <c r="AC119" s="60">
        <f t="shared" si="65"/>
        <v>63.517323493957498</v>
      </c>
      <c r="AD119" s="60">
        <f t="shared" si="65"/>
        <v>73.518376469612093</v>
      </c>
      <c r="AE119" s="60">
        <f t="shared" si="65"/>
        <v>68.566188119351906</v>
      </c>
      <c r="AF119" s="60">
        <f t="shared" si="65"/>
        <v>73.6570818424225</v>
      </c>
      <c r="AG119" s="60">
        <f t="shared" si="65"/>
        <v>63.7956377714872</v>
      </c>
      <c r="AH119" s="61">
        <f t="shared" si="65"/>
        <v>92.707425117492704</v>
      </c>
      <c r="AI119" s="70">
        <f t="shared" si="66"/>
        <v>56.707425162196202</v>
      </c>
      <c r="AJ119" s="94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</row>
    <row r="120" spans="19:52" x14ac:dyDescent="0.25">
      <c r="S120" s="66" t="s">
        <v>139</v>
      </c>
      <c r="T120" s="64">
        <f t="shared" si="67"/>
        <v>50</v>
      </c>
      <c r="U120" s="64">
        <f t="shared" si="65"/>
        <v>30.999999955296499</v>
      </c>
      <c r="V120" s="64">
        <f t="shared" si="65"/>
        <v>47.9999995529652</v>
      </c>
      <c r="W120" s="64">
        <f t="shared" si="65"/>
        <v>44</v>
      </c>
      <c r="X120" s="64">
        <f t="shared" si="65"/>
        <v>51.047904565930402</v>
      </c>
      <c r="Y120" s="64">
        <f t="shared" si="65"/>
        <v>49.156703114509597</v>
      </c>
      <c r="Z120" s="64">
        <f t="shared" si="65"/>
        <v>44.895407438278198</v>
      </c>
      <c r="AA120" s="64">
        <f t="shared" si="65"/>
        <v>57.3295121788979</v>
      </c>
      <c r="AB120" s="64">
        <f t="shared" si="65"/>
        <v>56.123400926590001</v>
      </c>
      <c r="AC120" s="64">
        <f t="shared" si="65"/>
        <v>59.911968290805802</v>
      </c>
      <c r="AD120" s="64">
        <f t="shared" si="65"/>
        <v>57.858173966407797</v>
      </c>
      <c r="AE120" s="64">
        <f t="shared" si="65"/>
        <v>67.240978360176101</v>
      </c>
      <c r="AF120" s="64">
        <f t="shared" si="65"/>
        <v>62.853223435580702</v>
      </c>
      <c r="AG120" s="64">
        <f t="shared" si="65"/>
        <v>67.672239542007404</v>
      </c>
      <c r="AH120" s="67">
        <f t="shared" si="65"/>
        <v>58.550498634576797</v>
      </c>
      <c r="AI120" s="71">
        <f t="shared" si="66"/>
        <v>8.5504986345767975</v>
      </c>
      <c r="AJ120" s="94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</row>
    <row r="121" spans="19:52" x14ac:dyDescent="0.25">
      <c r="S121" s="68" t="s">
        <v>140</v>
      </c>
      <c r="T121" s="62">
        <f t="shared" si="67"/>
        <v>49.000000178813899</v>
      </c>
      <c r="U121" s="62">
        <f t="shared" si="65"/>
        <v>44.000000119209297</v>
      </c>
      <c r="V121" s="62">
        <f t="shared" si="65"/>
        <v>27.000000193715099</v>
      </c>
      <c r="W121" s="62">
        <f t="shared" si="65"/>
        <v>42.9999995529652</v>
      </c>
      <c r="X121" s="62">
        <f t="shared" si="65"/>
        <v>39.545339405536701</v>
      </c>
      <c r="Y121" s="62">
        <f t="shared" si="65"/>
        <v>46.047594428062403</v>
      </c>
      <c r="Z121" s="62">
        <f t="shared" si="65"/>
        <v>44.225599527359002</v>
      </c>
      <c r="AA121" s="62">
        <f t="shared" si="65"/>
        <v>40.460563838481903</v>
      </c>
      <c r="AB121" s="62">
        <f t="shared" si="65"/>
        <v>51.890072047710397</v>
      </c>
      <c r="AC121" s="62">
        <f t="shared" si="65"/>
        <v>50.428720593452503</v>
      </c>
      <c r="AD121" s="62">
        <f t="shared" si="65"/>
        <v>54.168172180652597</v>
      </c>
      <c r="AE121" s="62">
        <f t="shared" si="65"/>
        <v>52.160037159919703</v>
      </c>
      <c r="AF121" s="62">
        <f t="shared" si="65"/>
        <v>60.860148787498503</v>
      </c>
      <c r="AG121" s="62">
        <f t="shared" si="65"/>
        <v>57.043732136488003</v>
      </c>
      <c r="AH121" s="63">
        <f t="shared" si="65"/>
        <v>61.5897567272186</v>
      </c>
      <c r="AI121" s="80">
        <f t="shared" si="66"/>
        <v>12.589756548404701</v>
      </c>
      <c r="AJ121" s="94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</row>
    <row r="122" spans="19:52" x14ac:dyDescent="0.25">
      <c r="S122" s="3" t="s">
        <v>9</v>
      </c>
      <c r="T122" s="8">
        <f>SUM(T112:T121)</f>
        <v>664.00000014156149</v>
      </c>
      <c r="U122" s="8">
        <f t="shared" ref="U122:AI122" si="68">SUM(U112:U121)</f>
        <v>675.99999912828184</v>
      </c>
      <c r="V122" s="8">
        <f t="shared" si="68"/>
        <v>681.99999960511957</v>
      </c>
      <c r="W122" s="8">
        <f t="shared" si="68"/>
        <v>722.9999934509392</v>
      </c>
      <c r="X122" s="8">
        <f t="shared" si="68"/>
        <v>739.69668494537427</v>
      </c>
      <c r="Y122" s="8">
        <f t="shared" si="68"/>
        <v>765.6975000053643</v>
      </c>
      <c r="Z122" s="8">
        <f t="shared" si="68"/>
        <v>770.88521730154753</v>
      </c>
      <c r="AA122" s="8">
        <f t="shared" si="68"/>
        <v>821.26894222199996</v>
      </c>
      <c r="AB122" s="8">
        <f t="shared" si="68"/>
        <v>878.63706472516037</v>
      </c>
      <c r="AC122" s="8">
        <f t="shared" si="68"/>
        <v>942.66218170523655</v>
      </c>
      <c r="AD122" s="8">
        <f t="shared" si="68"/>
        <v>1013.1701507866383</v>
      </c>
      <c r="AE122" s="8">
        <f t="shared" si="68"/>
        <v>1086.8705212101336</v>
      </c>
      <c r="AF122" s="8">
        <f t="shared" si="68"/>
        <v>1176.6873303428288</v>
      </c>
      <c r="AG122" s="8">
        <f t="shared" si="68"/>
        <v>1232.2036283165196</v>
      </c>
      <c r="AH122" s="8">
        <f t="shared" si="68"/>
        <v>1297.957339674236</v>
      </c>
      <c r="AI122" s="8">
        <f t="shared" si="68"/>
        <v>633.95733953267472</v>
      </c>
      <c r="AJ122" s="100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</row>
    <row r="123" spans="19:52" x14ac:dyDescent="0.25">
      <c r="S123" s="75" t="s">
        <v>141</v>
      </c>
      <c r="T123" s="76">
        <f>AL94</f>
        <v>34.0000002384186</v>
      </c>
      <c r="U123" s="76">
        <f t="shared" ref="U123:AH132" si="69">AM94</f>
        <v>41.999999701976797</v>
      </c>
      <c r="V123" s="76">
        <f t="shared" si="69"/>
        <v>40.000000119209297</v>
      </c>
      <c r="W123" s="76">
        <f t="shared" si="69"/>
        <v>20.000000059604599</v>
      </c>
      <c r="X123" s="76">
        <f t="shared" si="69"/>
        <v>38.185343593359001</v>
      </c>
      <c r="Y123" s="76">
        <f t="shared" si="69"/>
        <v>34.926701784133897</v>
      </c>
      <c r="Z123" s="76">
        <f t="shared" si="69"/>
        <v>40.830443054437602</v>
      </c>
      <c r="AA123" s="76">
        <f t="shared" si="69"/>
        <v>39.113844931125598</v>
      </c>
      <c r="AB123" s="76">
        <f t="shared" si="69"/>
        <v>35.841553151607499</v>
      </c>
      <c r="AC123" s="76">
        <f t="shared" si="69"/>
        <v>46.196199059486403</v>
      </c>
      <c r="AD123" s="76">
        <f t="shared" si="69"/>
        <v>44.555398941040004</v>
      </c>
      <c r="AE123" s="76">
        <f t="shared" si="69"/>
        <v>48.1503866314888</v>
      </c>
      <c r="AF123" s="76">
        <f t="shared" si="69"/>
        <v>46.226700723171199</v>
      </c>
      <c r="AG123" s="76">
        <f t="shared" si="69"/>
        <v>54.176141619682298</v>
      </c>
      <c r="AH123" s="77">
        <f t="shared" si="69"/>
        <v>50.947059437632603</v>
      </c>
      <c r="AI123" s="91">
        <f t="shared" ref="AI123:AI132" si="70">AH123-T123</f>
        <v>16.947059199214003</v>
      </c>
      <c r="AJ123" s="94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</row>
    <row r="124" spans="19:52" x14ac:dyDescent="0.25">
      <c r="S124" s="29" t="s">
        <v>142</v>
      </c>
      <c r="T124" s="60">
        <f>AL95</f>
        <v>24</v>
      </c>
      <c r="U124" s="60">
        <f t="shared" si="69"/>
        <v>30.999999642372099</v>
      </c>
      <c r="V124" s="60">
        <f t="shared" si="69"/>
        <v>35.999999701976797</v>
      </c>
      <c r="W124" s="60">
        <f t="shared" si="69"/>
        <v>32.999999880790703</v>
      </c>
      <c r="X124" s="60">
        <f t="shared" si="69"/>
        <v>17.4677391648293</v>
      </c>
      <c r="Y124" s="60">
        <f t="shared" si="69"/>
        <v>33.384253442287402</v>
      </c>
      <c r="Z124" s="60">
        <f t="shared" si="69"/>
        <v>30.369160234928099</v>
      </c>
      <c r="AA124" s="60">
        <f t="shared" si="69"/>
        <v>35.6429713740945</v>
      </c>
      <c r="AB124" s="60">
        <f t="shared" si="69"/>
        <v>34.0670487880707</v>
      </c>
      <c r="AC124" s="60">
        <f t="shared" si="69"/>
        <v>31.2421998083591</v>
      </c>
      <c r="AD124" s="60">
        <f t="shared" si="69"/>
        <v>40.516949385404601</v>
      </c>
      <c r="AE124" s="60">
        <f t="shared" si="69"/>
        <v>38.740172386169398</v>
      </c>
      <c r="AF124" s="60">
        <f t="shared" si="69"/>
        <v>42.161422073841102</v>
      </c>
      <c r="AG124" s="60">
        <f t="shared" si="69"/>
        <v>40.330000698566401</v>
      </c>
      <c r="AH124" s="61">
        <f t="shared" si="69"/>
        <v>47.534763276577003</v>
      </c>
      <c r="AI124" s="70">
        <f t="shared" si="70"/>
        <v>23.534763276577003</v>
      </c>
      <c r="AJ124" s="94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</row>
    <row r="125" spans="19:52" x14ac:dyDescent="0.25">
      <c r="S125" s="66" t="s">
        <v>143</v>
      </c>
      <c r="T125" s="64">
        <f t="shared" ref="T125:T132" si="71">AL96</f>
        <v>28.000000357627901</v>
      </c>
      <c r="U125" s="64">
        <f t="shared" si="69"/>
        <v>19.9999998807907</v>
      </c>
      <c r="V125" s="64">
        <f t="shared" si="69"/>
        <v>26.000000149011601</v>
      </c>
      <c r="W125" s="64">
        <f t="shared" si="69"/>
        <v>29.999999597668602</v>
      </c>
      <c r="X125" s="64">
        <f t="shared" si="69"/>
        <v>28.0198714705184</v>
      </c>
      <c r="Y125" s="64">
        <f t="shared" si="69"/>
        <v>14.981187611818299</v>
      </c>
      <c r="Z125" s="64">
        <f t="shared" si="69"/>
        <v>28.715797483921101</v>
      </c>
      <c r="AA125" s="64">
        <f t="shared" si="69"/>
        <v>25.959478735923799</v>
      </c>
      <c r="AB125" s="64">
        <f t="shared" si="69"/>
        <v>30.597937442362301</v>
      </c>
      <c r="AC125" s="64">
        <f t="shared" si="69"/>
        <v>29.167554080486301</v>
      </c>
      <c r="AD125" s="64">
        <f t="shared" si="69"/>
        <v>26.7830001413822</v>
      </c>
      <c r="AE125" s="64">
        <f t="shared" si="69"/>
        <v>34.952421903610201</v>
      </c>
      <c r="AF125" s="64">
        <f t="shared" si="69"/>
        <v>33.103384256362901</v>
      </c>
      <c r="AG125" s="64">
        <f t="shared" si="69"/>
        <v>36.293970048427603</v>
      </c>
      <c r="AH125" s="67">
        <f t="shared" si="69"/>
        <v>34.6189830303192</v>
      </c>
      <c r="AI125" s="71">
        <f t="shared" si="70"/>
        <v>6.618982672691299</v>
      </c>
      <c r="AJ125" s="94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</row>
    <row r="126" spans="19:52" x14ac:dyDescent="0.25">
      <c r="S126" s="29" t="s">
        <v>144</v>
      </c>
      <c r="T126" s="60">
        <f t="shared" si="71"/>
        <v>19.999999821186101</v>
      </c>
      <c r="U126" s="60">
        <f t="shared" si="69"/>
        <v>17.999999970197699</v>
      </c>
      <c r="V126" s="60">
        <f t="shared" si="69"/>
        <v>16.0000001192093</v>
      </c>
      <c r="W126" s="60">
        <f t="shared" si="69"/>
        <v>20</v>
      </c>
      <c r="X126" s="60">
        <f t="shared" si="69"/>
        <v>25.3546727858484</v>
      </c>
      <c r="Y126" s="60">
        <f t="shared" si="69"/>
        <v>23.374846136197402</v>
      </c>
      <c r="Z126" s="60">
        <f t="shared" si="69"/>
        <v>12.597082510590599</v>
      </c>
      <c r="AA126" s="60">
        <f t="shared" si="69"/>
        <v>24.262305706739401</v>
      </c>
      <c r="AB126" s="60">
        <f t="shared" si="69"/>
        <v>21.803419470786999</v>
      </c>
      <c r="AC126" s="60">
        <f t="shared" si="69"/>
        <v>25.804330989718402</v>
      </c>
      <c r="AD126" s="60">
        <f t="shared" si="69"/>
        <v>24.5694897472858</v>
      </c>
      <c r="AE126" s="60">
        <f t="shared" si="69"/>
        <v>22.569060355424899</v>
      </c>
      <c r="AF126" s="60">
        <f t="shared" si="69"/>
        <v>29.6582668423653</v>
      </c>
      <c r="AG126" s="60">
        <f t="shared" si="69"/>
        <v>27.8232661485672</v>
      </c>
      <c r="AH126" s="61">
        <f t="shared" si="69"/>
        <v>30.759085774421699</v>
      </c>
      <c r="AI126" s="70">
        <f t="shared" si="70"/>
        <v>10.759085953235598</v>
      </c>
      <c r="AJ126" s="94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</row>
    <row r="127" spans="19:52" x14ac:dyDescent="0.25">
      <c r="S127" s="66" t="s">
        <v>145</v>
      </c>
      <c r="T127" s="64">
        <f t="shared" si="71"/>
        <v>14</v>
      </c>
      <c r="U127" s="64">
        <f t="shared" si="69"/>
        <v>13.9999998360872</v>
      </c>
      <c r="V127" s="64">
        <f t="shared" si="69"/>
        <v>10.999999970197701</v>
      </c>
      <c r="W127" s="64">
        <f t="shared" si="69"/>
        <v>14.0000001192093</v>
      </c>
      <c r="X127" s="64">
        <f t="shared" si="69"/>
        <v>16.594050270505299</v>
      </c>
      <c r="Y127" s="64">
        <f t="shared" si="69"/>
        <v>21.041374824941201</v>
      </c>
      <c r="Z127" s="64">
        <f t="shared" si="69"/>
        <v>19.159460578113801</v>
      </c>
      <c r="AA127" s="64">
        <f t="shared" si="69"/>
        <v>10.3784960955381</v>
      </c>
      <c r="AB127" s="64">
        <f t="shared" si="69"/>
        <v>20.111940741539001</v>
      </c>
      <c r="AC127" s="64">
        <f t="shared" si="69"/>
        <v>17.965368956327399</v>
      </c>
      <c r="AD127" s="64">
        <f t="shared" si="69"/>
        <v>21.3665194511414</v>
      </c>
      <c r="AE127" s="64">
        <f t="shared" si="69"/>
        <v>20.313869714736899</v>
      </c>
      <c r="AF127" s="64">
        <f t="shared" si="69"/>
        <v>18.6736560165882</v>
      </c>
      <c r="AG127" s="64">
        <f t="shared" si="69"/>
        <v>24.7188011407852</v>
      </c>
      <c r="AH127" s="67">
        <f t="shared" si="69"/>
        <v>22.979245096445101</v>
      </c>
      <c r="AI127" s="71">
        <f t="shared" si="70"/>
        <v>8.9792450964451014</v>
      </c>
      <c r="AJ127" s="94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</row>
    <row r="128" spans="19:52" x14ac:dyDescent="0.25">
      <c r="S128" s="29" t="s">
        <v>146</v>
      </c>
      <c r="T128" s="60">
        <f t="shared" si="71"/>
        <v>8</v>
      </c>
      <c r="U128" s="60">
        <f t="shared" si="69"/>
        <v>12</v>
      </c>
      <c r="V128" s="60">
        <f t="shared" si="69"/>
        <v>9.9999998658895493</v>
      </c>
      <c r="W128" s="60">
        <f t="shared" si="69"/>
        <v>10.0000001341105</v>
      </c>
      <c r="X128" s="60">
        <f t="shared" si="69"/>
        <v>11.315308073535601</v>
      </c>
      <c r="Y128" s="60">
        <f t="shared" si="69"/>
        <v>13.5470051909797</v>
      </c>
      <c r="Z128" s="60">
        <f t="shared" si="69"/>
        <v>17.187839500606099</v>
      </c>
      <c r="AA128" s="60">
        <f t="shared" si="69"/>
        <v>15.4396878741682</v>
      </c>
      <c r="AB128" s="60">
        <f t="shared" si="69"/>
        <v>8.3766986951231992</v>
      </c>
      <c r="AC128" s="60">
        <f t="shared" si="69"/>
        <v>16.364838771521999</v>
      </c>
      <c r="AD128" s="60">
        <f t="shared" si="69"/>
        <v>14.5597707331181</v>
      </c>
      <c r="AE128" s="60">
        <f t="shared" si="69"/>
        <v>17.385573260486101</v>
      </c>
      <c r="AF128" s="60">
        <f t="shared" si="69"/>
        <v>16.525284409523</v>
      </c>
      <c r="AG128" s="60">
        <f t="shared" si="69"/>
        <v>15.177153140306499</v>
      </c>
      <c r="AH128" s="61">
        <f t="shared" si="69"/>
        <v>20.289207831025099</v>
      </c>
      <c r="AI128" s="70">
        <f t="shared" si="70"/>
        <v>12.289207831025099</v>
      </c>
      <c r="AJ128" s="94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</row>
    <row r="129" spans="19:52" x14ac:dyDescent="0.25">
      <c r="S129" s="66" t="s">
        <v>147</v>
      </c>
      <c r="T129" s="64">
        <f t="shared" si="71"/>
        <v>3.9999999925494198</v>
      </c>
      <c r="U129" s="64">
        <f t="shared" si="69"/>
        <v>6</v>
      </c>
      <c r="V129" s="64">
        <f t="shared" si="69"/>
        <v>11</v>
      </c>
      <c r="W129" s="64">
        <f t="shared" si="69"/>
        <v>6.9999999105930302</v>
      </c>
      <c r="X129" s="64">
        <f t="shared" si="69"/>
        <v>7.5633990056812799</v>
      </c>
      <c r="Y129" s="64">
        <f t="shared" si="69"/>
        <v>8.9399691931903398</v>
      </c>
      <c r="Z129" s="64">
        <f t="shared" si="69"/>
        <v>10.8383750603534</v>
      </c>
      <c r="AA129" s="64">
        <f t="shared" si="69"/>
        <v>13.7744229547679</v>
      </c>
      <c r="AB129" s="64">
        <f t="shared" si="69"/>
        <v>12.154626959003499</v>
      </c>
      <c r="AC129" s="64">
        <f t="shared" si="69"/>
        <v>6.59853571653366</v>
      </c>
      <c r="AD129" s="64">
        <f t="shared" si="69"/>
        <v>13.047971323132501</v>
      </c>
      <c r="AE129" s="64">
        <f t="shared" si="69"/>
        <v>11.5566213726997</v>
      </c>
      <c r="AF129" s="64">
        <f t="shared" si="69"/>
        <v>13.851518042385599</v>
      </c>
      <c r="AG129" s="64">
        <f t="shared" si="69"/>
        <v>13.164923772215801</v>
      </c>
      <c r="AH129" s="67">
        <f t="shared" si="69"/>
        <v>12.0840530619025</v>
      </c>
      <c r="AI129" s="71">
        <f t="shared" si="70"/>
        <v>8.0840530693530805</v>
      </c>
      <c r="AJ129" s="94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</row>
    <row r="130" spans="19:52" x14ac:dyDescent="0.25">
      <c r="S130" s="29" t="s">
        <v>148</v>
      </c>
      <c r="T130" s="60">
        <f t="shared" si="71"/>
        <v>2.9999999850988401</v>
      </c>
      <c r="U130" s="60">
        <f t="shared" si="69"/>
        <v>2.9999999329447702</v>
      </c>
      <c r="V130" s="60">
        <f t="shared" si="69"/>
        <v>5</v>
      </c>
      <c r="W130" s="60">
        <f t="shared" si="69"/>
        <v>10</v>
      </c>
      <c r="X130" s="60">
        <f t="shared" si="69"/>
        <v>5.3417060766369104</v>
      </c>
      <c r="Y130" s="60">
        <f t="shared" si="69"/>
        <v>5.5854089371860001</v>
      </c>
      <c r="Z130" s="60">
        <f t="shared" si="69"/>
        <v>6.9373791217803999</v>
      </c>
      <c r="AA130" s="60">
        <f t="shared" si="69"/>
        <v>8.5174505070317501</v>
      </c>
      <c r="AB130" s="60">
        <f t="shared" si="69"/>
        <v>10.8364811353385</v>
      </c>
      <c r="AC130" s="60">
        <f t="shared" si="69"/>
        <v>9.3762792032212001</v>
      </c>
      <c r="AD130" s="60">
        <f t="shared" si="69"/>
        <v>5.0997890420258001</v>
      </c>
      <c r="AE130" s="60">
        <f t="shared" si="69"/>
        <v>10.2117402181029</v>
      </c>
      <c r="AF130" s="60">
        <f t="shared" si="69"/>
        <v>9.0050404369831103</v>
      </c>
      <c r="AG130" s="60">
        <f t="shared" si="69"/>
        <v>10.8144055344164</v>
      </c>
      <c r="AH130" s="61">
        <f t="shared" si="69"/>
        <v>10.301980406045899</v>
      </c>
      <c r="AI130" s="70">
        <f t="shared" si="70"/>
        <v>7.3019804209470589</v>
      </c>
      <c r="AJ130" s="94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</row>
    <row r="131" spans="19:52" x14ac:dyDescent="0.25">
      <c r="S131" s="66" t="s">
        <v>149</v>
      </c>
      <c r="T131" s="64">
        <f t="shared" si="71"/>
        <v>3.99999997764826</v>
      </c>
      <c r="U131" s="64">
        <f t="shared" si="69"/>
        <v>1</v>
      </c>
      <c r="V131" s="64">
        <f t="shared" si="69"/>
        <v>1.99999993294477</v>
      </c>
      <c r="W131" s="64">
        <f t="shared" si="69"/>
        <v>4</v>
      </c>
      <c r="X131" s="64">
        <f t="shared" si="69"/>
        <v>7.3662409335374797</v>
      </c>
      <c r="Y131" s="64">
        <f t="shared" si="69"/>
        <v>4.0033926051110003</v>
      </c>
      <c r="Z131" s="64">
        <f t="shared" si="69"/>
        <v>4.0552874505519902</v>
      </c>
      <c r="AA131" s="64">
        <f t="shared" si="69"/>
        <v>5.2895775586366698</v>
      </c>
      <c r="AB131" s="64">
        <f t="shared" si="69"/>
        <v>6.5749310997780404</v>
      </c>
      <c r="AC131" s="64">
        <f t="shared" si="69"/>
        <v>8.3815052025020105</v>
      </c>
      <c r="AD131" s="64">
        <f t="shared" si="69"/>
        <v>7.1152274385094598</v>
      </c>
      <c r="AE131" s="64">
        <f t="shared" si="69"/>
        <v>3.87756169587374</v>
      </c>
      <c r="AF131" s="64">
        <f t="shared" si="69"/>
        <v>7.8552049845457104</v>
      </c>
      <c r="AG131" s="64">
        <f t="shared" si="69"/>
        <v>6.8958721905946696</v>
      </c>
      <c r="AH131" s="67">
        <f t="shared" si="69"/>
        <v>8.3028064928948897</v>
      </c>
      <c r="AI131" s="71">
        <f t="shared" si="70"/>
        <v>4.3028065152466297</v>
      </c>
      <c r="AJ131" s="94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</row>
    <row r="132" spans="19:52" x14ac:dyDescent="0.25">
      <c r="S132" s="68" t="s">
        <v>150</v>
      </c>
      <c r="T132" s="62">
        <f t="shared" si="71"/>
        <v>9.0000002086162603</v>
      </c>
      <c r="U132" s="62">
        <f t="shared" si="69"/>
        <v>7.0000000819563901</v>
      </c>
      <c r="V132" s="62">
        <f t="shared" si="69"/>
        <v>4.9999999627470997</v>
      </c>
      <c r="W132" s="62">
        <f t="shared" si="69"/>
        <v>2.99999995529652</v>
      </c>
      <c r="X132" s="62">
        <f t="shared" si="69"/>
        <v>3.12160243280232</v>
      </c>
      <c r="Y132" s="62">
        <f t="shared" si="69"/>
        <v>5.4770489167422101</v>
      </c>
      <c r="Z132" s="62">
        <f t="shared" si="69"/>
        <v>3.06085445173085</v>
      </c>
      <c r="AA132" s="62">
        <f t="shared" si="69"/>
        <v>2.9885397283360402</v>
      </c>
      <c r="AB132" s="62">
        <f t="shared" si="69"/>
        <v>4.0730807520449197</v>
      </c>
      <c r="AC132" s="62">
        <f t="shared" si="69"/>
        <v>5.1116313114762297</v>
      </c>
      <c r="AD132" s="62">
        <f t="shared" si="69"/>
        <v>6.5076627619564498</v>
      </c>
      <c r="AE132" s="62">
        <f t="shared" si="69"/>
        <v>5.4354269341565704</v>
      </c>
      <c r="AF132" s="62">
        <f t="shared" si="69"/>
        <v>3.0025405511260002</v>
      </c>
      <c r="AG132" s="62">
        <f t="shared" si="69"/>
        <v>6.05494446307421</v>
      </c>
      <c r="AH132" s="63">
        <f t="shared" si="69"/>
        <v>5.3121043741702998</v>
      </c>
      <c r="AI132" s="80">
        <f t="shared" si="70"/>
        <v>-3.6878958344459605</v>
      </c>
      <c r="AJ132" s="94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</row>
    <row r="133" spans="19:52" x14ac:dyDescent="0.25">
      <c r="S133" s="3" t="s">
        <v>9</v>
      </c>
      <c r="T133" s="8">
        <f>SUM(T123:T132)</f>
        <v>148.00000058114537</v>
      </c>
      <c r="U133" s="8">
        <f t="shared" ref="U133:AI133" si="72">SUM(U123:U132)</f>
        <v>153.99999904632566</v>
      </c>
      <c r="V133" s="8">
        <f t="shared" si="72"/>
        <v>161.99999982118612</v>
      </c>
      <c r="W133" s="8">
        <f t="shared" si="72"/>
        <v>150.99999965727326</v>
      </c>
      <c r="X133" s="8">
        <f t="shared" si="72"/>
        <v>160.32993380725398</v>
      </c>
      <c r="Y133" s="8">
        <f t="shared" si="72"/>
        <v>165.26118864258746</v>
      </c>
      <c r="Z133" s="8">
        <f t="shared" si="72"/>
        <v>173.75167944701391</v>
      </c>
      <c r="AA133" s="8">
        <f t="shared" si="72"/>
        <v>181.36677546636196</v>
      </c>
      <c r="AB133" s="8">
        <f t="shared" si="72"/>
        <v>184.43771823565464</v>
      </c>
      <c r="AC133" s="8">
        <f t="shared" si="72"/>
        <v>196.20844309963272</v>
      </c>
      <c r="AD133" s="8">
        <f t="shared" si="72"/>
        <v>204.12177896499634</v>
      </c>
      <c r="AE133" s="8">
        <f t="shared" si="72"/>
        <v>213.19283447274924</v>
      </c>
      <c r="AF133" s="8">
        <f t="shared" si="72"/>
        <v>220.06301833689216</v>
      </c>
      <c r="AG133" s="8">
        <f t="shared" si="72"/>
        <v>235.4494787566363</v>
      </c>
      <c r="AH133" s="8">
        <f t="shared" si="72"/>
        <v>243.1292887814343</v>
      </c>
      <c r="AI133" s="6">
        <f t="shared" si="72"/>
        <v>95.129288200288897</v>
      </c>
      <c r="AJ133" s="10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</row>
  </sheetData>
  <mergeCells count="1">
    <mergeCell ref="AI21:AI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204"/>
  <sheetViews>
    <sheetView zoomScaleNormal="100" workbookViewId="0">
      <selection activeCell="J56" sqref="J56"/>
    </sheetView>
  </sheetViews>
  <sheetFormatPr baseColWidth="10" defaultColWidth="8.7109375" defaultRowHeight="15" x14ac:dyDescent="0.25"/>
  <cols>
    <col min="2" max="2" width="13.42578125" customWidth="1"/>
    <col min="6" max="6" width="9.85546875" customWidth="1"/>
    <col min="18" max="18" width="10.42578125" bestFit="1" customWidth="1"/>
    <col min="20" max="29" width="11.7109375" bestFit="1" customWidth="1"/>
    <col min="30" max="33" width="11.7109375" customWidth="1"/>
    <col min="34" max="34" width="11.7109375" bestFit="1" customWidth="1"/>
    <col min="35" max="36" width="11.7109375" customWidth="1"/>
    <col min="42" max="52" width="9.5703125" bestFit="1" customWidth="1"/>
  </cols>
  <sheetData>
    <row r="1" spans="2:53" x14ac:dyDescent="0.25"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</row>
    <row r="2" spans="2:53" x14ac:dyDescent="0.25">
      <c r="B2" s="52" t="s">
        <v>2</v>
      </c>
      <c r="C2" t="s">
        <v>40</v>
      </c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</row>
    <row r="3" spans="2:53" x14ac:dyDescent="0.25">
      <c r="AK3" s="50" t="s">
        <v>38</v>
      </c>
      <c r="AL3" s="50">
        <v>2015</v>
      </c>
      <c r="AM3" s="50">
        <v>2016</v>
      </c>
      <c r="AN3" s="50">
        <v>2017</v>
      </c>
      <c r="AO3" s="50">
        <v>2018</v>
      </c>
      <c r="AP3" s="50">
        <v>2019</v>
      </c>
      <c r="AQ3" s="50">
        <v>2020</v>
      </c>
      <c r="AR3" s="50">
        <v>2021</v>
      </c>
      <c r="AS3" s="50">
        <v>2022</v>
      </c>
      <c r="AT3" s="50">
        <v>2023</v>
      </c>
      <c r="AU3" s="50">
        <v>2024</v>
      </c>
      <c r="AV3" s="50">
        <v>2025</v>
      </c>
      <c r="AW3" s="50">
        <v>2026</v>
      </c>
      <c r="AX3" s="50">
        <v>2027</v>
      </c>
      <c r="AY3" s="50">
        <v>2028</v>
      </c>
      <c r="AZ3" s="50">
        <v>2029</v>
      </c>
      <c r="BA3" s="50"/>
    </row>
    <row r="4" spans="2:53" x14ac:dyDescent="0.25">
      <c r="B4" s="32"/>
      <c r="C4" s="57" t="s">
        <v>43</v>
      </c>
      <c r="D4" s="57" t="s">
        <v>44</v>
      </c>
      <c r="E4" s="57" t="s">
        <v>45</v>
      </c>
      <c r="F4" s="57" t="s">
        <v>46</v>
      </c>
      <c r="G4" s="57" t="s">
        <v>18</v>
      </c>
      <c r="H4" s="57" t="s">
        <v>19</v>
      </c>
      <c r="I4" s="57" t="s">
        <v>20</v>
      </c>
      <c r="J4" s="57" t="s">
        <v>21</v>
      </c>
      <c r="K4" s="57" t="s">
        <v>22</v>
      </c>
      <c r="L4" s="57" t="s">
        <v>32</v>
      </c>
      <c r="M4" s="57" t="s">
        <v>33</v>
      </c>
      <c r="N4" s="57" t="s">
        <v>34</v>
      </c>
      <c r="O4" s="57" t="s">
        <v>35</v>
      </c>
      <c r="P4" s="57" t="s">
        <v>36</v>
      </c>
      <c r="Q4" s="57" t="s">
        <v>37</v>
      </c>
      <c r="R4" s="32"/>
      <c r="S4" s="46"/>
      <c r="T4" s="46">
        <v>2015</v>
      </c>
      <c r="U4" s="46">
        <v>2016</v>
      </c>
      <c r="V4" s="46">
        <v>2017</v>
      </c>
      <c r="W4" s="46">
        <v>2018</v>
      </c>
      <c r="X4" s="46">
        <v>2019</v>
      </c>
      <c r="Y4" s="46">
        <v>2020</v>
      </c>
      <c r="Z4" s="46">
        <v>2021</v>
      </c>
      <c r="AA4" s="46">
        <v>2022</v>
      </c>
      <c r="AB4" s="46">
        <v>2023</v>
      </c>
      <c r="AC4" s="46">
        <v>2024</v>
      </c>
      <c r="AD4" s="46">
        <v>2025</v>
      </c>
      <c r="AE4" s="46">
        <v>2026</v>
      </c>
      <c r="AF4" s="46">
        <v>2027</v>
      </c>
      <c r="AG4" s="46">
        <v>2028</v>
      </c>
      <c r="AH4" s="46">
        <v>2029</v>
      </c>
      <c r="AI4" s="46"/>
      <c r="AJ4" s="46"/>
      <c r="AK4" s="50" t="s">
        <v>47</v>
      </c>
      <c r="AL4" s="51">
        <v>46.399999618530302</v>
      </c>
      <c r="AM4" s="51">
        <v>48.100000381469698</v>
      </c>
      <c r="AN4" s="51">
        <v>38</v>
      </c>
      <c r="AO4" s="51">
        <v>40.300001144409201</v>
      </c>
      <c r="AP4" s="51">
        <v>44.325719833374002</v>
      </c>
      <c r="AQ4" s="51">
        <v>44.248844146728501</v>
      </c>
      <c r="AR4" s="51">
        <v>44.2355766296387</v>
      </c>
      <c r="AS4" s="51">
        <v>44.2655220031738</v>
      </c>
      <c r="AT4" s="51">
        <v>44.302022933959996</v>
      </c>
      <c r="AU4" s="51">
        <v>44.361106872558601</v>
      </c>
      <c r="AV4" s="51">
        <v>44.470676422119098</v>
      </c>
      <c r="AW4" s="51">
        <v>44.609767913818402</v>
      </c>
      <c r="AX4" s="51">
        <v>44.753097534179702</v>
      </c>
      <c r="AY4" s="51">
        <v>44.900815963745103</v>
      </c>
      <c r="AZ4" s="51">
        <v>45.066070556640597</v>
      </c>
      <c r="BA4" s="69"/>
    </row>
    <row r="5" spans="2:53" x14ac:dyDescent="0.25">
      <c r="B5" s="33" t="s">
        <v>47</v>
      </c>
      <c r="C5" s="8">
        <f>AL4</f>
        <v>46.399999618530302</v>
      </c>
      <c r="D5" s="8">
        <f t="shared" ref="D5:Q5" si="0">AM4</f>
        <v>48.100000381469698</v>
      </c>
      <c r="E5" s="8">
        <f t="shared" si="0"/>
        <v>38</v>
      </c>
      <c r="F5" s="8">
        <f t="shared" si="0"/>
        <v>40.300001144409201</v>
      </c>
      <c r="G5" s="8">
        <f t="shared" si="0"/>
        <v>44.325719833374002</v>
      </c>
      <c r="H5" s="8">
        <f t="shared" si="0"/>
        <v>44.248844146728501</v>
      </c>
      <c r="I5" s="8">
        <f t="shared" si="0"/>
        <v>44.2355766296387</v>
      </c>
      <c r="J5" s="8">
        <f t="shared" si="0"/>
        <v>44.2655220031738</v>
      </c>
      <c r="K5" s="8">
        <f t="shared" si="0"/>
        <v>44.302022933959996</v>
      </c>
      <c r="L5" s="8">
        <f t="shared" si="0"/>
        <v>44.361106872558601</v>
      </c>
      <c r="M5" s="8">
        <f t="shared" si="0"/>
        <v>44.470676422119098</v>
      </c>
      <c r="N5" s="8">
        <f t="shared" si="0"/>
        <v>44.609767913818402</v>
      </c>
      <c r="O5" s="8">
        <f t="shared" si="0"/>
        <v>44.753097534179702</v>
      </c>
      <c r="P5" s="8">
        <f t="shared" si="0"/>
        <v>44.900815963745103</v>
      </c>
      <c r="Q5" s="8">
        <f t="shared" si="0"/>
        <v>45.066070556640597</v>
      </c>
      <c r="R5" s="45"/>
      <c r="S5" s="47" t="str">
        <f>B5</f>
        <v>0 år</v>
      </c>
      <c r="T5" s="48">
        <f>C5/$C$5*100</f>
        <v>100</v>
      </c>
      <c r="U5" s="48">
        <f t="shared" ref="U5:AG5" si="1">D5/$C$5*100</f>
        <v>103.66379477783548</v>
      </c>
      <c r="V5" s="48">
        <f t="shared" si="1"/>
        <v>81.896552397436494</v>
      </c>
      <c r="W5" s="48">
        <f t="shared" si="1"/>
        <v>86.853451456312072</v>
      </c>
      <c r="X5" s="48">
        <f t="shared" si="1"/>
        <v>95.529569391789565</v>
      </c>
      <c r="Y5" s="48">
        <f t="shared" si="1"/>
        <v>95.363889031277665</v>
      </c>
      <c r="Z5" s="48">
        <f t="shared" si="1"/>
        <v>95.335295244211125</v>
      </c>
      <c r="AA5" s="48">
        <f t="shared" si="1"/>
        <v>95.399832687705285</v>
      </c>
      <c r="AB5" s="48">
        <f t="shared" si="1"/>
        <v>95.4784984874602</v>
      </c>
      <c r="AC5" s="48">
        <f t="shared" si="1"/>
        <v>95.605834563073032</v>
      </c>
      <c r="AD5" s="48">
        <f t="shared" si="1"/>
        <v>95.841975835618953</v>
      </c>
      <c r="AE5" s="48">
        <f t="shared" si="1"/>
        <v>96.141741983987103</v>
      </c>
      <c r="AF5" s="48">
        <f t="shared" si="1"/>
        <v>96.450642030408787</v>
      </c>
      <c r="AG5" s="48">
        <f t="shared" si="1"/>
        <v>96.769000717434309</v>
      </c>
      <c r="AH5" s="48">
        <f>Q5/$C$5*100</f>
        <v>97.125152860223324</v>
      </c>
      <c r="AI5" s="48"/>
      <c r="AJ5" s="48"/>
      <c r="AK5" s="50" t="s">
        <v>52</v>
      </c>
      <c r="AL5" s="51">
        <v>58.899999618530302</v>
      </c>
      <c r="AM5" s="51">
        <v>49.5</v>
      </c>
      <c r="AN5" s="51">
        <v>49.800001144409201</v>
      </c>
      <c r="AO5" s="51">
        <v>45.899999618530302</v>
      </c>
      <c r="AP5" s="51">
        <v>41.218238830566399</v>
      </c>
      <c r="AQ5" s="51">
        <v>45.169984817504897</v>
      </c>
      <c r="AR5" s="51">
        <v>45.117542266845703</v>
      </c>
      <c r="AS5" s="51">
        <v>45.112255096435497</v>
      </c>
      <c r="AT5" s="51">
        <v>45.150842666625998</v>
      </c>
      <c r="AU5" s="51">
        <v>45.183824539184599</v>
      </c>
      <c r="AV5" s="51">
        <v>45.256772994995103</v>
      </c>
      <c r="AW5" s="51">
        <v>45.373500823974602</v>
      </c>
      <c r="AX5" s="51">
        <v>45.491764068603501</v>
      </c>
      <c r="AY5" s="51">
        <v>45.6311550140381</v>
      </c>
      <c r="AZ5" s="51">
        <v>45.786333084106403</v>
      </c>
      <c r="BA5" s="69"/>
    </row>
    <row r="6" spans="2:53" x14ac:dyDescent="0.25">
      <c r="B6" s="33" t="s">
        <v>48</v>
      </c>
      <c r="C6" s="8">
        <f>AL5+AL6+AL7+AL8+AL9</f>
        <v>310.19999504089361</v>
      </c>
      <c r="D6" s="8">
        <f t="shared" ref="D6:Q6" si="2">AM5+AM6+AM7+AM8+AM9</f>
        <v>297.39999961853027</v>
      </c>
      <c r="E6" s="8">
        <f t="shared" si="2"/>
        <v>283.7000007629394</v>
      </c>
      <c r="F6" s="8">
        <f t="shared" si="2"/>
        <v>254.0999965667724</v>
      </c>
      <c r="G6" s="8">
        <f t="shared" si="2"/>
        <v>239.06935119628901</v>
      </c>
      <c r="H6" s="8">
        <f t="shared" si="2"/>
        <v>231.39719772338879</v>
      </c>
      <c r="I6" s="8">
        <f t="shared" si="2"/>
        <v>228.63331604003909</v>
      </c>
      <c r="J6" s="8">
        <f t="shared" si="2"/>
        <v>230.32823753356939</v>
      </c>
      <c r="K6" s="8">
        <f t="shared" si="2"/>
        <v>229.71676826477062</v>
      </c>
      <c r="L6" s="8">
        <f t="shared" si="2"/>
        <v>233.27438163757338</v>
      </c>
      <c r="M6" s="8">
        <f t="shared" si="2"/>
        <v>233.50506973266613</v>
      </c>
      <c r="N6" s="8">
        <f t="shared" si="2"/>
        <v>233.89667701721191</v>
      </c>
      <c r="O6" s="8">
        <f t="shared" si="2"/>
        <v>234.29494285583499</v>
      </c>
      <c r="P6" s="8">
        <f t="shared" si="2"/>
        <v>234.79194450378421</v>
      </c>
      <c r="Q6" s="8">
        <f t="shared" si="2"/>
        <v>235.42666053771958</v>
      </c>
      <c r="R6" s="45"/>
      <c r="S6" s="47" t="str">
        <f t="shared" ref="S6:S9" si="3">B6</f>
        <v>1-5 år</v>
      </c>
      <c r="T6" s="48">
        <f>C6/$C$6*100</f>
        <v>100</v>
      </c>
      <c r="U6" s="48">
        <f t="shared" ref="U6:AG6" si="4">D6/$C$6*100</f>
        <v>95.873631325920584</v>
      </c>
      <c r="V6" s="48">
        <f t="shared" si="4"/>
        <v>91.457126143905725</v>
      </c>
      <c r="W6" s="48">
        <f t="shared" si="4"/>
        <v>81.914893819799843</v>
      </c>
      <c r="X6" s="48">
        <f t="shared" si="4"/>
        <v>77.069424570678194</v>
      </c>
      <c r="Y6" s="48">
        <f t="shared" si="4"/>
        <v>74.596131986682892</v>
      </c>
      <c r="Z6" s="48">
        <f t="shared" si="4"/>
        <v>73.705132074518048</v>
      </c>
      <c r="AA6" s="48">
        <f t="shared" si="4"/>
        <v>74.251528438356445</v>
      </c>
      <c r="AB6" s="48">
        <f t="shared" si="4"/>
        <v>74.054407458803183</v>
      </c>
      <c r="AC6" s="48">
        <f t="shared" si="4"/>
        <v>75.201284773334976</v>
      </c>
      <c r="AD6" s="48">
        <f t="shared" si="4"/>
        <v>75.275652310014777</v>
      </c>
      <c r="AE6" s="48">
        <f t="shared" si="4"/>
        <v>75.401895795123195</v>
      </c>
      <c r="AF6" s="48">
        <f t="shared" si="4"/>
        <v>75.530285816074212</v>
      </c>
      <c r="AG6" s="48">
        <f t="shared" si="4"/>
        <v>75.690505563300107</v>
      </c>
      <c r="AH6" s="48">
        <f>Q6/$C$6*100</f>
        <v>75.895120664551698</v>
      </c>
      <c r="AI6" s="48"/>
      <c r="AJ6" s="48"/>
      <c r="AK6" s="50" t="s">
        <v>53</v>
      </c>
      <c r="AL6" s="51">
        <v>57</v>
      </c>
      <c r="AM6" s="51">
        <v>57.600000381469698</v>
      </c>
      <c r="AN6" s="51">
        <v>49.199998855590799</v>
      </c>
      <c r="AO6" s="51">
        <v>43.699998855590799</v>
      </c>
      <c r="AP6" s="51">
        <v>46.6407279968262</v>
      </c>
      <c r="AQ6" s="51">
        <v>42.101722717285199</v>
      </c>
      <c r="AR6" s="51">
        <v>45.946149826049798</v>
      </c>
      <c r="AS6" s="51">
        <v>45.9087944030762</v>
      </c>
      <c r="AT6" s="51">
        <v>45.916967391967802</v>
      </c>
      <c r="AU6" s="51">
        <v>45.953617095947301</v>
      </c>
      <c r="AV6" s="51">
        <v>46.007537841796903</v>
      </c>
      <c r="AW6" s="51">
        <v>46.089347839355497</v>
      </c>
      <c r="AX6" s="51">
        <v>46.189203262329102</v>
      </c>
      <c r="AY6" s="51">
        <v>46.306716918945298</v>
      </c>
      <c r="AZ6" s="51">
        <v>46.4527072906494</v>
      </c>
      <c r="BA6" s="69"/>
    </row>
    <row r="7" spans="2:53" x14ac:dyDescent="0.25">
      <c r="B7" s="33" t="s">
        <v>49</v>
      </c>
      <c r="C7" s="8">
        <f>AL10+AL11+AL12+AL13+AL14+AL15+AL16</f>
        <v>422.59999847412109</v>
      </c>
      <c r="D7" s="8">
        <f t="shared" ref="D7:Q7" si="5">AM10+AM11+AM12+AM13+AM14+AM15+AM16</f>
        <v>426.19999694824224</v>
      </c>
      <c r="E7" s="8">
        <f t="shared" si="5"/>
        <v>424</v>
      </c>
      <c r="F7" s="8">
        <f t="shared" si="5"/>
        <v>444.30000305175781</v>
      </c>
      <c r="G7" s="8">
        <f t="shared" si="5"/>
        <v>432.80816650390625</v>
      </c>
      <c r="H7" s="8">
        <f t="shared" si="5"/>
        <v>421.94535827636719</v>
      </c>
      <c r="I7" s="8">
        <f t="shared" si="5"/>
        <v>411.91126441955561</v>
      </c>
      <c r="J7" s="8">
        <f t="shared" si="5"/>
        <v>389.53799438476574</v>
      </c>
      <c r="K7" s="8">
        <f t="shared" si="5"/>
        <v>380.83673095703131</v>
      </c>
      <c r="L7" s="8">
        <f t="shared" si="5"/>
        <v>368.05847358703625</v>
      </c>
      <c r="M7" s="8">
        <f t="shared" si="5"/>
        <v>351.09890937805159</v>
      </c>
      <c r="N7" s="8">
        <f t="shared" si="5"/>
        <v>346.66740226745611</v>
      </c>
      <c r="O7" s="8">
        <f t="shared" si="5"/>
        <v>342.72189903259277</v>
      </c>
      <c r="P7" s="8">
        <f t="shared" si="5"/>
        <v>341.71215438842779</v>
      </c>
      <c r="Q7" s="8">
        <f t="shared" si="5"/>
        <v>343.09104537963862</v>
      </c>
      <c r="R7" s="45"/>
      <c r="S7" s="47" t="str">
        <f t="shared" si="3"/>
        <v>6-12 år</v>
      </c>
      <c r="T7" s="48">
        <f>C7/$C$7*100</f>
        <v>100</v>
      </c>
      <c r="U7" s="48">
        <f t="shared" ref="U7:AG7" si="6">D7/$C$7*100</f>
        <v>100.85186902203493</v>
      </c>
      <c r="V7" s="48">
        <f t="shared" si="6"/>
        <v>100.33128289894317</v>
      </c>
      <c r="W7" s="48">
        <f t="shared" si="6"/>
        <v>105.1348804202529</v>
      </c>
      <c r="X7" s="48">
        <f t="shared" si="6"/>
        <v>102.41556272282151</v>
      </c>
      <c r="Y7" s="48">
        <f t="shared" si="6"/>
        <v>99.845092238495596</v>
      </c>
      <c r="Z7" s="48">
        <f t="shared" si="6"/>
        <v>97.470720754103354</v>
      </c>
      <c r="AA7" s="48">
        <f t="shared" si="6"/>
        <v>92.176525270058661</v>
      </c>
      <c r="AB7" s="48">
        <f t="shared" si="6"/>
        <v>90.117541962166555</v>
      </c>
      <c r="AC7" s="48">
        <f t="shared" si="6"/>
        <v>87.093818011354102</v>
      </c>
      <c r="AD7" s="48">
        <f t="shared" si="6"/>
        <v>83.080669816791769</v>
      </c>
      <c r="AE7" s="48">
        <f t="shared" si="6"/>
        <v>82.032040586645934</v>
      </c>
      <c r="AF7" s="48">
        <f t="shared" si="6"/>
        <v>81.098414640335164</v>
      </c>
      <c r="AG7" s="48">
        <f t="shared" si="6"/>
        <v>80.85947837724693</v>
      </c>
      <c r="AH7" s="48">
        <f>Q7/$C$7*100</f>
        <v>81.185765882261023</v>
      </c>
      <c r="AI7" s="48"/>
      <c r="AJ7" s="48"/>
      <c r="AK7" s="50" t="s">
        <v>54</v>
      </c>
      <c r="AL7" s="51">
        <v>70</v>
      </c>
      <c r="AM7" s="51">
        <v>61.399999618530302</v>
      </c>
      <c r="AN7" s="51">
        <v>53</v>
      </c>
      <c r="AO7" s="51">
        <v>51.100000381469698</v>
      </c>
      <c r="AP7" s="51">
        <v>44.737945556640597</v>
      </c>
      <c r="AQ7" s="51">
        <v>47.442905426025398</v>
      </c>
      <c r="AR7" s="51">
        <v>43.015995025634801</v>
      </c>
      <c r="AS7" s="51">
        <v>46.734058380127003</v>
      </c>
      <c r="AT7" s="51">
        <v>46.717945098877003</v>
      </c>
      <c r="AU7" s="51">
        <v>46.726793289184599</v>
      </c>
      <c r="AV7" s="51">
        <v>46.787078857421903</v>
      </c>
      <c r="AW7" s="51">
        <v>46.856613159179702</v>
      </c>
      <c r="AX7" s="51">
        <v>46.922328948974602</v>
      </c>
      <c r="AY7" s="51">
        <v>47.028238296508803</v>
      </c>
      <c r="AZ7" s="51">
        <v>47.157632827758803</v>
      </c>
      <c r="BA7" s="69"/>
    </row>
    <row r="8" spans="2:53" x14ac:dyDescent="0.25">
      <c r="B8" s="33" t="s">
        <v>50</v>
      </c>
      <c r="C8" s="8">
        <f>AL17+AL18+AL19</f>
        <v>163.1000003814697</v>
      </c>
      <c r="D8" s="8">
        <f t="shared" ref="D8:Q8" si="7">AM17+AM18+AM19</f>
        <v>158.40000152587891</v>
      </c>
      <c r="E8" s="8">
        <f t="shared" si="7"/>
        <v>166.6000003814697</v>
      </c>
      <c r="F8" s="8">
        <f t="shared" si="7"/>
        <v>182.09999847412098</v>
      </c>
      <c r="G8" s="8">
        <f t="shared" si="7"/>
        <v>182.2044467926026</v>
      </c>
      <c r="H8" s="8">
        <f t="shared" si="7"/>
        <v>183.47540664672852</v>
      </c>
      <c r="I8" s="8">
        <f t="shared" si="7"/>
        <v>179.22338867187491</v>
      </c>
      <c r="J8" s="8">
        <f t="shared" si="7"/>
        <v>182.51159286499018</v>
      </c>
      <c r="K8" s="8">
        <f t="shared" si="7"/>
        <v>177.81119728088379</v>
      </c>
      <c r="L8" s="8">
        <f t="shared" si="7"/>
        <v>176.75927352905271</v>
      </c>
      <c r="M8" s="8">
        <f t="shared" si="7"/>
        <v>176.21433639526359</v>
      </c>
      <c r="N8" s="8">
        <f t="shared" si="7"/>
        <v>172.87158203125</v>
      </c>
      <c r="O8" s="8">
        <f t="shared" si="7"/>
        <v>169.47854232788092</v>
      </c>
      <c r="P8" s="8">
        <f t="shared" si="7"/>
        <v>156.01496505737299</v>
      </c>
      <c r="Q8" s="8">
        <f t="shared" si="7"/>
        <v>151.64833831787121</v>
      </c>
      <c r="R8" s="45"/>
      <c r="S8" s="47" t="str">
        <f t="shared" si="3"/>
        <v>13-15 år</v>
      </c>
      <c r="T8" s="48">
        <f>C8/$C$8*100</f>
        <v>100</v>
      </c>
      <c r="U8" s="48">
        <f t="shared" ref="U8:AG8" si="8">D8/$C$8*100</f>
        <v>97.11833301986627</v>
      </c>
      <c r="V8" s="48">
        <f t="shared" si="8"/>
        <v>102.14592274176209</v>
      </c>
      <c r="W8" s="48">
        <f t="shared" si="8"/>
        <v>111.64929371441616</v>
      </c>
      <c r="X8" s="48">
        <f t="shared" si="8"/>
        <v>111.7133331492643</v>
      </c>
      <c r="Y8" s="48">
        <f t="shared" si="8"/>
        <v>112.49258505064586</v>
      </c>
      <c r="Z8" s="48">
        <f t="shared" si="8"/>
        <v>109.88558445904029</v>
      </c>
      <c r="AA8" s="48">
        <f t="shared" si="8"/>
        <v>111.9016507897727</v>
      </c>
      <c r="AB8" s="48">
        <f t="shared" si="8"/>
        <v>109.01974056714072</v>
      </c>
      <c r="AC8" s="48">
        <f t="shared" si="8"/>
        <v>108.37478425238243</v>
      </c>
      <c r="AD8" s="48">
        <f t="shared" si="8"/>
        <v>108.04067197003138</v>
      </c>
      <c r="AE8" s="48">
        <f t="shared" si="8"/>
        <v>105.99115979578531</v>
      </c>
      <c r="AF8" s="48">
        <f t="shared" si="8"/>
        <v>103.91081663488207</v>
      </c>
      <c r="AG8" s="48">
        <f t="shared" si="8"/>
        <v>95.656017591952335</v>
      </c>
      <c r="AH8" s="48">
        <f>Q8/$C$8*100</f>
        <v>92.978747984785699</v>
      </c>
      <c r="AI8" s="48"/>
      <c r="AJ8" s="48"/>
      <c r="AK8" s="50" t="s">
        <v>55</v>
      </c>
      <c r="AL8" s="51">
        <v>65.699996948242202</v>
      </c>
      <c r="AM8" s="51">
        <v>70.399999618530302</v>
      </c>
      <c r="AN8" s="51">
        <v>60.100000381469698</v>
      </c>
      <c r="AO8" s="51">
        <v>55.899997711181598</v>
      </c>
      <c r="AP8" s="51">
        <v>50.9959392547607</v>
      </c>
      <c r="AQ8" s="51">
        <v>45.643238067627003</v>
      </c>
      <c r="AR8" s="51">
        <v>48.156858444213903</v>
      </c>
      <c r="AS8" s="51">
        <v>43.818845748901403</v>
      </c>
      <c r="AT8" s="51">
        <v>47.420364379882798</v>
      </c>
      <c r="AU8" s="51">
        <v>47.405799865722699</v>
      </c>
      <c r="AV8" s="51">
        <v>47.438510894775398</v>
      </c>
      <c r="AW8" s="51">
        <v>47.5134181976318</v>
      </c>
      <c r="AX8" s="51">
        <v>47.568258285522496</v>
      </c>
      <c r="AY8" s="51">
        <v>47.6395969390869</v>
      </c>
      <c r="AZ8" s="51">
        <v>47.759222030639599</v>
      </c>
      <c r="BA8" s="69"/>
    </row>
    <row r="9" spans="2:53" x14ac:dyDescent="0.25">
      <c r="B9" s="33" t="s">
        <v>51</v>
      </c>
      <c r="C9" s="8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2426.8999991416927</v>
      </c>
      <c r="D9" s="8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2432.9000062942505</v>
      </c>
      <c r="E9" s="8">
        <f t="shared" si="9"/>
        <v>2430.6999969482422</v>
      </c>
      <c r="F9" s="8">
        <f t="shared" si="9"/>
        <v>2417.6999998092647</v>
      </c>
      <c r="G9" s="8">
        <f t="shared" si="9"/>
        <v>2414.4733619689941</v>
      </c>
      <c r="H9" s="8">
        <f t="shared" si="9"/>
        <v>2417.0309152603149</v>
      </c>
      <c r="I9" s="8">
        <f t="shared" si="9"/>
        <v>2414.5441589355469</v>
      </c>
      <c r="J9" s="8">
        <f t="shared" si="9"/>
        <v>2422.9109039306641</v>
      </c>
      <c r="K9" s="8">
        <f t="shared" si="9"/>
        <v>2422.2488775253296</v>
      </c>
      <c r="L9" s="8">
        <f t="shared" si="9"/>
        <v>2419.143590927124</v>
      </c>
      <c r="M9" s="8">
        <f t="shared" si="9"/>
        <v>2420.4891700744629</v>
      </c>
      <c r="N9" s="8">
        <f t="shared" si="9"/>
        <v>2411.8826990127563</v>
      </c>
      <c r="O9" s="8">
        <f t="shared" si="9"/>
        <v>2411.4199371337891</v>
      </c>
      <c r="P9" s="8">
        <f t="shared" si="9"/>
        <v>2414.6879615783691</v>
      </c>
      <c r="Q9" s="8">
        <f t="shared" si="9"/>
        <v>2418.265661239624</v>
      </c>
      <c r="R9" s="45"/>
      <c r="S9" s="47" t="str">
        <f t="shared" si="3"/>
        <v>16-66 år</v>
      </c>
      <c r="T9" s="48">
        <f>C9/$C$9*100</f>
        <v>100</v>
      </c>
      <c r="U9" s="48">
        <f t="shared" ref="U9:AG9" si="10">D9/$C$9*100</f>
        <v>100.24722927004326</v>
      </c>
      <c r="V9" s="48">
        <f t="shared" si="10"/>
        <v>100.15657826065735</v>
      </c>
      <c r="W9" s="48">
        <f t="shared" si="10"/>
        <v>99.620915598678081</v>
      </c>
      <c r="X9" s="48">
        <f t="shared" si="10"/>
        <v>99.487962537513155</v>
      </c>
      <c r="Y9" s="48">
        <f t="shared" si="10"/>
        <v>99.593346084104496</v>
      </c>
      <c r="Z9" s="48">
        <f t="shared" si="10"/>
        <v>99.490879714429298</v>
      </c>
      <c r="AA9" s="48">
        <f t="shared" si="10"/>
        <v>99.835630013085037</v>
      </c>
      <c r="AB9" s="48">
        <f t="shared" si="10"/>
        <v>99.808351328113716</v>
      </c>
      <c r="AC9" s="48">
        <f t="shared" si="10"/>
        <v>99.680398524153773</v>
      </c>
      <c r="AD9" s="48">
        <f t="shared" si="10"/>
        <v>99.735842883122629</v>
      </c>
      <c r="AE9" s="48">
        <f t="shared" si="10"/>
        <v>99.381214712833355</v>
      </c>
      <c r="AF9" s="48">
        <f t="shared" si="10"/>
        <v>99.362146688640721</v>
      </c>
      <c r="AG9" s="48">
        <f t="shared" si="10"/>
        <v>99.496805077768244</v>
      </c>
      <c r="AH9" s="48">
        <f>Q9/$C$9*100</f>
        <v>99.644223581312701</v>
      </c>
      <c r="AI9" s="48"/>
      <c r="AJ9" s="48"/>
      <c r="AK9" s="50" t="s">
        <v>56</v>
      </c>
      <c r="AL9" s="51">
        <v>58.599998474121101</v>
      </c>
      <c r="AM9" s="51">
        <v>58.5</v>
      </c>
      <c r="AN9" s="51">
        <v>71.600000381469698</v>
      </c>
      <c r="AO9" s="51">
        <v>57.5</v>
      </c>
      <c r="AP9" s="51">
        <v>55.476499557495103</v>
      </c>
      <c r="AQ9" s="51">
        <v>51.039346694946303</v>
      </c>
      <c r="AR9" s="51">
        <v>46.396770477294901</v>
      </c>
      <c r="AS9" s="51">
        <v>48.754283905029297</v>
      </c>
      <c r="AT9" s="51">
        <v>44.510648727416999</v>
      </c>
      <c r="AU9" s="51">
        <v>48.004346847534201</v>
      </c>
      <c r="AV9" s="51">
        <v>48.0151691436768</v>
      </c>
      <c r="AW9" s="51">
        <v>48.063796997070298</v>
      </c>
      <c r="AX9" s="51">
        <v>48.123388290405302</v>
      </c>
      <c r="AY9" s="51">
        <v>48.186237335205099</v>
      </c>
      <c r="AZ9" s="51">
        <v>48.270765304565401</v>
      </c>
      <c r="BA9" s="69"/>
    </row>
    <row r="10" spans="2:53" x14ac:dyDescent="0.25">
      <c r="B10" s="34" t="s">
        <v>23</v>
      </c>
      <c r="C10" s="8">
        <f t="shared" ref="C10:Q10" si="11">C5+C6+C7+C8+AL20+AL21</f>
        <v>1059.4999942779541</v>
      </c>
      <c r="D10" s="8">
        <f t="shared" si="11"/>
        <v>1045</v>
      </c>
      <c r="E10" s="8">
        <f t="shared" si="11"/>
        <v>1021.2999992370605</v>
      </c>
      <c r="F10" s="8">
        <f t="shared" si="11"/>
        <v>1020.599998474121</v>
      </c>
      <c r="G10" s="8">
        <f t="shared" si="11"/>
        <v>1010.6306953430176</v>
      </c>
      <c r="H10" s="8">
        <f t="shared" si="11"/>
        <v>998.12338447570812</v>
      </c>
      <c r="I10" s="8">
        <f t="shared" si="11"/>
        <v>979.49388885498036</v>
      </c>
      <c r="J10" s="8">
        <f t="shared" si="11"/>
        <v>964.62128639221191</v>
      </c>
      <c r="K10" s="8">
        <f t="shared" si="11"/>
        <v>950.2068901062014</v>
      </c>
      <c r="L10" s="8">
        <f t="shared" si="11"/>
        <v>935.06944084167503</v>
      </c>
      <c r="M10" s="8">
        <f t="shared" si="11"/>
        <v>923.61687660217262</v>
      </c>
      <c r="N10" s="8">
        <f t="shared" si="11"/>
        <v>915.02907562255871</v>
      </c>
      <c r="O10" s="8">
        <f t="shared" si="11"/>
        <v>900.06634712219238</v>
      </c>
      <c r="P10" s="8">
        <f t="shared" si="11"/>
        <v>893.70784187316895</v>
      </c>
      <c r="Q10" s="8">
        <f t="shared" si="11"/>
        <v>888.35672378540028</v>
      </c>
      <c r="S10" s="47" t="s">
        <v>23</v>
      </c>
      <c r="T10" s="48">
        <f>C10/$C$10*100</f>
        <v>100</v>
      </c>
      <c r="U10" s="48">
        <f t="shared" ref="U10:AG10" si="12">D10/$C$10*100</f>
        <v>98.631430452452634</v>
      </c>
      <c r="V10" s="48">
        <f t="shared" si="12"/>
        <v>96.394526168268015</v>
      </c>
      <c r="W10" s="48">
        <f t="shared" si="12"/>
        <v>96.328457195477071</v>
      </c>
      <c r="X10" s="48">
        <f t="shared" si="12"/>
        <v>95.387513053434162</v>
      </c>
      <c r="Y10" s="48">
        <f t="shared" si="12"/>
        <v>94.207021223810955</v>
      </c>
      <c r="Z10" s="48">
        <f t="shared" si="12"/>
        <v>92.448692226987916</v>
      </c>
      <c r="AA10" s="48">
        <f t="shared" si="12"/>
        <v>91.044954374879282</v>
      </c>
      <c r="AB10" s="48">
        <f t="shared" si="12"/>
        <v>89.684463920527378</v>
      </c>
      <c r="AC10" s="48">
        <f t="shared" si="12"/>
        <v>88.255728729750672</v>
      </c>
      <c r="AD10" s="48">
        <f t="shared" si="12"/>
        <v>87.174788257702133</v>
      </c>
      <c r="AE10" s="48">
        <f t="shared" si="12"/>
        <v>86.364236013625288</v>
      </c>
      <c r="AF10" s="48">
        <f t="shared" si="12"/>
        <v>84.951991692608246</v>
      </c>
      <c r="AG10" s="48">
        <f t="shared" si="12"/>
        <v>84.351849617727282</v>
      </c>
      <c r="AH10" s="48">
        <f>Q10/$C$10*100</f>
        <v>83.846788917711379</v>
      </c>
      <c r="AI10" s="48"/>
      <c r="AJ10" s="48"/>
      <c r="AK10" s="50" t="s">
        <v>57</v>
      </c>
      <c r="AL10" s="51">
        <v>65.000001907348604</v>
      </c>
      <c r="AM10" s="51">
        <v>57.599998474121101</v>
      </c>
      <c r="AN10" s="51">
        <v>57</v>
      </c>
      <c r="AO10" s="51">
        <v>70.400001525878906</v>
      </c>
      <c r="AP10" s="51">
        <v>56.576019287109403</v>
      </c>
      <c r="AQ10" s="51">
        <v>55.059862136840799</v>
      </c>
      <c r="AR10" s="51">
        <v>50.990770339965799</v>
      </c>
      <c r="AS10" s="51">
        <v>46.880081176757798</v>
      </c>
      <c r="AT10" s="51">
        <v>49.117771148681598</v>
      </c>
      <c r="AU10" s="51">
        <v>44.935569763183601</v>
      </c>
      <c r="AV10" s="51">
        <v>48.3712673187256</v>
      </c>
      <c r="AW10" s="51">
        <v>48.399341583252003</v>
      </c>
      <c r="AX10" s="51">
        <v>48.434158325195298</v>
      </c>
      <c r="AY10" s="51">
        <v>48.500778198242202</v>
      </c>
      <c r="AZ10" s="51">
        <v>48.577348709106403</v>
      </c>
      <c r="BA10" s="69"/>
    </row>
    <row r="11" spans="2:53" x14ac:dyDescent="0.25">
      <c r="B11" s="34" t="s">
        <v>24</v>
      </c>
      <c r="C11" s="8">
        <f>AL22+AL23+AL24+AL25+AL26+AL27+AL28+AL29+AL30+AL31+AL32+AL33+AL34+AL35+AL36+AL37+AL38+AL39+AL40+AL41+AL42+AL43+AL44+AL45+AL46+AL47+AL48+AL49+AL50+AL51+AL52+AL53</f>
        <v>1691.4999999999998</v>
      </c>
      <c r="D11" s="8">
        <f t="shared" ref="D11:Q11" si="13">AM22+AM23+AM24+AM25+AM26+AM27+AM28+AM29+AM30+AM31+AM32+AM33+AM34+AM35+AM36+AM37+AM38+AM39+AM40+AM41+AM42+AM43+AM44+AM45+AM46+AM47+AM48+AM49+AM50+AM51+AM52+AM53</f>
        <v>1681.8000049591064</v>
      </c>
      <c r="E11" s="8">
        <f t="shared" si="13"/>
        <v>1661.1999988555908</v>
      </c>
      <c r="F11" s="8">
        <f t="shared" si="13"/>
        <v>1620.1999950408933</v>
      </c>
      <c r="G11" s="8">
        <f t="shared" si="13"/>
        <v>1594.5584983825681</v>
      </c>
      <c r="H11" s="8">
        <f t="shared" si="13"/>
        <v>1581.7682113647461</v>
      </c>
      <c r="I11" s="8">
        <f t="shared" si="13"/>
        <v>1570.5600776672361</v>
      </c>
      <c r="J11" s="8">
        <f t="shared" si="13"/>
        <v>1563.8199386596677</v>
      </c>
      <c r="K11" s="8">
        <f t="shared" si="13"/>
        <v>1550.4355945587158</v>
      </c>
      <c r="L11" s="8">
        <f t="shared" si="13"/>
        <v>1538.918794631958</v>
      </c>
      <c r="M11" s="8">
        <f t="shared" si="13"/>
        <v>1529.1286468505859</v>
      </c>
      <c r="N11" s="8">
        <f t="shared" si="13"/>
        <v>1523.947883605957</v>
      </c>
      <c r="O11" s="8">
        <f t="shared" si="13"/>
        <v>1529.3222999572754</v>
      </c>
      <c r="P11" s="8">
        <f t="shared" si="13"/>
        <v>1526.1535587310793</v>
      </c>
      <c r="Q11" s="8">
        <f t="shared" si="13"/>
        <v>1525.9009590148926</v>
      </c>
      <c r="S11" s="47" t="s">
        <v>24</v>
      </c>
      <c r="T11" s="48">
        <f>C11/$C$11*100</f>
        <v>100</v>
      </c>
      <c r="U11" s="48">
        <f t="shared" ref="U11:AG11" si="14">D11/$C$11*100</f>
        <v>99.426544780319631</v>
      </c>
      <c r="V11" s="48">
        <f t="shared" si="14"/>
        <v>98.208690443723981</v>
      </c>
      <c r="W11" s="48">
        <f t="shared" si="14"/>
        <v>95.784806091687472</v>
      </c>
      <c r="X11" s="48">
        <f t="shared" si="14"/>
        <v>94.268903244609419</v>
      </c>
      <c r="Y11" s="48">
        <f t="shared" si="14"/>
        <v>93.512752667144326</v>
      </c>
      <c r="Z11" s="48">
        <f t="shared" si="14"/>
        <v>92.850137609650389</v>
      </c>
      <c r="AA11" s="48">
        <f t="shared" si="14"/>
        <v>92.45166648889554</v>
      </c>
      <c r="AB11" s="48">
        <f t="shared" si="14"/>
        <v>91.660395776453797</v>
      </c>
      <c r="AC11" s="48">
        <f t="shared" si="14"/>
        <v>90.979532641558265</v>
      </c>
      <c r="AD11" s="48">
        <f t="shared" si="14"/>
        <v>90.400747670741126</v>
      </c>
      <c r="AE11" s="48">
        <f t="shared" si="14"/>
        <v>90.094465480695078</v>
      </c>
      <c r="AF11" s="48">
        <f t="shared" si="14"/>
        <v>90.412196272969297</v>
      </c>
      <c r="AG11" s="48">
        <f t="shared" si="14"/>
        <v>90.224863064208066</v>
      </c>
      <c r="AH11" s="48">
        <f>Q11/$C$11*100</f>
        <v>90.209929590002531</v>
      </c>
      <c r="AI11" s="48"/>
      <c r="AJ11" s="48"/>
      <c r="AK11" s="50" t="s">
        <v>58</v>
      </c>
      <c r="AL11" s="51">
        <v>57.5</v>
      </c>
      <c r="AM11" s="51">
        <v>64.700000762939496</v>
      </c>
      <c r="AN11" s="51">
        <v>57.600000381469698</v>
      </c>
      <c r="AO11" s="51">
        <v>60</v>
      </c>
      <c r="AP11" s="51">
        <v>69.4615802764893</v>
      </c>
      <c r="AQ11" s="51">
        <v>55.962371826171903</v>
      </c>
      <c r="AR11" s="51">
        <v>54.788614273071303</v>
      </c>
      <c r="AS11" s="51">
        <v>51.0440769195557</v>
      </c>
      <c r="AT11" s="51">
        <v>47.351100921630902</v>
      </c>
      <c r="AU11" s="51">
        <v>49.4652194976807</v>
      </c>
      <c r="AV11" s="51">
        <v>45.367759704589801</v>
      </c>
      <c r="AW11" s="51">
        <v>48.754840850830099</v>
      </c>
      <c r="AX11" s="51">
        <v>48.773462295532198</v>
      </c>
      <c r="AY11" s="51">
        <v>48.8165798187256</v>
      </c>
      <c r="AZ11" s="51">
        <v>48.896253585815401</v>
      </c>
      <c r="BA11" s="69"/>
    </row>
    <row r="12" spans="2:53" x14ac:dyDescent="0.25">
      <c r="B12" s="34" t="s">
        <v>25</v>
      </c>
      <c r="C12" s="8">
        <f>AL54+AL55+AL56+AL57+AL58+AL59+AL60+AL61+AL62+AL63+AL64+AL65+AL66+AL67+AL68+AL69+AL70</f>
        <v>618.19999837875366</v>
      </c>
      <c r="D12" s="8">
        <f t="shared" ref="D12:Q12" si="15">AM54+AM55+AM56+AM57+AM58+AM59+AM60+AM61+AM62+AM63+AM64+AM65+AM66+AM67+AM68+AM69+AM70</f>
        <v>636.19999980926514</v>
      </c>
      <c r="E12" s="8">
        <f t="shared" si="15"/>
        <v>660.49999999999989</v>
      </c>
      <c r="F12" s="8">
        <f t="shared" si="15"/>
        <v>697.70000553131115</v>
      </c>
      <c r="G12" s="8">
        <f t="shared" si="15"/>
        <v>707.69185256958008</v>
      </c>
      <c r="H12" s="8">
        <f t="shared" si="15"/>
        <v>718.20612621307384</v>
      </c>
      <c r="I12" s="8">
        <f t="shared" si="15"/>
        <v>728.49373817443859</v>
      </c>
      <c r="J12" s="8">
        <f t="shared" si="15"/>
        <v>741.11302566528332</v>
      </c>
      <c r="K12" s="8">
        <f t="shared" si="15"/>
        <v>754.27311229705788</v>
      </c>
      <c r="L12" s="8">
        <f t="shared" si="15"/>
        <v>767.60859107971191</v>
      </c>
      <c r="M12" s="8">
        <f t="shared" si="15"/>
        <v>773.03263854980469</v>
      </c>
      <c r="N12" s="8">
        <f t="shared" si="15"/>
        <v>770.95116901397705</v>
      </c>
      <c r="O12" s="8">
        <f t="shared" si="15"/>
        <v>773.27977180480957</v>
      </c>
      <c r="P12" s="8">
        <f t="shared" si="15"/>
        <v>772.24644088745129</v>
      </c>
      <c r="Q12" s="8">
        <f t="shared" si="15"/>
        <v>779.2400932312014</v>
      </c>
      <c r="S12" s="47" t="s">
        <v>25</v>
      </c>
      <c r="T12" s="48">
        <f>C12/$C$12*100</f>
        <v>100</v>
      </c>
      <c r="U12" s="48">
        <f t="shared" ref="U12:AG12" si="16">D12/$C$12*100</f>
        <v>102.91167930729812</v>
      </c>
      <c r="V12" s="48">
        <f t="shared" si="16"/>
        <v>106.84244609061454</v>
      </c>
      <c r="W12" s="48">
        <f t="shared" si="16"/>
        <v>112.85991707554972</v>
      </c>
      <c r="X12" s="48">
        <f t="shared" si="16"/>
        <v>114.47619773948905</v>
      </c>
      <c r="Y12" s="48">
        <f t="shared" si="16"/>
        <v>116.17698610426868</v>
      </c>
      <c r="Z12" s="48">
        <f t="shared" si="16"/>
        <v>117.84110968698371</v>
      </c>
      <c r="AA12" s="48">
        <f t="shared" si="16"/>
        <v>119.88240498364161</v>
      </c>
      <c r="AB12" s="48">
        <f t="shared" si="16"/>
        <v>122.01117992157225</v>
      </c>
      <c r="AC12" s="48">
        <f t="shared" si="16"/>
        <v>124.1683262848247</v>
      </c>
      <c r="AD12" s="48">
        <f t="shared" si="16"/>
        <v>125.04571992512194</v>
      </c>
      <c r="AE12" s="48">
        <f t="shared" si="16"/>
        <v>124.70902151986695</v>
      </c>
      <c r="AF12" s="48">
        <f t="shared" si="16"/>
        <v>125.08569618776397</v>
      </c>
      <c r="AG12" s="48">
        <f t="shared" si="16"/>
        <v>124.91854463162223</v>
      </c>
      <c r="AH12" s="48">
        <f>Q12/$C$12*100</f>
        <v>126.04983747570037</v>
      </c>
      <c r="AI12" s="48"/>
      <c r="AJ12" s="48"/>
      <c r="AK12" s="50" t="s">
        <v>59</v>
      </c>
      <c r="AL12" s="51">
        <v>63.999998092651403</v>
      </c>
      <c r="AM12" s="51">
        <v>59.800001144409201</v>
      </c>
      <c r="AN12" s="51">
        <v>64.600002288818402</v>
      </c>
      <c r="AO12" s="51">
        <v>57.300001144409201</v>
      </c>
      <c r="AP12" s="51">
        <v>59.361524581909201</v>
      </c>
      <c r="AQ12" s="51">
        <v>68.6947536468506</v>
      </c>
      <c r="AR12" s="51">
        <v>55.517040252685497</v>
      </c>
      <c r="AS12" s="51">
        <v>54.604915618896499</v>
      </c>
      <c r="AT12" s="51">
        <v>51.133020401000998</v>
      </c>
      <c r="AU12" s="51">
        <v>47.787425994872997</v>
      </c>
      <c r="AV12" s="51">
        <v>49.811605453491197</v>
      </c>
      <c r="AW12" s="51">
        <v>45.7922687530518</v>
      </c>
      <c r="AX12" s="51">
        <v>49.1109008789063</v>
      </c>
      <c r="AY12" s="51">
        <v>49.140064239502003</v>
      </c>
      <c r="AZ12" s="51">
        <v>49.197687149047901</v>
      </c>
      <c r="BA12" s="69"/>
    </row>
    <row r="13" spans="2:53" x14ac:dyDescent="0.25">
      <c r="B13" s="33" t="s">
        <v>26</v>
      </c>
      <c r="C13" s="8">
        <f>AL71+AL72+AL73+AL74+AL75+AL76+AL77+AL78+AL79+AL80+AL81+AL82+AL83</f>
        <v>235.60000014305129</v>
      </c>
      <c r="D13" s="8">
        <f t="shared" ref="D13:Q13" si="17">AM71+AM72+AM73+AM74+AM75+AM76+AM77+AM78+AM79+AM80+AM81+AM82+AM83</f>
        <v>241.00000023841855</v>
      </c>
      <c r="E13" s="8">
        <f t="shared" si="17"/>
        <v>244.00000071525571</v>
      </c>
      <c r="F13" s="8">
        <f t="shared" si="17"/>
        <v>227.50000071525579</v>
      </c>
      <c r="G13" s="8">
        <f t="shared" si="17"/>
        <v>232.99983429908755</v>
      </c>
      <c r="H13" s="8">
        <f t="shared" si="17"/>
        <v>237.63526558876038</v>
      </c>
      <c r="I13" s="8">
        <f t="shared" si="17"/>
        <v>258.36056852340693</v>
      </c>
      <c r="J13" s="8">
        <f t="shared" si="17"/>
        <v>262.45959901809681</v>
      </c>
      <c r="K13" s="8">
        <f t="shared" si="17"/>
        <v>272.81813335418701</v>
      </c>
      <c r="L13" s="8">
        <f t="shared" si="17"/>
        <v>282.26684951782232</v>
      </c>
      <c r="M13" s="8">
        <f t="shared" si="17"/>
        <v>293.36436748504639</v>
      </c>
      <c r="N13" s="8">
        <f t="shared" si="17"/>
        <v>311.95055103301996</v>
      </c>
      <c r="O13" s="8">
        <f t="shared" si="17"/>
        <v>312.8099861145019</v>
      </c>
      <c r="P13" s="8">
        <f t="shared" si="17"/>
        <v>322.40140962600719</v>
      </c>
      <c r="Q13" s="8">
        <f t="shared" si="17"/>
        <v>321.87938070297247</v>
      </c>
      <c r="S13" s="47" t="s">
        <v>26</v>
      </c>
      <c r="T13" s="48">
        <f>C13/$C$13*100</f>
        <v>100</v>
      </c>
      <c r="U13" s="48">
        <f t="shared" ref="U13:AG13" si="18">D13/$C$13*100</f>
        <v>102.29202041260123</v>
      </c>
      <c r="V13" s="48">
        <f t="shared" si="18"/>
        <v>103.56536526617322</v>
      </c>
      <c r="W13" s="48">
        <f t="shared" si="18"/>
        <v>96.561969684687028</v>
      </c>
      <c r="X13" s="48">
        <f t="shared" si="18"/>
        <v>98.896364243469876</v>
      </c>
      <c r="Y13" s="48">
        <f t="shared" si="18"/>
        <v>100.86386478967458</v>
      </c>
      <c r="Z13" s="48">
        <f t="shared" si="18"/>
        <v>109.66068266830895</v>
      </c>
      <c r="AA13" s="48">
        <f t="shared" si="18"/>
        <v>111.40050885345372</v>
      </c>
      <c r="AB13" s="48">
        <f t="shared" si="18"/>
        <v>115.79717028375963</v>
      </c>
      <c r="AC13" s="48">
        <f t="shared" si="18"/>
        <v>119.80766101291846</v>
      </c>
      <c r="AD13" s="48">
        <f t="shared" si="18"/>
        <v>124.51798272789549</v>
      </c>
      <c r="AE13" s="48">
        <f t="shared" si="18"/>
        <v>132.40685519677854</v>
      </c>
      <c r="AF13" s="48">
        <f t="shared" si="18"/>
        <v>132.77164088479216</v>
      </c>
      <c r="AG13" s="48">
        <f t="shared" si="18"/>
        <v>136.84270349331575</v>
      </c>
      <c r="AH13" s="48">
        <f>Q13/$C$13*100</f>
        <v>136.62112924768005</v>
      </c>
      <c r="AI13" s="48"/>
      <c r="AJ13" s="48"/>
      <c r="AK13" s="50" t="s">
        <v>60</v>
      </c>
      <c r="AL13" s="51">
        <v>62.200000762939503</v>
      </c>
      <c r="AM13" s="51">
        <v>61.5</v>
      </c>
      <c r="AN13" s="51">
        <v>58.100000381469698</v>
      </c>
      <c r="AO13" s="51">
        <v>69.800001144409194</v>
      </c>
      <c r="AP13" s="51">
        <v>57.271770477294901</v>
      </c>
      <c r="AQ13" s="51">
        <v>58.902975082397496</v>
      </c>
      <c r="AR13" s="51">
        <v>68.043592453002901</v>
      </c>
      <c r="AS13" s="51">
        <v>55.203687667846701</v>
      </c>
      <c r="AT13" s="51">
        <v>54.513118743896499</v>
      </c>
      <c r="AU13" s="51">
        <v>51.286191940307603</v>
      </c>
      <c r="AV13" s="51">
        <v>48.249124526977504</v>
      </c>
      <c r="AW13" s="51">
        <v>50.183042526245103</v>
      </c>
      <c r="AX13" s="51">
        <v>46.225830078125</v>
      </c>
      <c r="AY13" s="51">
        <v>49.497808456420898</v>
      </c>
      <c r="AZ13" s="51">
        <v>49.5423069000244</v>
      </c>
      <c r="BA13" s="69"/>
    </row>
    <row r="14" spans="2:53" x14ac:dyDescent="0.25">
      <c r="B14" s="33" t="s">
        <v>27</v>
      </c>
      <c r="C14" s="8">
        <f>AL84+AL85+AL86+AL87+AL88+AL89+AL90+AL91+AL92+AL93</f>
        <v>64.700000509619741</v>
      </c>
      <c r="D14" s="8">
        <f t="shared" ref="D14:Q14" si="19">AM84+AM85+AM86+AM87+AM88+AM89+AM90+AM91+AM92+AM93</f>
        <v>70.999999985098938</v>
      </c>
      <c r="E14" s="8">
        <f t="shared" si="19"/>
        <v>69.199999794364047</v>
      </c>
      <c r="F14" s="8">
        <f t="shared" si="19"/>
        <v>69.399999767541871</v>
      </c>
      <c r="G14" s="8">
        <f t="shared" si="19"/>
        <v>75.642957270145445</v>
      </c>
      <c r="H14" s="8">
        <f t="shared" si="19"/>
        <v>77.70331394672391</v>
      </c>
      <c r="I14" s="8">
        <f t="shared" si="19"/>
        <v>71.57571434974669</v>
      </c>
      <c r="J14" s="8">
        <f t="shared" si="19"/>
        <v>74.411059916019425</v>
      </c>
      <c r="K14" s="8">
        <f t="shared" si="19"/>
        <v>77.036269187927203</v>
      </c>
      <c r="L14" s="8">
        <f t="shared" si="19"/>
        <v>78.60130786895752</v>
      </c>
      <c r="M14" s="8">
        <f t="shared" si="19"/>
        <v>82.855893015861568</v>
      </c>
      <c r="N14" s="8">
        <f t="shared" si="19"/>
        <v>81.581756353378267</v>
      </c>
      <c r="O14" s="8">
        <f t="shared" si="19"/>
        <v>90.911637067794814</v>
      </c>
      <c r="P14" s="8">
        <f t="shared" si="19"/>
        <v>95.106841802597089</v>
      </c>
      <c r="Q14" s="8">
        <f t="shared" si="19"/>
        <v>97.378156185150075</v>
      </c>
      <c r="S14" s="47" t="s">
        <v>27</v>
      </c>
      <c r="T14" s="48">
        <f>C14/$C$14*100</f>
        <v>100</v>
      </c>
      <c r="U14" s="48">
        <f t="shared" ref="U14:AG14" si="20">D14/$C$14*100</f>
        <v>109.73724795340998</v>
      </c>
      <c r="V14" s="48">
        <f t="shared" si="20"/>
        <v>106.95517658315201</v>
      </c>
      <c r="W14" s="48">
        <f t="shared" si="20"/>
        <v>107.26429555008012</v>
      </c>
      <c r="X14" s="48">
        <f t="shared" si="20"/>
        <v>116.91337971303213</v>
      </c>
      <c r="Y14" s="48">
        <f t="shared" si="20"/>
        <v>120.09785677694207</v>
      </c>
      <c r="Z14" s="48">
        <f t="shared" si="20"/>
        <v>110.62706922097266</v>
      </c>
      <c r="AA14" s="48">
        <f t="shared" si="20"/>
        <v>115.00936527033846</v>
      </c>
      <c r="AB14" s="48">
        <f t="shared" si="20"/>
        <v>119.06687570500603</v>
      </c>
      <c r="AC14" s="48">
        <f t="shared" si="20"/>
        <v>121.48579173082217</v>
      </c>
      <c r="AD14" s="48">
        <f t="shared" si="20"/>
        <v>128.06165743931081</v>
      </c>
      <c r="AE14" s="48">
        <f t="shared" si="20"/>
        <v>126.09235813104593</v>
      </c>
      <c r="AF14" s="48">
        <f t="shared" si="20"/>
        <v>140.51257550496908</v>
      </c>
      <c r="AG14" s="48">
        <f t="shared" si="20"/>
        <v>146.99666314292591</v>
      </c>
      <c r="AH14" s="48">
        <f>Q14/$C$14*100</f>
        <v>150.50719539124529</v>
      </c>
      <c r="AI14" s="48"/>
      <c r="AJ14" s="48"/>
      <c r="AK14" s="50" t="s">
        <v>61</v>
      </c>
      <c r="AL14" s="51">
        <v>62.199998855590799</v>
      </c>
      <c r="AM14" s="51">
        <v>63.599998474121101</v>
      </c>
      <c r="AN14" s="51">
        <v>61.999998092651403</v>
      </c>
      <c r="AO14" s="51">
        <v>59.100000381469698</v>
      </c>
      <c r="AP14" s="51">
        <v>69.017868041992202</v>
      </c>
      <c r="AQ14" s="51">
        <v>57.188554763793903</v>
      </c>
      <c r="AR14" s="51">
        <v>58.440509796142599</v>
      </c>
      <c r="AS14" s="51">
        <v>67.408872604370103</v>
      </c>
      <c r="AT14" s="51">
        <v>54.877918243408203</v>
      </c>
      <c r="AU14" s="51">
        <v>54.372423171997099</v>
      </c>
      <c r="AV14" s="51">
        <v>51.356546401977504</v>
      </c>
      <c r="AW14" s="51">
        <v>48.606685638427699</v>
      </c>
      <c r="AX14" s="51">
        <v>50.444437026977504</v>
      </c>
      <c r="AY14" s="51">
        <v>46.556669235229499</v>
      </c>
      <c r="AZ14" s="51">
        <v>49.785728454589801</v>
      </c>
      <c r="BA14" s="69"/>
    </row>
    <row r="15" spans="2:53" x14ac:dyDescent="0.25">
      <c r="B15" s="33" t="s">
        <v>28</v>
      </c>
      <c r="C15" s="8">
        <f>AL94+AL95+AL96+AL97+AL98+AL99+AL100+AL101+AL102+AL103</f>
        <v>9.2000001966953242</v>
      </c>
      <c r="D15" s="8">
        <f t="shared" ref="D15:Q15" si="21">AM94+AM95+AM96+AM97+AM98+AM99+AM100+AM101+AM102+AM103</f>
        <v>8.0000001788139361</v>
      </c>
      <c r="E15" s="8">
        <f t="shared" si="21"/>
        <v>10.700000047683712</v>
      </c>
      <c r="F15" s="8">
        <f t="shared" si="21"/>
        <v>9.8999999165534973</v>
      </c>
      <c r="G15" s="8">
        <f t="shared" si="21"/>
        <v>10.790324118919671</v>
      </c>
      <c r="H15" s="8">
        <f t="shared" si="21"/>
        <v>10.437747014686469</v>
      </c>
      <c r="I15" s="8">
        <f t="shared" si="21"/>
        <v>10.456045970320707</v>
      </c>
      <c r="J15" s="8">
        <f t="shared" si="21"/>
        <v>9.0813129916787148</v>
      </c>
      <c r="K15" s="8">
        <f t="shared" si="21"/>
        <v>8.7375392522662949</v>
      </c>
      <c r="L15" s="8">
        <f t="shared" si="21"/>
        <v>9.86278774403036</v>
      </c>
      <c r="M15" s="8">
        <f t="shared" si="21"/>
        <v>11.09921111911536</v>
      </c>
      <c r="N15" s="8">
        <f t="shared" si="21"/>
        <v>11.856034006923437</v>
      </c>
      <c r="O15" s="8">
        <f t="shared" si="21"/>
        <v>11.380532573908567</v>
      </c>
      <c r="P15" s="8">
        <f t="shared" si="21"/>
        <v>11.765906319022173</v>
      </c>
      <c r="Q15" s="8">
        <f t="shared" si="21"/>
        <v>13.61492846906185</v>
      </c>
      <c r="S15" s="47" t="s">
        <v>28</v>
      </c>
      <c r="T15" s="48">
        <f>C15/$C$15*100</f>
        <v>100</v>
      </c>
      <c r="U15" s="48">
        <f t="shared" ref="U15:AG15" si="22">D15/$C$15*100</f>
        <v>86.956521823636123</v>
      </c>
      <c r="V15" s="48">
        <f t="shared" si="22"/>
        <v>116.30434585780979</v>
      </c>
      <c r="W15" s="48">
        <f t="shared" si="22"/>
        <v>107.60869244448077</v>
      </c>
      <c r="X15" s="48">
        <f t="shared" si="22"/>
        <v>117.28612921981889</v>
      </c>
      <c r="Y15" s="48">
        <f t="shared" si="22"/>
        <v>113.45376947313271</v>
      </c>
      <c r="Z15" s="48">
        <f t="shared" si="22"/>
        <v>113.65267116055671</v>
      </c>
      <c r="AA15" s="48">
        <f t="shared" si="22"/>
        <v>98.709921712183842</v>
      </c>
      <c r="AB15" s="48">
        <f t="shared" si="22"/>
        <v>94.973250711503823</v>
      </c>
      <c r="AC15" s="48">
        <f t="shared" si="22"/>
        <v>107.20421231700747</v>
      </c>
      <c r="AD15" s="48">
        <f t="shared" si="22"/>
        <v>120.6435965414679</v>
      </c>
      <c r="AE15" s="48">
        <f t="shared" si="22"/>
        <v>128.86993210263375</v>
      </c>
      <c r="AF15" s="48">
        <f t="shared" si="22"/>
        <v>123.70143837601763</v>
      </c>
      <c r="AG15" s="48">
        <f t="shared" si="22"/>
        <v>127.89028334204311</v>
      </c>
      <c r="AH15" s="48">
        <f>Q15/$C$15*100</f>
        <v>147.98834976060527</v>
      </c>
      <c r="AI15" s="48"/>
      <c r="AJ15" s="48"/>
      <c r="AK15" s="50" t="s">
        <v>62</v>
      </c>
      <c r="AL15" s="51">
        <v>57.599998474121101</v>
      </c>
      <c r="AM15" s="51">
        <v>62.199998855590799</v>
      </c>
      <c r="AN15" s="51">
        <v>62.099998474121101</v>
      </c>
      <c r="AO15" s="51">
        <v>63.699998855590799</v>
      </c>
      <c r="AP15" s="51">
        <v>58.570137023925803</v>
      </c>
      <c r="AQ15" s="51">
        <v>68.114942550659194</v>
      </c>
      <c r="AR15" s="51">
        <v>56.909236907958999</v>
      </c>
      <c r="AS15" s="51">
        <v>57.835205078125</v>
      </c>
      <c r="AT15" s="51">
        <v>66.624097824096694</v>
      </c>
      <c r="AU15" s="51">
        <v>54.3853855133057</v>
      </c>
      <c r="AV15" s="51">
        <v>54.051530838012702</v>
      </c>
      <c r="AW15" s="51">
        <v>51.231031417846701</v>
      </c>
      <c r="AX15" s="51">
        <v>48.709947586059599</v>
      </c>
      <c r="AY15" s="51">
        <v>50.474807739257798</v>
      </c>
      <c r="AZ15" s="51">
        <v>46.657629013061502</v>
      </c>
      <c r="BA15" s="69"/>
    </row>
    <row r="16" spans="2:53" x14ac:dyDescent="0.25">
      <c r="B16" s="53" t="s">
        <v>29</v>
      </c>
      <c r="C16" s="54">
        <f t="shared" ref="C16:F16" si="23">C5+C6+C7+C8+C9+C13+C14+C15</f>
        <v>3678.6999935060735</v>
      </c>
      <c r="D16" s="54">
        <f t="shared" si="23"/>
        <v>3683.0000051707029</v>
      </c>
      <c r="E16" s="54">
        <f t="shared" si="23"/>
        <v>3666.8999986499548</v>
      </c>
      <c r="F16" s="54">
        <f t="shared" si="23"/>
        <v>3645.2999994456763</v>
      </c>
      <c r="G16" s="54">
        <f>G5+G6+G7+G8+G9+G13+G14+G15</f>
        <v>3632.3141619833186</v>
      </c>
      <c r="H16" s="54">
        <f t="shared" ref="H16:Q16" si="24">H5+H6+H7+H8+H9+H13+H14+H15</f>
        <v>3623.8740486036986</v>
      </c>
      <c r="I16" s="54">
        <f t="shared" si="24"/>
        <v>3618.9400335401297</v>
      </c>
      <c r="J16" s="54">
        <f t="shared" si="24"/>
        <v>3615.5062226429582</v>
      </c>
      <c r="K16" s="54">
        <f t="shared" si="24"/>
        <v>3613.5075387563556</v>
      </c>
      <c r="L16" s="54">
        <f t="shared" si="24"/>
        <v>3612.3277716841549</v>
      </c>
      <c r="M16" s="54">
        <f t="shared" si="24"/>
        <v>3613.0976336225867</v>
      </c>
      <c r="N16" s="54">
        <f t="shared" si="24"/>
        <v>3615.3164696358144</v>
      </c>
      <c r="O16" s="54">
        <f t="shared" si="24"/>
        <v>3617.7705746404827</v>
      </c>
      <c r="P16" s="54">
        <f t="shared" si="24"/>
        <v>3621.3819992393255</v>
      </c>
      <c r="Q16" s="54">
        <f t="shared" si="24"/>
        <v>3626.3702413886786</v>
      </c>
      <c r="R16" s="35"/>
      <c r="S16" s="49"/>
      <c r="T16" s="48">
        <f>C16/$C$16*100</f>
        <v>100</v>
      </c>
      <c r="U16" s="48">
        <f t="shared" ref="U16:AG16" si="25">D16/$C$16*100</f>
        <v>100.11688943573056</v>
      </c>
      <c r="V16" s="48">
        <f t="shared" si="25"/>
        <v>99.679234651454351</v>
      </c>
      <c r="W16" s="48">
        <f t="shared" si="25"/>
        <v>99.092070728263863</v>
      </c>
      <c r="X16" s="48">
        <f t="shared" si="25"/>
        <v>98.739070008300786</v>
      </c>
      <c r="Y16" s="48">
        <f t="shared" si="25"/>
        <v>98.509638051508475</v>
      </c>
      <c r="Z16" s="48">
        <f t="shared" si="25"/>
        <v>98.375514174261653</v>
      </c>
      <c r="AA16" s="48">
        <f t="shared" si="25"/>
        <v>98.282171120921262</v>
      </c>
      <c r="AB16" s="48">
        <f t="shared" si="25"/>
        <v>98.227839865582936</v>
      </c>
      <c r="AC16" s="48">
        <f t="shared" si="25"/>
        <v>98.19576964854204</v>
      </c>
      <c r="AD16" s="48">
        <f t="shared" si="25"/>
        <v>98.216697202835419</v>
      </c>
      <c r="AE16" s="48">
        <f t="shared" si="25"/>
        <v>98.277012967022358</v>
      </c>
      <c r="AF16" s="48">
        <f t="shared" si="25"/>
        <v>98.343724169593926</v>
      </c>
      <c r="AG16" s="48">
        <f t="shared" si="25"/>
        <v>98.441895387829121</v>
      </c>
      <c r="AH16" s="48">
        <f>Q16/$C$16*100</f>
        <v>98.577493347928041</v>
      </c>
      <c r="AI16" s="48"/>
      <c r="AJ16" s="48"/>
      <c r="AK16" s="50" t="s">
        <v>63</v>
      </c>
      <c r="AL16" s="51">
        <v>54.100000381469698</v>
      </c>
      <c r="AM16" s="51">
        <v>56.799999237060497</v>
      </c>
      <c r="AN16" s="51">
        <v>62.600000381469698</v>
      </c>
      <c r="AO16" s="51">
        <v>64</v>
      </c>
      <c r="AP16" s="51">
        <v>62.549266815185497</v>
      </c>
      <c r="AQ16" s="51">
        <v>58.021898269653299</v>
      </c>
      <c r="AR16" s="51">
        <v>67.221500396728501</v>
      </c>
      <c r="AS16" s="51">
        <v>56.561155319213903</v>
      </c>
      <c r="AT16" s="51">
        <v>57.219703674316399</v>
      </c>
      <c r="AU16" s="51">
        <v>65.826257705688505</v>
      </c>
      <c r="AV16" s="51">
        <v>53.891075134277301</v>
      </c>
      <c r="AW16" s="51">
        <v>53.700191497802699</v>
      </c>
      <c r="AX16" s="51">
        <v>51.023162841796903</v>
      </c>
      <c r="AY16" s="51">
        <v>48.725446701049798</v>
      </c>
      <c r="AZ16" s="51">
        <v>50.4340915679932</v>
      </c>
      <c r="BA16" s="69"/>
    </row>
    <row r="17" spans="2:53" x14ac:dyDescent="0.25">
      <c r="H17" s="8"/>
      <c r="I17" s="8"/>
      <c r="J17" s="8"/>
      <c r="K17" s="8"/>
      <c r="L17" s="8"/>
      <c r="M17" s="8"/>
      <c r="N17" s="36"/>
      <c r="O17" s="36"/>
      <c r="P17" s="36"/>
      <c r="Q17" s="36"/>
      <c r="R17" s="35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/>
      <c r="AD17" s="59"/>
      <c r="AE17" s="59"/>
      <c r="AF17" s="59"/>
      <c r="AG17" s="59"/>
      <c r="AH17" s="59"/>
      <c r="AI17" s="59"/>
      <c r="AJ17" s="59"/>
      <c r="AK17" s="50" t="s">
        <v>64</v>
      </c>
      <c r="AL17" s="51">
        <v>55.299999237060497</v>
      </c>
      <c r="AM17" s="51">
        <v>54.600000381469698</v>
      </c>
      <c r="AN17" s="51">
        <v>56.400001525878899</v>
      </c>
      <c r="AO17" s="51">
        <v>61.699998855590799</v>
      </c>
      <c r="AP17" s="51">
        <v>63.052131652832003</v>
      </c>
      <c r="AQ17" s="51">
        <v>61.388624191284201</v>
      </c>
      <c r="AR17" s="51">
        <v>57.380472183227504</v>
      </c>
      <c r="AS17" s="51">
        <v>66.243921279907198</v>
      </c>
      <c r="AT17" s="51">
        <v>56.090379714965799</v>
      </c>
      <c r="AU17" s="51">
        <v>56.503406524658203</v>
      </c>
      <c r="AV17" s="51">
        <v>64.932094573974595</v>
      </c>
      <c r="AW17" s="51">
        <v>53.321872711181598</v>
      </c>
      <c r="AX17" s="51">
        <v>53.225650787353501</v>
      </c>
      <c r="AY17" s="51">
        <v>50.700208663940401</v>
      </c>
      <c r="AZ17" s="51">
        <v>48.613430023193402</v>
      </c>
      <c r="BA17" s="69"/>
    </row>
    <row r="18" spans="2:53" x14ac:dyDescent="0.25">
      <c r="B18" s="53" t="s">
        <v>30</v>
      </c>
      <c r="C18" s="8"/>
      <c r="D18" s="8">
        <f t="shared" ref="D18:G18" si="26">D16-C16</f>
        <v>4.3000116646294373</v>
      </c>
      <c r="E18" s="8">
        <f t="shared" si="26"/>
        <v>-16.100006520748138</v>
      </c>
      <c r="F18" s="8">
        <f t="shared" si="26"/>
        <v>-21.599999204278447</v>
      </c>
      <c r="G18" s="8">
        <f t="shared" si="26"/>
        <v>-12.985837462357722</v>
      </c>
      <c r="H18" s="8">
        <f>H16-G16</f>
        <v>-8.4401133796200156</v>
      </c>
      <c r="I18" s="8">
        <f>I16-H16</f>
        <v>-4.9340150635689497</v>
      </c>
      <c r="J18" s="8">
        <f t="shared" ref="J18:Q18" si="27">J16-I16</f>
        <v>-3.4338108971714973</v>
      </c>
      <c r="K18" s="8">
        <f t="shared" si="27"/>
        <v>-1.9986838866025209</v>
      </c>
      <c r="L18" s="8">
        <f t="shared" si="27"/>
        <v>-1.1797670722007751</v>
      </c>
      <c r="M18" s="8">
        <f>M16-L16</f>
        <v>0.76986193843185902</v>
      </c>
      <c r="N18" s="36">
        <f t="shared" si="27"/>
        <v>2.2188360132277012</v>
      </c>
      <c r="O18" s="36">
        <f>O16-N16</f>
        <v>2.4541050046682358</v>
      </c>
      <c r="P18" s="36">
        <f t="shared" si="27"/>
        <v>3.6114245988428593</v>
      </c>
      <c r="Q18" s="36">
        <f t="shared" si="27"/>
        <v>4.9882421493530273</v>
      </c>
      <c r="R18" s="35"/>
      <c r="AC18" s="37"/>
      <c r="AD18" s="37"/>
      <c r="AE18" s="37"/>
      <c r="AF18" s="37"/>
      <c r="AG18" s="37"/>
      <c r="AH18" s="37"/>
      <c r="AI18" s="37"/>
      <c r="AJ18" s="37"/>
      <c r="AK18" s="50" t="s">
        <v>65</v>
      </c>
      <c r="AL18" s="51">
        <v>51.200000762939503</v>
      </c>
      <c r="AM18" s="51">
        <v>52.399999618530302</v>
      </c>
      <c r="AN18" s="51">
        <v>57.799999237060497</v>
      </c>
      <c r="AO18" s="51">
        <v>59.000001907348597</v>
      </c>
      <c r="AP18" s="51">
        <v>60.7126789093018</v>
      </c>
      <c r="AQ18" s="51">
        <v>62.228279113769503</v>
      </c>
      <c r="AR18" s="51">
        <v>60.357696533203097</v>
      </c>
      <c r="AS18" s="51">
        <v>56.815858840942397</v>
      </c>
      <c r="AT18" s="51">
        <v>65.3717041015625</v>
      </c>
      <c r="AU18" s="51">
        <v>55.691408157348597</v>
      </c>
      <c r="AV18" s="51">
        <v>55.902078628540004</v>
      </c>
      <c r="AW18" s="51">
        <v>64.138833999633803</v>
      </c>
      <c r="AX18" s="51">
        <v>52.840673446655302</v>
      </c>
      <c r="AY18" s="51">
        <v>52.8443279266357</v>
      </c>
      <c r="AZ18" s="51">
        <v>50.462638854980497</v>
      </c>
      <c r="BA18" s="69"/>
    </row>
    <row r="19" spans="2:53" ht="15.75" thickBot="1" x14ac:dyDescent="0.3">
      <c r="B19" s="53" t="s">
        <v>31</v>
      </c>
      <c r="D19" s="38">
        <f t="shared" ref="D19:G19" si="28">D18/C16</f>
        <v>1.1688943573056111E-3</v>
      </c>
      <c r="E19" s="38">
        <f t="shared" si="28"/>
        <v>-4.3714380934414144E-3</v>
      </c>
      <c r="F19" s="38">
        <f t="shared" si="28"/>
        <v>-5.8905340238978249E-3</v>
      </c>
      <c r="G19" s="38">
        <f t="shared" si="28"/>
        <v>-3.5623508255376557E-3</v>
      </c>
      <c r="H19" s="38">
        <f>H18/G16</f>
        <v>-2.3236187739365415E-3</v>
      </c>
      <c r="I19" s="38">
        <f>I18/H16</f>
        <v>-1.3615305050323305E-3</v>
      </c>
      <c r="J19" s="38">
        <f t="shared" ref="J19:Q19" si="29">J18/I16</f>
        <v>-9.4884437579709365E-4</v>
      </c>
      <c r="K19" s="38">
        <f t="shared" si="29"/>
        <v>-5.5280886368976295E-4</v>
      </c>
      <c r="L19" s="38">
        <f t="shared" si="29"/>
        <v>-3.264880616817006E-4</v>
      </c>
      <c r="M19" s="38">
        <f t="shared" si="29"/>
        <v>2.1312073186341302E-4</v>
      </c>
      <c r="N19" s="39">
        <f t="shared" si="29"/>
        <v>6.1410906602129038E-4</v>
      </c>
      <c r="O19" s="39">
        <f t="shared" si="29"/>
        <v>6.7880779601998378E-4</v>
      </c>
      <c r="P19" s="39">
        <f t="shared" si="29"/>
        <v>9.9824588771822427E-4</v>
      </c>
      <c r="Q19" s="39">
        <f t="shared" si="29"/>
        <v>1.3774415818051816E-3</v>
      </c>
      <c r="R19" s="40"/>
      <c r="AC19" s="37"/>
      <c r="AD19" s="37"/>
      <c r="AE19" s="37"/>
      <c r="AF19" s="37"/>
      <c r="AG19" s="37"/>
      <c r="AH19" s="37"/>
      <c r="AI19" s="37"/>
      <c r="AJ19" s="37"/>
      <c r="AK19" s="50" t="s">
        <v>66</v>
      </c>
      <c r="AL19" s="51">
        <v>56.600000381469698</v>
      </c>
      <c r="AM19" s="51">
        <v>51.400001525878899</v>
      </c>
      <c r="AN19" s="51">
        <v>52.399999618530302</v>
      </c>
      <c r="AO19" s="51">
        <v>61.399997711181598</v>
      </c>
      <c r="AP19" s="51">
        <v>58.4396362304688</v>
      </c>
      <c r="AQ19" s="51">
        <v>59.858503341674798</v>
      </c>
      <c r="AR19" s="51">
        <v>61.4852199554443</v>
      </c>
      <c r="AS19" s="51">
        <v>59.451812744140597</v>
      </c>
      <c r="AT19" s="51">
        <v>56.349113464355497</v>
      </c>
      <c r="AU19" s="51">
        <v>64.564458847045898</v>
      </c>
      <c r="AV19" s="51">
        <v>55.380163192749002</v>
      </c>
      <c r="AW19" s="51">
        <v>55.410875320434599</v>
      </c>
      <c r="AX19" s="51">
        <v>63.412218093872099</v>
      </c>
      <c r="AY19" s="51">
        <v>52.470428466796903</v>
      </c>
      <c r="AZ19" s="51">
        <v>52.572269439697301</v>
      </c>
      <c r="BA19" s="69"/>
    </row>
    <row r="20" spans="2:53" x14ac:dyDescent="0.25"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  <c r="R20" s="43" t="s">
        <v>153</v>
      </c>
      <c r="AC20" s="37"/>
      <c r="AD20" s="37"/>
      <c r="AE20" s="37"/>
      <c r="AF20" s="37"/>
      <c r="AG20" s="37"/>
      <c r="AH20" s="37"/>
      <c r="AI20" s="37"/>
      <c r="AJ20" s="37"/>
      <c r="AK20" s="50" t="s">
        <v>67</v>
      </c>
      <c r="AL20" s="51">
        <v>56.900001525878899</v>
      </c>
      <c r="AM20" s="51">
        <v>58.5</v>
      </c>
      <c r="AN20" s="51">
        <v>50.699998855590799</v>
      </c>
      <c r="AO20" s="51">
        <v>52.5</v>
      </c>
      <c r="AP20" s="51">
        <v>60.7115154266357</v>
      </c>
      <c r="AQ20" s="51">
        <v>57.883714675903299</v>
      </c>
      <c r="AR20" s="51">
        <v>59.005939483642599</v>
      </c>
      <c r="AS20" s="51">
        <v>60.689188003540004</v>
      </c>
      <c r="AT20" s="51">
        <v>58.5452880859375</v>
      </c>
      <c r="AU20" s="51">
        <v>55.875471115112298</v>
      </c>
      <c r="AV20" s="51">
        <v>63.713949203491197</v>
      </c>
      <c r="AW20" s="51">
        <v>55.056367874145501</v>
      </c>
      <c r="AX20" s="51">
        <v>54.930219650268597</v>
      </c>
      <c r="AY20" s="51">
        <v>62.653087615966797</v>
      </c>
      <c r="AZ20" s="51">
        <v>52.150007247924798</v>
      </c>
      <c r="BA20" s="69"/>
    </row>
    <row r="21" spans="2:53" ht="15" customHeight="1" thickBot="1" x14ac:dyDescent="0.4">
      <c r="F21" s="41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  <c r="R21" s="44">
        <f>AVERAGE(H19:Q19)</f>
        <v>-1.6315655167093354E-4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154</v>
      </c>
      <c r="AJ21" s="3"/>
      <c r="AK21" s="50" t="s">
        <v>68</v>
      </c>
      <c r="AL21" s="51">
        <v>60.299999237060497</v>
      </c>
      <c r="AM21" s="51">
        <v>56.400001525878899</v>
      </c>
      <c r="AN21" s="51">
        <v>58.299999237060497</v>
      </c>
      <c r="AO21" s="51">
        <v>47.299999237060497</v>
      </c>
      <c r="AP21" s="51">
        <v>51.511495590209996</v>
      </c>
      <c r="AQ21" s="51">
        <v>59.172863006591797</v>
      </c>
      <c r="AR21" s="51">
        <v>56.484403610229499</v>
      </c>
      <c r="AS21" s="51">
        <v>57.288751602172901</v>
      </c>
      <c r="AT21" s="51">
        <v>58.9948825836182</v>
      </c>
      <c r="AU21" s="51">
        <v>56.740734100341797</v>
      </c>
      <c r="AV21" s="51">
        <v>54.613935470581097</v>
      </c>
      <c r="AW21" s="51">
        <v>61.9272785186768</v>
      </c>
      <c r="AX21" s="51">
        <v>53.887645721435497</v>
      </c>
      <c r="AY21" s="51">
        <v>53.634874343872099</v>
      </c>
      <c r="AZ21" s="51">
        <v>60.974601745605497</v>
      </c>
      <c r="BA21" s="69"/>
    </row>
    <row r="22" spans="2:53" ht="15" customHeight="1" thickBot="1" x14ac:dyDescent="0.4">
      <c r="F22" s="41"/>
      <c r="N22" s="42"/>
      <c r="O22" s="37"/>
      <c r="P22" s="37"/>
      <c r="Q22" s="37"/>
      <c r="S22" s="87" t="s">
        <v>152</v>
      </c>
      <c r="T22" s="88">
        <v>2015</v>
      </c>
      <c r="U22" s="88">
        <v>2016</v>
      </c>
      <c r="V22" s="88">
        <v>2017</v>
      </c>
      <c r="W22" s="88">
        <v>2018</v>
      </c>
      <c r="X22" s="88">
        <v>2019</v>
      </c>
      <c r="Y22" s="88">
        <v>2020</v>
      </c>
      <c r="Z22" s="88">
        <v>2021</v>
      </c>
      <c r="AA22" s="88">
        <v>2022</v>
      </c>
      <c r="AB22" s="88">
        <v>2023</v>
      </c>
      <c r="AC22" s="88">
        <v>2024</v>
      </c>
      <c r="AD22" s="88">
        <v>2025</v>
      </c>
      <c r="AE22" s="88">
        <v>2026</v>
      </c>
      <c r="AF22" s="88">
        <v>2027</v>
      </c>
      <c r="AG22" s="88">
        <v>2028</v>
      </c>
      <c r="AH22" s="88">
        <v>2029</v>
      </c>
      <c r="AI22" s="111"/>
      <c r="AJ22" s="3"/>
      <c r="AK22" s="50" t="s">
        <v>69</v>
      </c>
      <c r="AL22" s="51">
        <v>58.100000381469698</v>
      </c>
      <c r="AM22" s="51">
        <v>56.800001144409201</v>
      </c>
      <c r="AN22" s="51">
        <v>55.200000762939503</v>
      </c>
      <c r="AO22" s="51">
        <v>54.199998855590799</v>
      </c>
      <c r="AP22" s="51">
        <v>46.606180191040004</v>
      </c>
      <c r="AQ22" s="51">
        <v>50.448804855346701</v>
      </c>
      <c r="AR22" s="51">
        <v>57.377172470092802</v>
      </c>
      <c r="AS22" s="51">
        <v>54.986091613769503</v>
      </c>
      <c r="AT22" s="51">
        <v>55.387733459472699</v>
      </c>
      <c r="AU22" s="51">
        <v>57.055862426757798</v>
      </c>
      <c r="AV22" s="51">
        <v>54.841344833374002</v>
      </c>
      <c r="AW22" s="51">
        <v>53.255754470825202</v>
      </c>
      <c r="AX22" s="51">
        <v>59.851982116699197</v>
      </c>
      <c r="AY22" s="51">
        <v>52.595308303833001</v>
      </c>
      <c r="AZ22" s="51">
        <v>52.263252258300803</v>
      </c>
      <c r="BA22" s="69"/>
    </row>
    <row r="23" spans="2:53" x14ac:dyDescent="0.25">
      <c r="N23" s="42"/>
      <c r="O23" s="37"/>
      <c r="P23" s="37"/>
      <c r="Q23" s="37"/>
      <c r="S23" s="66" t="s">
        <v>47</v>
      </c>
      <c r="T23" s="64">
        <f>AL4</f>
        <v>46.399999618530302</v>
      </c>
      <c r="U23" s="64">
        <f t="shared" ref="U23:AH23" si="30">AM4</f>
        <v>48.100000381469698</v>
      </c>
      <c r="V23" s="64">
        <f t="shared" si="30"/>
        <v>38</v>
      </c>
      <c r="W23" s="64">
        <f t="shared" si="30"/>
        <v>40.300001144409201</v>
      </c>
      <c r="X23" s="64">
        <f t="shared" si="30"/>
        <v>44.325719833374002</v>
      </c>
      <c r="Y23" s="64">
        <f t="shared" si="30"/>
        <v>44.248844146728501</v>
      </c>
      <c r="Z23" s="64">
        <f t="shared" si="30"/>
        <v>44.2355766296387</v>
      </c>
      <c r="AA23" s="64">
        <f t="shared" si="30"/>
        <v>44.2655220031738</v>
      </c>
      <c r="AB23" s="64">
        <f t="shared" si="30"/>
        <v>44.302022933959996</v>
      </c>
      <c r="AC23" s="64">
        <f t="shared" si="30"/>
        <v>44.361106872558601</v>
      </c>
      <c r="AD23" s="64">
        <f t="shared" si="30"/>
        <v>44.470676422119098</v>
      </c>
      <c r="AE23" s="64">
        <f t="shared" si="30"/>
        <v>44.609767913818402</v>
      </c>
      <c r="AF23" s="64">
        <f t="shared" si="30"/>
        <v>44.753097534179702</v>
      </c>
      <c r="AG23" s="64">
        <f t="shared" si="30"/>
        <v>44.900815963745103</v>
      </c>
      <c r="AH23" s="64">
        <f t="shared" si="30"/>
        <v>45.066070556640597</v>
      </c>
      <c r="AI23" s="93">
        <f>AH23-T23</f>
        <v>-1.3339290618897053</v>
      </c>
      <c r="AJ23" s="94"/>
      <c r="AK23" s="50" t="s">
        <v>70</v>
      </c>
      <c r="AL23" s="51">
        <v>51.300001144409201</v>
      </c>
      <c r="AM23" s="51">
        <v>55.699998855590799</v>
      </c>
      <c r="AN23" s="51">
        <v>58</v>
      </c>
      <c r="AO23" s="51">
        <v>54.100000381469698</v>
      </c>
      <c r="AP23" s="51">
        <v>52.0962619781494</v>
      </c>
      <c r="AQ23" s="51">
        <v>45.664154052734403</v>
      </c>
      <c r="AR23" s="51">
        <v>49.019386291503899</v>
      </c>
      <c r="AS23" s="51">
        <v>54.949968338012702</v>
      </c>
      <c r="AT23" s="51">
        <v>53.075780868530302</v>
      </c>
      <c r="AU23" s="51">
        <v>53.035429000854499</v>
      </c>
      <c r="AV23" s="51">
        <v>54.619533538818402</v>
      </c>
      <c r="AW23" s="51">
        <v>52.5971775054932</v>
      </c>
      <c r="AX23" s="51">
        <v>51.517744064331097</v>
      </c>
      <c r="AY23" s="51">
        <v>57.199117660522496</v>
      </c>
      <c r="AZ23" s="51">
        <v>50.979242324829102</v>
      </c>
      <c r="BA23" s="69"/>
    </row>
    <row r="24" spans="2:53" x14ac:dyDescent="0.25">
      <c r="N24" s="42"/>
      <c r="O24" s="37"/>
      <c r="P24" s="37"/>
      <c r="Q24" s="37"/>
      <c r="S24" s="29" t="s">
        <v>52</v>
      </c>
      <c r="T24" s="60">
        <f t="shared" ref="T24:T28" si="31">AL5</f>
        <v>58.899999618530302</v>
      </c>
      <c r="U24" s="60">
        <f t="shared" ref="U24:U28" si="32">AM5</f>
        <v>49.5</v>
      </c>
      <c r="V24" s="60">
        <f t="shared" ref="V24:V28" si="33">AN5</f>
        <v>49.800001144409201</v>
      </c>
      <c r="W24" s="60">
        <f t="shared" ref="W24:W28" si="34">AO5</f>
        <v>45.899999618530302</v>
      </c>
      <c r="X24" s="60">
        <f t="shared" ref="X24:X28" si="35">AP5</f>
        <v>41.218238830566399</v>
      </c>
      <c r="Y24" s="60">
        <f t="shared" ref="Y24:Y28" si="36">AQ5</f>
        <v>45.169984817504897</v>
      </c>
      <c r="Z24" s="60">
        <f t="shared" ref="Z24:Z28" si="37">AR5</f>
        <v>45.117542266845703</v>
      </c>
      <c r="AA24" s="60">
        <f t="shared" ref="AA24:AA28" si="38">AS5</f>
        <v>45.112255096435497</v>
      </c>
      <c r="AB24" s="60">
        <f t="shared" ref="AB24:AB28" si="39">AT5</f>
        <v>45.150842666625998</v>
      </c>
      <c r="AC24" s="60">
        <f t="shared" ref="AC24:AC28" si="40">AU5</f>
        <v>45.183824539184599</v>
      </c>
      <c r="AD24" s="60">
        <f t="shared" ref="AD24:AD28" si="41">AV5</f>
        <v>45.256772994995103</v>
      </c>
      <c r="AE24" s="60">
        <f t="shared" ref="AE24:AE28" si="42">AW5</f>
        <v>45.373500823974602</v>
      </c>
      <c r="AF24" s="60">
        <f t="shared" ref="AF24:AF28" si="43">AX5</f>
        <v>45.491764068603501</v>
      </c>
      <c r="AG24" s="60">
        <f t="shared" ref="AG24:AG28" si="44">AY5</f>
        <v>45.6311550140381</v>
      </c>
      <c r="AH24" s="60">
        <f t="shared" ref="AH24:AH28" si="45">AZ5</f>
        <v>45.786333084106403</v>
      </c>
      <c r="AI24" s="94">
        <f t="shared" ref="AI24:AI28" si="46">AH24-T24</f>
        <v>-13.113666534423899</v>
      </c>
      <c r="AJ24" s="94"/>
      <c r="AK24" s="50" t="s">
        <v>71</v>
      </c>
      <c r="AL24" s="51">
        <v>58.799999237060497</v>
      </c>
      <c r="AM24" s="51">
        <v>55.5</v>
      </c>
      <c r="AN24" s="51">
        <v>53.600000381469698</v>
      </c>
      <c r="AO24" s="51">
        <v>54</v>
      </c>
      <c r="AP24" s="51">
        <v>51.519899368286097</v>
      </c>
      <c r="AQ24" s="51">
        <v>50.2799396514893</v>
      </c>
      <c r="AR24" s="51">
        <v>44.959295272827099</v>
      </c>
      <c r="AS24" s="51">
        <v>47.774663925170898</v>
      </c>
      <c r="AT24" s="51">
        <v>52.610166549682603</v>
      </c>
      <c r="AU24" s="51">
        <v>51.4180393218994</v>
      </c>
      <c r="AV24" s="51">
        <v>50.973985671997099</v>
      </c>
      <c r="AW24" s="51">
        <v>52.402450561523402</v>
      </c>
      <c r="AX24" s="51">
        <v>50.7153835296631</v>
      </c>
      <c r="AY24" s="51">
        <v>50.044277191162102</v>
      </c>
      <c r="AZ24" s="51">
        <v>54.751594543457003</v>
      </c>
      <c r="BA24" s="69"/>
    </row>
    <row r="25" spans="2:53" x14ac:dyDescent="0.25">
      <c r="N25" s="42"/>
      <c r="O25" s="37"/>
      <c r="P25" s="37"/>
      <c r="Q25" s="37"/>
      <c r="S25" s="66" t="s">
        <v>53</v>
      </c>
      <c r="T25" s="64">
        <f t="shared" si="31"/>
        <v>57</v>
      </c>
      <c r="U25" s="64">
        <f t="shared" si="32"/>
        <v>57.600000381469698</v>
      </c>
      <c r="V25" s="64">
        <f t="shared" si="33"/>
        <v>49.199998855590799</v>
      </c>
      <c r="W25" s="64">
        <f t="shared" si="34"/>
        <v>43.699998855590799</v>
      </c>
      <c r="X25" s="64">
        <f t="shared" si="35"/>
        <v>46.6407279968262</v>
      </c>
      <c r="Y25" s="64">
        <f t="shared" si="36"/>
        <v>42.101722717285199</v>
      </c>
      <c r="Z25" s="64">
        <f t="shared" si="37"/>
        <v>45.946149826049798</v>
      </c>
      <c r="AA25" s="64">
        <f t="shared" si="38"/>
        <v>45.9087944030762</v>
      </c>
      <c r="AB25" s="64">
        <f t="shared" si="39"/>
        <v>45.916967391967802</v>
      </c>
      <c r="AC25" s="64">
        <f t="shared" si="40"/>
        <v>45.953617095947301</v>
      </c>
      <c r="AD25" s="64">
        <f t="shared" si="41"/>
        <v>46.007537841796903</v>
      </c>
      <c r="AE25" s="64">
        <f t="shared" si="42"/>
        <v>46.089347839355497</v>
      </c>
      <c r="AF25" s="64">
        <f t="shared" si="43"/>
        <v>46.189203262329102</v>
      </c>
      <c r="AG25" s="64">
        <f t="shared" si="44"/>
        <v>46.306716918945298</v>
      </c>
      <c r="AH25" s="64">
        <f t="shared" si="45"/>
        <v>46.4527072906494</v>
      </c>
      <c r="AI25" s="93">
        <f t="shared" si="46"/>
        <v>-10.5472927093506</v>
      </c>
      <c r="AJ25" s="94"/>
      <c r="AK25" s="50" t="s">
        <v>72</v>
      </c>
      <c r="AL25" s="51">
        <v>35.5</v>
      </c>
      <c r="AM25" s="51">
        <v>61.900001525878899</v>
      </c>
      <c r="AN25" s="51">
        <v>52.300001144409201</v>
      </c>
      <c r="AO25" s="51">
        <v>48.799999237060497</v>
      </c>
      <c r="AP25" s="51">
        <v>50.894617080688498</v>
      </c>
      <c r="AQ25" s="51">
        <v>48.684982299804702</v>
      </c>
      <c r="AR25" s="51">
        <v>48.021898269653299</v>
      </c>
      <c r="AS25" s="51">
        <v>43.7710475921631</v>
      </c>
      <c r="AT25" s="51">
        <v>46.038831710815401</v>
      </c>
      <c r="AU25" s="51">
        <v>49.840496063232401</v>
      </c>
      <c r="AV25" s="51">
        <v>49.2188205718994</v>
      </c>
      <c r="AW25" s="51">
        <v>48.543596267700202</v>
      </c>
      <c r="AX25" s="51">
        <v>49.7786674499512</v>
      </c>
      <c r="AY25" s="51">
        <v>48.438325881958001</v>
      </c>
      <c r="AZ25" s="51">
        <v>48.120611190795898</v>
      </c>
      <c r="BA25" s="69"/>
    </row>
    <row r="26" spans="2:53" x14ac:dyDescent="0.25">
      <c r="N26" s="42"/>
      <c r="O26" s="37"/>
      <c r="P26" s="37"/>
      <c r="Q26" s="37"/>
      <c r="S26" s="29" t="s">
        <v>54</v>
      </c>
      <c r="T26" s="60">
        <f t="shared" si="31"/>
        <v>70</v>
      </c>
      <c r="U26" s="60">
        <f t="shared" si="32"/>
        <v>61.399999618530302</v>
      </c>
      <c r="V26" s="60">
        <f t="shared" si="33"/>
        <v>53</v>
      </c>
      <c r="W26" s="60">
        <f t="shared" si="34"/>
        <v>51.100000381469698</v>
      </c>
      <c r="X26" s="60">
        <f t="shared" si="35"/>
        <v>44.737945556640597</v>
      </c>
      <c r="Y26" s="60">
        <f t="shared" si="36"/>
        <v>47.442905426025398</v>
      </c>
      <c r="Z26" s="60">
        <f t="shared" si="37"/>
        <v>43.015995025634801</v>
      </c>
      <c r="AA26" s="60">
        <f t="shared" si="38"/>
        <v>46.734058380127003</v>
      </c>
      <c r="AB26" s="60">
        <f t="shared" si="39"/>
        <v>46.717945098877003</v>
      </c>
      <c r="AC26" s="60">
        <f t="shared" si="40"/>
        <v>46.726793289184599</v>
      </c>
      <c r="AD26" s="60">
        <f t="shared" si="41"/>
        <v>46.787078857421903</v>
      </c>
      <c r="AE26" s="60">
        <f t="shared" si="42"/>
        <v>46.856613159179702</v>
      </c>
      <c r="AF26" s="60">
        <f t="shared" si="43"/>
        <v>46.922328948974602</v>
      </c>
      <c r="AG26" s="60">
        <f t="shared" si="44"/>
        <v>47.028238296508803</v>
      </c>
      <c r="AH26" s="60">
        <f t="shared" si="45"/>
        <v>47.157632827758803</v>
      </c>
      <c r="AI26" s="94">
        <f t="shared" si="46"/>
        <v>-22.842367172241197</v>
      </c>
      <c r="AJ26" s="94"/>
      <c r="AK26" s="50" t="s">
        <v>73</v>
      </c>
      <c r="AL26" s="51">
        <v>43.799999237060497</v>
      </c>
      <c r="AM26" s="51">
        <v>38.699999809265101</v>
      </c>
      <c r="AN26" s="51">
        <v>57.299999237060497</v>
      </c>
      <c r="AO26" s="51">
        <v>41.099998474121101</v>
      </c>
      <c r="AP26" s="51">
        <v>46.3156642913818</v>
      </c>
      <c r="AQ26" s="51">
        <v>48.218299865722699</v>
      </c>
      <c r="AR26" s="51">
        <v>46.318843841552699</v>
      </c>
      <c r="AS26" s="51">
        <v>46.006204605102504</v>
      </c>
      <c r="AT26" s="51">
        <v>42.689249038696303</v>
      </c>
      <c r="AU26" s="51">
        <v>44.500989913940401</v>
      </c>
      <c r="AV26" s="51">
        <v>47.441663742065401</v>
      </c>
      <c r="AW26" s="51">
        <v>47.2161769866943</v>
      </c>
      <c r="AX26" s="51">
        <v>46.449028015136697</v>
      </c>
      <c r="AY26" s="51">
        <v>47.488265991210902</v>
      </c>
      <c r="AZ26" s="51">
        <v>46.482826232910199</v>
      </c>
      <c r="BA26" s="69"/>
    </row>
    <row r="27" spans="2:53" x14ac:dyDescent="0.25">
      <c r="N27" s="42"/>
      <c r="O27" s="37"/>
      <c r="P27" s="37"/>
      <c r="Q27" s="37"/>
      <c r="S27" s="66" t="s">
        <v>55</v>
      </c>
      <c r="T27" s="64">
        <f t="shared" si="31"/>
        <v>65.699996948242202</v>
      </c>
      <c r="U27" s="64">
        <f t="shared" si="32"/>
        <v>70.399999618530302</v>
      </c>
      <c r="V27" s="64">
        <f t="shared" si="33"/>
        <v>60.100000381469698</v>
      </c>
      <c r="W27" s="64">
        <f t="shared" si="34"/>
        <v>55.899997711181598</v>
      </c>
      <c r="X27" s="64">
        <f t="shared" si="35"/>
        <v>50.9959392547607</v>
      </c>
      <c r="Y27" s="64">
        <f t="shared" si="36"/>
        <v>45.643238067627003</v>
      </c>
      <c r="Z27" s="64">
        <f t="shared" si="37"/>
        <v>48.156858444213903</v>
      </c>
      <c r="AA27" s="64">
        <f t="shared" si="38"/>
        <v>43.818845748901403</v>
      </c>
      <c r="AB27" s="64">
        <f t="shared" si="39"/>
        <v>47.420364379882798</v>
      </c>
      <c r="AC27" s="64">
        <f t="shared" si="40"/>
        <v>47.405799865722699</v>
      </c>
      <c r="AD27" s="64">
        <f t="shared" si="41"/>
        <v>47.438510894775398</v>
      </c>
      <c r="AE27" s="64">
        <f t="shared" si="42"/>
        <v>47.5134181976318</v>
      </c>
      <c r="AF27" s="64">
        <f t="shared" si="43"/>
        <v>47.568258285522496</v>
      </c>
      <c r="AG27" s="64">
        <f t="shared" si="44"/>
        <v>47.6395969390869</v>
      </c>
      <c r="AH27" s="64">
        <f t="shared" si="45"/>
        <v>47.759222030639599</v>
      </c>
      <c r="AI27" s="93">
        <f t="shared" si="46"/>
        <v>-17.940774917602603</v>
      </c>
      <c r="AJ27" s="94"/>
      <c r="AK27" s="50" t="s">
        <v>74</v>
      </c>
      <c r="AL27" s="51">
        <v>52</v>
      </c>
      <c r="AM27" s="51">
        <v>37.800000190734899</v>
      </c>
      <c r="AN27" s="51">
        <v>40.600000381469698</v>
      </c>
      <c r="AO27" s="51">
        <v>56.699998855590799</v>
      </c>
      <c r="AP27" s="51">
        <v>41.0260906219482</v>
      </c>
      <c r="AQ27" s="51">
        <v>44.433687210083001</v>
      </c>
      <c r="AR27" s="51">
        <v>46.066999435424798</v>
      </c>
      <c r="AS27" s="51">
        <v>44.461112976074197</v>
      </c>
      <c r="AT27" s="51">
        <v>44.373498916625998</v>
      </c>
      <c r="AU27" s="51">
        <v>41.835170745849602</v>
      </c>
      <c r="AV27" s="51">
        <v>43.286088943481403</v>
      </c>
      <c r="AW27" s="51">
        <v>45.5318794250488</v>
      </c>
      <c r="AX27" s="51">
        <v>45.548212051391602</v>
      </c>
      <c r="AY27" s="51">
        <v>44.804986953735401</v>
      </c>
      <c r="AZ27" s="51">
        <v>45.687402725219698</v>
      </c>
      <c r="BA27" s="69"/>
    </row>
    <row r="28" spans="2:53" x14ac:dyDescent="0.25">
      <c r="N28" s="42"/>
      <c r="O28" s="37"/>
      <c r="P28" s="37"/>
      <c r="Q28" s="37"/>
      <c r="S28" s="68" t="s">
        <v>56</v>
      </c>
      <c r="T28" s="62">
        <f t="shared" si="31"/>
        <v>58.599998474121101</v>
      </c>
      <c r="U28" s="62">
        <f t="shared" si="32"/>
        <v>58.5</v>
      </c>
      <c r="V28" s="62">
        <f t="shared" si="33"/>
        <v>71.600000381469698</v>
      </c>
      <c r="W28" s="62">
        <f t="shared" si="34"/>
        <v>57.5</v>
      </c>
      <c r="X28" s="62">
        <f t="shared" si="35"/>
        <v>55.476499557495103</v>
      </c>
      <c r="Y28" s="62">
        <f t="shared" si="36"/>
        <v>51.039346694946303</v>
      </c>
      <c r="Z28" s="62">
        <f t="shared" si="37"/>
        <v>46.396770477294901</v>
      </c>
      <c r="AA28" s="62">
        <f t="shared" si="38"/>
        <v>48.754283905029297</v>
      </c>
      <c r="AB28" s="62">
        <f t="shared" si="39"/>
        <v>44.510648727416999</v>
      </c>
      <c r="AC28" s="62">
        <f t="shared" si="40"/>
        <v>48.004346847534201</v>
      </c>
      <c r="AD28" s="62">
        <f t="shared" si="41"/>
        <v>48.0151691436768</v>
      </c>
      <c r="AE28" s="62">
        <f t="shared" si="42"/>
        <v>48.063796997070298</v>
      </c>
      <c r="AF28" s="62">
        <f t="shared" si="43"/>
        <v>48.123388290405302</v>
      </c>
      <c r="AG28" s="62">
        <f t="shared" si="44"/>
        <v>48.186237335205099</v>
      </c>
      <c r="AH28" s="63">
        <f t="shared" si="45"/>
        <v>48.270765304565401</v>
      </c>
      <c r="AI28" s="95">
        <f t="shared" si="46"/>
        <v>-10.3292331695557</v>
      </c>
      <c r="AJ28" s="94"/>
      <c r="AK28" s="50" t="s">
        <v>75</v>
      </c>
      <c r="AL28" s="51">
        <v>42.300001144409201</v>
      </c>
      <c r="AM28" s="51">
        <v>49.399999618530302</v>
      </c>
      <c r="AN28" s="51">
        <v>35.299999237060497</v>
      </c>
      <c r="AO28" s="51">
        <v>43.299999237060497</v>
      </c>
      <c r="AP28" s="51">
        <v>52.320150375366197</v>
      </c>
      <c r="AQ28" s="51">
        <v>41.1795330047607</v>
      </c>
      <c r="AR28" s="51">
        <v>43.430624008178697</v>
      </c>
      <c r="AS28" s="51">
        <v>44.762729644775398</v>
      </c>
      <c r="AT28" s="51">
        <v>43.449104309082003</v>
      </c>
      <c r="AU28" s="51">
        <v>43.5032768249512</v>
      </c>
      <c r="AV28" s="51">
        <v>41.579240798950202</v>
      </c>
      <c r="AW28" s="51">
        <v>42.7390327453613</v>
      </c>
      <c r="AX28" s="51">
        <v>44.463903427124002</v>
      </c>
      <c r="AY28" s="51">
        <v>44.623792648315401</v>
      </c>
      <c r="AZ28" s="51">
        <v>43.981096267700202</v>
      </c>
      <c r="BA28" s="69"/>
    </row>
    <row r="29" spans="2:53" x14ac:dyDescent="0.25">
      <c r="N29" s="42"/>
      <c r="O29" s="37"/>
      <c r="P29" s="37"/>
      <c r="Q29" s="37"/>
      <c r="R29" s="2"/>
      <c r="S29" s="90" t="s">
        <v>9</v>
      </c>
      <c r="T29" s="60">
        <f>SUM(T23:T28)</f>
        <v>356.59999465942388</v>
      </c>
      <c r="U29" s="60">
        <f t="shared" ref="U29:AI29" si="47">SUM(U23:U28)</f>
        <v>345.5</v>
      </c>
      <c r="V29" s="60">
        <f t="shared" si="47"/>
        <v>321.7000007629394</v>
      </c>
      <c r="W29" s="60">
        <f t="shared" si="47"/>
        <v>294.39999771118158</v>
      </c>
      <c r="X29" s="60">
        <f t="shared" si="47"/>
        <v>283.39507102966303</v>
      </c>
      <c r="Y29" s="60">
        <f t="shared" si="47"/>
        <v>275.6460418701173</v>
      </c>
      <c r="Z29" s="60">
        <f t="shared" si="47"/>
        <v>272.86889266967779</v>
      </c>
      <c r="AA29" s="60">
        <f t="shared" si="47"/>
        <v>274.59375953674316</v>
      </c>
      <c r="AB29" s="60">
        <f t="shared" si="47"/>
        <v>274.01879119873058</v>
      </c>
      <c r="AC29" s="60">
        <f t="shared" si="47"/>
        <v>277.63548851013195</v>
      </c>
      <c r="AD29" s="60">
        <f t="shared" si="47"/>
        <v>277.97574615478521</v>
      </c>
      <c r="AE29" s="60">
        <f t="shared" si="47"/>
        <v>278.50644493103027</v>
      </c>
      <c r="AF29" s="60">
        <f t="shared" si="47"/>
        <v>279.04804039001471</v>
      </c>
      <c r="AG29" s="60">
        <f t="shared" si="47"/>
        <v>279.6927604675293</v>
      </c>
      <c r="AH29" s="60">
        <f t="shared" si="47"/>
        <v>280.49273109436024</v>
      </c>
      <c r="AI29" s="60">
        <f t="shared" si="47"/>
        <v>-76.107263565063704</v>
      </c>
      <c r="AJ29" s="99"/>
      <c r="AK29" s="50" t="s">
        <v>76</v>
      </c>
      <c r="AL29" s="51">
        <v>42.299999237060497</v>
      </c>
      <c r="AM29" s="51">
        <v>37.600000381469698</v>
      </c>
      <c r="AN29" s="51">
        <v>39.100000381469698</v>
      </c>
      <c r="AO29" s="51">
        <v>38.799999237060497</v>
      </c>
      <c r="AP29" s="51">
        <v>42.735427856445298</v>
      </c>
      <c r="AQ29" s="51">
        <v>49.198366165161097</v>
      </c>
      <c r="AR29" s="51">
        <v>41.229953765869098</v>
      </c>
      <c r="AS29" s="51">
        <v>42.762895584106403</v>
      </c>
      <c r="AT29" s="51">
        <v>43.786886215209996</v>
      </c>
      <c r="AU29" s="51">
        <v>42.778535842895501</v>
      </c>
      <c r="AV29" s="51">
        <v>42.913820266723597</v>
      </c>
      <c r="AW29" s="51">
        <v>41.455841064453097</v>
      </c>
      <c r="AX29" s="51">
        <v>42.379108428955099</v>
      </c>
      <c r="AY29" s="51">
        <v>43.752347946166999</v>
      </c>
      <c r="AZ29" s="51">
        <v>43.972784042358398</v>
      </c>
      <c r="BA29" s="69"/>
    </row>
    <row r="30" spans="2:53" x14ac:dyDescent="0.25">
      <c r="N30" s="42"/>
      <c r="O30" s="37"/>
      <c r="P30" s="37"/>
      <c r="Q30" s="37"/>
      <c r="S30" s="75" t="s">
        <v>57</v>
      </c>
      <c r="T30" s="76">
        <f>AL10</f>
        <v>65.000001907348604</v>
      </c>
      <c r="U30" s="76">
        <f t="shared" ref="U30:AH36" si="48">AM10</f>
        <v>57.599998474121101</v>
      </c>
      <c r="V30" s="76">
        <f t="shared" si="48"/>
        <v>57</v>
      </c>
      <c r="W30" s="76">
        <f t="shared" si="48"/>
        <v>70.400001525878906</v>
      </c>
      <c r="X30" s="76">
        <f t="shared" si="48"/>
        <v>56.576019287109403</v>
      </c>
      <c r="Y30" s="76">
        <f t="shared" si="48"/>
        <v>55.059862136840799</v>
      </c>
      <c r="Z30" s="76">
        <f t="shared" si="48"/>
        <v>50.990770339965799</v>
      </c>
      <c r="AA30" s="76">
        <f t="shared" si="48"/>
        <v>46.880081176757798</v>
      </c>
      <c r="AB30" s="76">
        <f t="shared" si="48"/>
        <v>49.117771148681598</v>
      </c>
      <c r="AC30" s="76">
        <f t="shared" si="48"/>
        <v>44.935569763183601</v>
      </c>
      <c r="AD30" s="76">
        <f t="shared" si="48"/>
        <v>48.3712673187256</v>
      </c>
      <c r="AE30" s="76">
        <f t="shared" si="48"/>
        <v>48.399341583252003</v>
      </c>
      <c r="AF30" s="76">
        <f t="shared" si="48"/>
        <v>48.434158325195298</v>
      </c>
      <c r="AG30" s="76">
        <f t="shared" si="48"/>
        <v>48.500778198242202</v>
      </c>
      <c r="AH30" s="76">
        <f t="shared" si="48"/>
        <v>48.577348709106403</v>
      </c>
      <c r="AI30" s="96">
        <f t="shared" ref="AI30:AI36" si="49">AH30-T30</f>
        <v>-16.422653198242202</v>
      </c>
      <c r="AJ30" s="94"/>
      <c r="AK30" s="50" t="s">
        <v>77</v>
      </c>
      <c r="AL30" s="51">
        <v>47.600000381469698</v>
      </c>
      <c r="AM30" s="51">
        <v>42.399999618530302</v>
      </c>
      <c r="AN30" s="51">
        <v>43.700000762939503</v>
      </c>
      <c r="AO30" s="51">
        <v>40.899999618530302</v>
      </c>
      <c r="AP30" s="51">
        <v>40.022035598754897</v>
      </c>
      <c r="AQ30" s="51">
        <v>42.909164428710902</v>
      </c>
      <c r="AR30" s="51">
        <v>47.584329605102504</v>
      </c>
      <c r="AS30" s="51">
        <v>41.729316711425803</v>
      </c>
      <c r="AT30" s="51">
        <v>42.832880020141602</v>
      </c>
      <c r="AU30" s="51">
        <v>43.628494262695298</v>
      </c>
      <c r="AV30" s="51">
        <v>42.881509780883803</v>
      </c>
      <c r="AW30" s="51">
        <v>43.0486869812012</v>
      </c>
      <c r="AX30" s="51">
        <v>41.914360046386697</v>
      </c>
      <c r="AY30" s="51">
        <v>42.680690765380902</v>
      </c>
      <c r="AZ30" s="51">
        <v>43.831922531127901</v>
      </c>
      <c r="BA30" s="69"/>
    </row>
    <row r="31" spans="2:53" x14ac:dyDescent="0.25">
      <c r="N31" s="42"/>
      <c r="O31" s="37"/>
      <c r="P31" s="37"/>
      <c r="Q31" s="37"/>
      <c r="S31" s="29" t="s">
        <v>58</v>
      </c>
      <c r="T31" s="60">
        <f t="shared" ref="T31:T36" si="50">AL11</f>
        <v>57.5</v>
      </c>
      <c r="U31" s="60">
        <f t="shared" si="48"/>
        <v>64.700000762939496</v>
      </c>
      <c r="V31" s="60">
        <f t="shared" si="48"/>
        <v>57.600000381469698</v>
      </c>
      <c r="W31" s="60">
        <f t="shared" si="48"/>
        <v>60</v>
      </c>
      <c r="X31" s="60">
        <f t="shared" si="48"/>
        <v>69.4615802764893</v>
      </c>
      <c r="Y31" s="60">
        <f t="shared" si="48"/>
        <v>55.962371826171903</v>
      </c>
      <c r="Z31" s="60">
        <f t="shared" si="48"/>
        <v>54.788614273071303</v>
      </c>
      <c r="AA31" s="60">
        <f t="shared" si="48"/>
        <v>51.0440769195557</v>
      </c>
      <c r="AB31" s="60">
        <f t="shared" si="48"/>
        <v>47.351100921630902</v>
      </c>
      <c r="AC31" s="60">
        <f t="shared" si="48"/>
        <v>49.4652194976807</v>
      </c>
      <c r="AD31" s="60">
        <f t="shared" si="48"/>
        <v>45.367759704589801</v>
      </c>
      <c r="AE31" s="60">
        <f t="shared" si="48"/>
        <v>48.754840850830099</v>
      </c>
      <c r="AF31" s="60">
        <f t="shared" si="48"/>
        <v>48.773462295532198</v>
      </c>
      <c r="AG31" s="60">
        <f t="shared" si="48"/>
        <v>48.8165798187256</v>
      </c>
      <c r="AH31" s="61">
        <f t="shared" si="48"/>
        <v>48.896253585815401</v>
      </c>
      <c r="AI31" s="70">
        <f t="shared" si="49"/>
        <v>-8.6037464141845987</v>
      </c>
      <c r="AJ31" s="94"/>
      <c r="AK31" s="50" t="s">
        <v>78</v>
      </c>
      <c r="AL31" s="51">
        <v>49</v>
      </c>
      <c r="AM31" s="51">
        <v>47.200000762939503</v>
      </c>
      <c r="AN31" s="51">
        <v>42.700000762939503</v>
      </c>
      <c r="AO31" s="51">
        <v>44.700000762939503</v>
      </c>
      <c r="AP31" s="51">
        <v>41.760643005371101</v>
      </c>
      <c r="AQ31" s="51">
        <v>41.264011383056598</v>
      </c>
      <c r="AR31" s="51">
        <v>43.465490341186502</v>
      </c>
      <c r="AS31" s="51">
        <v>46.903394699096701</v>
      </c>
      <c r="AT31" s="51">
        <v>42.486934661865199</v>
      </c>
      <c r="AU31" s="51">
        <v>43.321626663208001</v>
      </c>
      <c r="AV31" s="51">
        <v>43.983335494995103</v>
      </c>
      <c r="AW31" s="51">
        <v>43.418928146362298</v>
      </c>
      <c r="AX31" s="51">
        <v>43.587522506713903</v>
      </c>
      <c r="AY31" s="51">
        <v>42.6976413726807</v>
      </c>
      <c r="AZ31" s="51">
        <v>43.371236801147496</v>
      </c>
      <c r="BA31" s="69"/>
    </row>
    <row r="32" spans="2:53" x14ac:dyDescent="0.25">
      <c r="N32" s="42"/>
      <c r="O32" s="37"/>
      <c r="P32" s="37"/>
      <c r="Q32" s="37"/>
      <c r="S32" s="66" t="s">
        <v>59</v>
      </c>
      <c r="T32" s="64">
        <f t="shared" si="50"/>
        <v>63.999998092651403</v>
      </c>
      <c r="U32" s="64">
        <f t="shared" si="48"/>
        <v>59.800001144409201</v>
      </c>
      <c r="V32" s="64">
        <f t="shared" si="48"/>
        <v>64.600002288818402</v>
      </c>
      <c r="W32" s="64">
        <f t="shared" si="48"/>
        <v>57.300001144409201</v>
      </c>
      <c r="X32" s="64">
        <f t="shared" si="48"/>
        <v>59.361524581909201</v>
      </c>
      <c r="Y32" s="64">
        <f t="shared" si="48"/>
        <v>68.6947536468506</v>
      </c>
      <c r="Z32" s="64">
        <f t="shared" si="48"/>
        <v>55.517040252685497</v>
      </c>
      <c r="AA32" s="64">
        <f t="shared" si="48"/>
        <v>54.604915618896499</v>
      </c>
      <c r="AB32" s="64">
        <f t="shared" si="48"/>
        <v>51.133020401000998</v>
      </c>
      <c r="AC32" s="64">
        <f t="shared" si="48"/>
        <v>47.787425994872997</v>
      </c>
      <c r="AD32" s="64">
        <f t="shared" si="48"/>
        <v>49.811605453491197</v>
      </c>
      <c r="AE32" s="64">
        <f t="shared" si="48"/>
        <v>45.7922687530518</v>
      </c>
      <c r="AF32" s="64">
        <f t="shared" si="48"/>
        <v>49.1109008789063</v>
      </c>
      <c r="AG32" s="64">
        <f t="shared" si="48"/>
        <v>49.140064239502003</v>
      </c>
      <c r="AH32" s="64">
        <f t="shared" si="48"/>
        <v>49.197687149047901</v>
      </c>
      <c r="AI32" s="93">
        <f t="shared" si="49"/>
        <v>-14.802310943603501</v>
      </c>
      <c r="AJ32" s="94"/>
      <c r="AK32" s="50" t="s">
        <v>79</v>
      </c>
      <c r="AL32" s="51">
        <v>56.5</v>
      </c>
      <c r="AM32" s="51">
        <v>49.100000381469698</v>
      </c>
      <c r="AN32" s="51">
        <v>42.399999618530302</v>
      </c>
      <c r="AO32" s="51">
        <v>48.100000381469698</v>
      </c>
      <c r="AP32" s="51">
        <v>45.726238250732401</v>
      </c>
      <c r="AQ32" s="51">
        <v>43.182939529418903</v>
      </c>
      <c r="AR32" s="51">
        <v>42.911262512207003</v>
      </c>
      <c r="AS32" s="51">
        <v>44.657255172729499</v>
      </c>
      <c r="AT32" s="51">
        <v>47.275539398193402</v>
      </c>
      <c r="AU32" s="51">
        <v>43.835304260253899</v>
      </c>
      <c r="AV32" s="51">
        <v>44.528934478759801</v>
      </c>
      <c r="AW32" s="51">
        <v>45.092058181762702</v>
      </c>
      <c r="AX32" s="51">
        <v>44.650110244750998</v>
      </c>
      <c r="AY32" s="51">
        <v>44.832506179809599</v>
      </c>
      <c r="AZ32" s="51">
        <v>44.135288238525398</v>
      </c>
      <c r="BA32" s="69"/>
    </row>
    <row r="33" spans="14:53" x14ac:dyDescent="0.25">
      <c r="N33" s="42"/>
      <c r="O33" s="37"/>
      <c r="P33" s="37"/>
      <c r="Q33" s="37"/>
      <c r="S33" s="29" t="s">
        <v>60</v>
      </c>
      <c r="T33" s="60">
        <f t="shared" si="50"/>
        <v>62.200000762939503</v>
      </c>
      <c r="U33" s="60">
        <f t="shared" si="48"/>
        <v>61.5</v>
      </c>
      <c r="V33" s="60">
        <f t="shared" si="48"/>
        <v>58.100000381469698</v>
      </c>
      <c r="W33" s="60">
        <f t="shared" si="48"/>
        <v>69.800001144409194</v>
      </c>
      <c r="X33" s="60">
        <f t="shared" si="48"/>
        <v>57.271770477294901</v>
      </c>
      <c r="Y33" s="60">
        <f t="shared" si="48"/>
        <v>58.902975082397496</v>
      </c>
      <c r="Z33" s="60">
        <f t="shared" si="48"/>
        <v>68.043592453002901</v>
      </c>
      <c r="AA33" s="60">
        <f t="shared" si="48"/>
        <v>55.203687667846701</v>
      </c>
      <c r="AB33" s="60">
        <f t="shared" si="48"/>
        <v>54.513118743896499</v>
      </c>
      <c r="AC33" s="60">
        <f t="shared" si="48"/>
        <v>51.286191940307603</v>
      </c>
      <c r="AD33" s="60">
        <f t="shared" si="48"/>
        <v>48.249124526977504</v>
      </c>
      <c r="AE33" s="60">
        <f t="shared" si="48"/>
        <v>50.183042526245103</v>
      </c>
      <c r="AF33" s="60">
        <f t="shared" si="48"/>
        <v>46.225830078125</v>
      </c>
      <c r="AG33" s="60">
        <f t="shared" si="48"/>
        <v>49.497808456420898</v>
      </c>
      <c r="AH33" s="61">
        <f t="shared" si="48"/>
        <v>49.5423069000244</v>
      </c>
      <c r="AI33" s="70">
        <f t="shared" si="49"/>
        <v>-12.657693862915103</v>
      </c>
      <c r="AJ33" s="94"/>
      <c r="AK33" s="50" t="s">
        <v>80</v>
      </c>
      <c r="AL33" s="51">
        <v>47.200000762939503</v>
      </c>
      <c r="AM33" s="51">
        <v>56.799999237060497</v>
      </c>
      <c r="AN33" s="51">
        <v>44.300001144409201</v>
      </c>
      <c r="AO33" s="51">
        <v>40.400001525878899</v>
      </c>
      <c r="AP33" s="51">
        <v>48.917341232299798</v>
      </c>
      <c r="AQ33" s="51">
        <v>47.037050247192397</v>
      </c>
      <c r="AR33" s="51">
        <v>44.789140701293903</v>
      </c>
      <c r="AS33" s="51">
        <v>44.605255126953097</v>
      </c>
      <c r="AT33" s="51">
        <v>46.114021301269503</v>
      </c>
      <c r="AU33" s="51">
        <v>48.120977401733398</v>
      </c>
      <c r="AV33" s="51">
        <v>45.403791427612298</v>
      </c>
      <c r="AW33" s="51">
        <v>46.010147094726598</v>
      </c>
      <c r="AX33" s="51">
        <v>46.471387863159201</v>
      </c>
      <c r="AY33" s="51">
        <v>46.147098541259801</v>
      </c>
      <c r="AZ33" s="51">
        <v>46.344436645507798</v>
      </c>
      <c r="BA33" s="69"/>
    </row>
    <row r="34" spans="14:53" x14ac:dyDescent="0.25">
      <c r="N34" s="42"/>
      <c r="O34" s="37"/>
      <c r="P34" s="37"/>
      <c r="Q34" s="37"/>
      <c r="S34" s="66" t="s">
        <v>61</v>
      </c>
      <c r="T34" s="64">
        <f t="shared" si="50"/>
        <v>62.199998855590799</v>
      </c>
      <c r="U34" s="64">
        <f t="shared" si="48"/>
        <v>63.599998474121101</v>
      </c>
      <c r="V34" s="64">
        <f t="shared" si="48"/>
        <v>61.999998092651403</v>
      </c>
      <c r="W34" s="64">
        <f t="shared" si="48"/>
        <v>59.100000381469698</v>
      </c>
      <c r="X34" s="64">
        <f t="shared" si="48"/>
        <v>69.017868041992202</v>
      </c>
      <c r="Y34" s="64">
        <f t="shared" si="48"/>
        <v>57.188554763793903</v>
      </c>
      <c r="Z34" s="64">
        <f t="shared" si="48"/>
        <v>58.440509796142599</v>
      </c>
      <c r="AA34" s="64">
        <f t="shared" si="48"/>
        <v>67.408872604370103</v>
      </c>
      <c r="AB34" s="64">
        <f t="shared" si="48"/>
        <v>54.877918243408203</v>
      </c>
      <c r="AC34" s="64">
        <f t="shared" si="48"/>
        <v>54.372423171997099</v>
      </c>
      <c r="AD34" s="64">
        <f t="shared" si="48"/>
        <v>51.356546401977504</v>
      </c>
      <c r="AE34" s="64">
        <f t="shared" si="48"/>
        <v>48.606685638427699</v>
      </c>
      <c r="AF34" s="64">
        <f t="shared" si="48"/>
        <v>50.444437026977504</v>
      </c>
      <c r="AG34" s="64">
        <f t="shared" si="48"/>
        <v>46.556669235229499</v>
      </c>
      <c r="AH34" s="64">
        <f t="shared" si="48"/>
        <v>49.785728454589801</v>
      </c>
      <c r="AI34" s="93">
        <f t="shared" si="49"/>
        <v>-12.414270401000998</v>
      </c>
      <c r="AJ34" s="94"/>
      <c r="AK34" s="50" t="s">
        <v>81</v>
      </c>
      <c r="AL34" s="51">
        <v>54.700000762939503</v>
      </c>
      <c r="AM34" s="51">
        <v>53.200000762939503</v>
      </c>
      <c r="AN34" s="51">
        <v>58.600000381469698</v>
      </c>
      <c r="AO34" s="51">
        <v>42.700000762939503</v>
      </c>
      <c r="AP34" s="51">
        <v>42.524803161621101</v>
      </c>
      <c r="AQ34" s="51">
        <v>49.904539108276403</v>
      </c>
      <c r="AR34" s="51">
        <v>48.326530456542997</v>
      </c>
      <c r="AS34" s="51">
        <v>46.291614532470703</v>
      </c>
      <c r="AT34" s="51">
        <v>46.1403484344482</v>
      </c>
      <c r="AU34" s="51">
        <v>47.538787841796903</v>
      </c>
      <c r="AV34" s="51">
        <v>49.0827312469482</v>
      </c>
      <c r="AW34" s="51">
        <v>46.901506423950202</v>
      </c>
      <c r="AX34" s="51">
        <v>47.440435409545898</v>
      </c>
      <c r="AY34" s="51">
        <v>47.825010299682603</v>
      </c>
      <c r="AZ34" s="51">
        <v>47.614473342895501</v>
      </c>
      <c r="BA34" s="69"/>
    </row>
    <row r="35" spans="14:53" x14ac:dyDescent="0.25">
      <c r="N35" s="42"/>
      <c r="O35" s="37"/>
      <c r="P35" s="37"/>
      <c r="Q35" s="37"/>
      <c r="S35" s="29" t="s">
        <v>62</v>
      </c>
      <c r="T35" s="60">
        <f t="shared" si="50"/>
        <v>57.599998474121101</v>
      </c>
      <c r="U35" s="60">
        <f t="shared" si="48"/>
        <v>62.199998855590799</v>
      </c>
      <c r="V35" s="60">
        <f t="shared" si="48"/>
        <v>62.099998474121101</v>
      </c>
      <c r="W35" s="60">
        <f t="shared" si="48"/>
        <v>63.699998855590799</v>
      </c>
      <c r="X35" s="60">
        <f t="shared" si="48"/>
        <v>58.570137023925803</v>
      </c>
      <c r="Y35" s="60">
        <f t="shared" si="48"/>
        <v>68.114942550659194</v>
      </c>
      <c r="Z35" s="60">
        <f t="shared" si="48"/>
        <v>56.909236907958999</v>
      </c>
      <c r="AA35" s="60">
        <f t="shared" si="48"/>
        <v>57.835205078125</v>
      </c>
      <c r="AB35" s="60">
        <f t="shared" si="48"/>
        <v>66.624097824096694</v>
      </c>
      <c r="AC35" s="60">
        <f t="shared" si="48"/>
        <v>54.3853855133057</v>
      </c>
      <c r="AD35" s="60">
        <f t="shared" si="48"/>
        <v>54.051530838012702</v>
      </c>
      <c r="AE35" s="60">
        <f t="shared" si="48"/>
        <v>51.231031417846701</v>
      </c>
      <c r="AF35" s="60">
        <f t="shared" si="48"/>
        <v>48.709947586059599</v>
      </c>
      <c r="AG35" s="60">
        <f t="shared" si="48"/>
        <v>50.474807739257798</v>
      </c>
      <c r="AH35" s="61">
        <f t="shared" si="48"/>
        <v>46.657629013061502</v>
      </c>
      <c r="AI35" s="70">
        <f t="shared" si="49"/>
        <v>-10.942369461059599</v>
      </c>
      <c r="AJ35" s="94"/>
      <c r="AK35" s="50" t="s">
        <v>82</v>
      </c>
      <c r="AL35" s="51">
        <v>63.399999618530302</v>
      </c>
      <c r="AM35" s="51">
        <v>50.900001525878899</v>
      </c>
      <c r="AN35" s="51">
        <v>52.5</v>
      </c>
      <c r="AO35" s="51">
        <v>58.900001525878899</v>
      </c>
      <c r="AP35" s="51">
        <v>44.105489730834996</v>
      </c>
      <c r="AQ35" s="51">
        <v>44.113237380981403</v>
      </c>
      <c r="AR35" s="51">
        <v>50.587186813354499</v>
      </c>
      <c r="AS35" s="51">
        <v>49.213434219360401</v>
      </c>
      <c r="AT35" s="51">
        <v>47.3516521453857</v>
      </c>
      <c r="AU35" s="51">
        <v>47.2051486968994</v>
      </c>
      <c r="AV35" s="51">
        <v>48.554122924804702</v>
      </c>
      <c r="AW35" s="51">
        <v>49.731264114379897</v>
      </c>
      <c r="AX35" s="51">
        <v>47.938428878784201</v>
      </c>
      <c r="AY35" s="51">
        <v>48.441999435424798</v>
      </c>
      <c r="AZ35" s="51">
        <v>48.772956848144503</v>
      </c>
      <c r="BA35" s="69"/>
    </row>
    <row r="36" spans="14:53" x14ac:dyDescent="0.25">
      <c r="N36" s="42"/>
      <c r="O36" s="37"/>
      <c r="P36" s="37"/>
      <c r="Q36" s="37"/>
      <c r="S36" s="72" t="s">
        <v>63</v>
      </c>
      <c r="T36" s="73">
        <f t="shared" si="50"/>
        <v>54.100000381469698</v>
      </c>
      <c r="U36" s="73">
        <f t="shared" si="48"/>
        <v>56.799999237060497</v>
      </c>
      <c r="V36" s="73">
        <f t="shared" si="48"/>
        <v>62.600000381469698</v>
      </c>
      <c r="W36" s="73">
        <f t="shared" si="48"/>
        <v>64</v>
      </c>
      <c r="X36" s="73">
        <f t="shared" si="48"/>
        <v>62.549266815185497</v>
      </c>
      <c r="Y36" s="73">
        <f t="shared" si="48"/>
        <v>58.021898269653299</v>
      </c>
      <c r="Z36" s="73">
        <f t="shared" si="48"/>
        <v>67.221500396728501</v>
      </c>
      <c r="AA36" s="73">
        <f t="shared" si="48"/>
        <v>56.561155319213903</v>
      </c>
      <c r="AB36" s="73">
        <f t="shared" si="48"/>
        <v>57.219703674316399</v>
      </c>
      <c r="AC36" s="73">
        <f t="shared" si="48"/>
        <v>65.826257705688505</v>
      </c>
      <c r="AD36" s="73">
        <f t="shared" si="48"/>
        <v>53.891075134277301</v>
      </c>
      <c r="AE36" s="73">
        <f t="shared" si="48"/>
        <v>53.700191497802699</v>
      </c>
      <c r="AF36" s="73">
        <f t="shared" si="48"/>
        <v>51.023162841796903</v>
      </c>
      <c r="AG36" s="73">
        <f t="shared" si="48"/>
        <v>48.725446701049798</v>
      </c>
      <c r="AH36" s="74">
        <f t="shared" si="48"/>
        <v>50.4340915679932</v>
      </c>
      <c r="AI36" s="97">
        <f t="shared" si="49"/>
        <v>-3.6659088134764986</v>
      </c>
      <c r="AJ36" s="94"/>
      <c r="AK36" s="50" t="s">
        <v>83</v>
      </c>
      <c r="AL36" s="51">
        <v>48.299999237060497</v>
      </c>
      <c r="AM36" s="51">
        <v>63.200000762939503</v>
      </c>
      <c r="AN36" s="51">
        <v>49.200000762939503</v>
      </c>
      <c r="AO36" s="51">
        <v>52</v>
      </c>
      <c r="AP36" s="51">
        <v>57.243875503540004</v>
      </c>
      <c r="AQ36" s="51">
        <v>44.868291854858398</v>
      </c>
      <c r="AR36" s="51">
        <v>44.994264602661097</v>
      </c>
      <c r="AS36" s="51">
        <v>50.7155437469482</v>
      </c>
      <c r="AT36" s="51">
        <v>49.516574859619098</v>
      </c>
      <c r="AU36" s="51">
        <v>47.793581008911097</v>
      </c>
      <c r="AV36" s="51">
        <v>47.688205718994098</v>
      </c>
      <c r="AW36" s="51">
        <v>48.962020874023402</v>
      </c>
      <c r="AX36" s="51">
        <v>49.850004196166999</v>
      </c>
      <c r="AY36" s="51">
        <v>48.3756294250488</v>
      </c>
      <c r="AZ36" s="51">
        <v>48.855056762695298</v>
      </c>
      <c r="BA36" s="69"/>
    </row>
    <row r="37" spans="14:53" x14ac:dyDescent="0.25">
      <c r="N37" s="42"/>
      <c r="O37" s="37"/>
      <c r="P37" s="37"/>
      <c r="Q37" s="37"/>
      <c r="R37" s="1"/>
      <c r="S37" s="3" t="s">
        <v>9</v>
      </c>
      <c r="T37" s="60">
        <f>SUM(T30:T36)</f>
        <v>422.59999847412109</v>
      </c>
      <c r="U37" s="60">
        <f t="shared" ref="U37:AI37" si="51">SUM(U30:U36)</f>
        <v>426.19999694824224</v>
      </c>
      <c r="V37" s="60">
        <f t="shared" si="51"/>
        <v>424</v>
      </c>
      <c r="W37" s="60">
        <f t="shared" si="51"/>
        <v>444.30000305175781</v>
      </c>
      <c r="X37" s="60">
        <f t="shared" si="51"/>
        <v>432.80816650390625</v>
      </c>
      <c r="Y37" s="60">
        <f t="shared" si="51"/>
        <v>421.94535827636719</v>
      </c>
      <c r="Z37" s="60">
        <f t="shared" si="51"/>
        <v>411.91126441955561</v>
      </c>
      <c r="AA37" s="60">
        <f t="shared" si="51"/>
        <v>389.53799438476574</v>
      </c>
      <c r="AB37" s="60">
        <f t="shared" si="51"/>
        <v>380.83673095703131</v>
      </c>
      <c r="AC37" s="60">
        <f t="shared" si="51"/>
        <v>368.05847358703625</v>
      </c>
      <c r="AD37" s="60">
        <f t="shared" si="51"/>
        <v>351.09890937805159</v>
      </c>
      <c r="AE37" s="60">
        <f t="shared" si="51"/>
        <v>346.66740226745611</v>
      </c>
      <c r="AF37" s="60">
        <f t="shared" si="51"/>
        <v>342.72189903259277</v>
      </c>
      <c r="AG37" s="60">
        <f t="shared" si="51"/>
        <v>341.71215438842779</v>
      </c>
      <c r="AH37" s="60">
        <f t="shared" si="51"/>
        <v>343.09104537963862</v>
      </c>
      <c r="AI37" s="60">
        <f t="shared" si="51"/>
        <v>-79.508953094482507</v>
      </c>
      <c r="AJ37" s="99"/>
      <c r="AK37" s="50" t="s">
        <v>84</v>
      </c>
      <c r="AL37" s="51">
        <v>55</v>
      </c>
      <c r="AM37" s="51">
        <v>46.700000762939503</v>
      </c>
      <c r="AN37" s="51">
        <v>56.299999237060497</v>
      </c>
      <c r="AO37" s="51">
        <v>48.699998855590799</v>
      </c>
      <c r="AP37" s="51">
        <v>51.106235504150398</v>
      </c>
      <c r="AQ37" s="51">
        <v>55.714796066284201</v>
      </c>
      <c r="AR37" s="51">
        <v>45.173938751220703</v>
      </c>
      <c r="AS37" s="51">
        <v>45.395847320556598</v>
      </c>
      <c r="AT37" s="51">
        <v>50.507268905639599</v>
      </c>
      <c r="AU37" s="51">
        <v>49.446182250976598</v>
      </c>
      <c r="AV37" s="51">
        <v>47.861484527587898</v>
      </c>
      <c r="AW37" s="51">
        <v>47.8013019561768</v>
      </c>
      <c r="AX37" s="51">
        <v>48.957544326782198</v>
      </c>
      <c r="AY37" s="51">
        <v>49.653646469116197</v>
      </c>
      <c r="AZ37" s="51">
        <v>48.4386596679688</v>
      </c>
      <c r="BA37" s="69"/>
    </row>
    <row r="38" spans="14:53" x14ac:dyDescent="0.25">
      <c r="N38" s="42"/>
      <c r="O38" s="37"/>
      <c r="P38" s="37"/>
      <c r="Q38" s="37"/>
      <c r="S38" s="65" t="s">
        <v>64</v>
      </c>
      <c r="T38" s="78">
        <f>AL17</f>
        <v>55.299999237060497</v>
      </c>
      <c r="U38" s="78">
        <f t="shared" ref="U38:AH38" si="52">AM17</f>
        <v>54.600000381469698</v>
      </c>
      <c r="V38" s="78">
        <f t="shared" si="52"/>
        <v>56.400001525878899</v>
      </c>
      <c r="W38" s="78">
        <f t="shared" si="52"/>
        <v>61.699998855590799</v>
      </c>
      <c r="X38" s="78">
        <f t="shared" si="52"/>
        <v>63.052131652832003</v>
      </c>
      <c r="Y38" s="78">
        <f t="shared" si="52"/>
        <v>61.388624191284201</v>
      </c>
      <c r="Z38" s="78">
        <f t="shared" si="52"/>
        <v>57.380472183227504</v>
      </c>
      <c r="AA38" s="78">
        <f t="shared" si="52"/>
        <v>66.243921279907198</v>
      </c>
      <c r="AB38" s="78">
        <f t="shared" si="52"/>
        <v>56.090379714965799</v>
      </c>
      <c r="AC38" s="78">
        <f t="shared" si="52"/>
        <v>56.503406524658203</v>
      </c>
      <c r="AD38" s="78">
        <f t="shared" si="52"/>
        <v>64.932094573974595</v>
      </c>
      <c r="AE38" s="78">
        <f t="shared" si="52"/>
        <v>53.321872711181598</v>
      </c>
      <c r="AF38" s="78">
        <f t="shared" si="52"/>
        <v>53.225650787353501</v>
      </c>
      <c r="AG38" s="78">
        <f t="shared" si="52"/>
        <v>50.700208663940401</v>
      </c>
      <c r="AH38" s="79">
        <f t="shared" si="52"/>
        <v>48.613430023193402</v>
      </c>
      <c r="AI38" s="98">
        <f t="shared" ref="AI38:AI40" si="53">AH38-T38</f>
        <v>-6.6865692138670951</v>
      </c>
      <c r="AJ38" s="94"/>
      <c r="AK38" s="50" t="s">
        <v>85</v>
      </c>
      <c r="AL38" s="51">
        <v>49</v>
      </c>
      <c r="AM38" s="51">
        <v>47.5</v>
      </c>
      <c r="AN38" s="51">
        <v>50.899999618530302</v>
      </c>
      <c r="AO38" s="51">
        <v>53.899999618530302</v>
      </c>
      <c r="AP38" s="51">
        <v>48.203517913818402</v>
      </c>
      <c r="AQ38" s="51">
        <v>50.481849670410199</v>
      </c>
      <c r="AR38" s="51">
        <v>54.574146270752003</v>
      </c>
      <c r="AS38" s="51">
        <v>45.405517578125</v>
      </c>
      <c r="AT38" s="51">
        <v>45.740840911865199</v>
      </c>
      <c r="AU38" s="51">
        <v>50.369762420654297</v>
      </c>
      <c r="AV38" s="51">
        <v>49.440511703491197</v>
      </c>
      <c r="AW38" s="51">
        <v>47.954994201660199</v>
      </c>
      <c r="AX38" s="51">
        <v>47.937107086181598</v>
      </c>
      <c r="AY38" s="51">
        <v>48.9810791015625</v>
      </c>
      <c r="AZ38" s="51">
        <v>49.558877944946303</v>
      </c>
      <c r="BA38" s="69"/>
    </row>
    <row r="39" spans="14:53" x14ac:dyDescent="0.25">
      <c r="N39" s="42"/>
      <c r="O39" s="37"/>
      <c r="P39" s="37"/>
      <c r="Q39" s="37"/>
      <c r="S39" s="66" t="s">
        <v>65</v>
      </c>
      <c r="T39" s="64">
        <f t="shared" ref="T39:T40" si="54">AL18</f>
        <v>51.200000762939503</v>
      </c>
      <c r="U39" s="64">
        <f t="shared" ref="U39:U40" si="55">AM18</f>
        <v>52.399999618530302</v>
      </c>
      <c r="V39" s="64">
        <f t="shared" ref="V39:V40" si="56">AN18</f>
        <v>57.799999237060497</v>
      </c>
      <c r="W39" s="64">
        <f t="shared" ref="W39:W40" si="57">AO18</f>
        <v>59.000001907348597</v>
      </c>
      <c r="X39" s="64">
        <f t="shared" ref="X39:X40" si="58">AP18</f>
        <v>60.7126789093018</v>
      </c>
      <c r="Y39" s="64">
        <f t="shared" ref="Y39:Y40" si="59">AQ18</f>
        <v>62.228279113769503</v>
      </c>
      <c r="Z39" s="64">
        <f t="shared" ref="Z39:Z40" si="60">AR18</f>
        <v>60.357696533203097</v>
      </c>
      <c r="AA39" s="64">
        <f t="shared" ref="AA39:AA40" si="61">AS18</f>
        <v>56.815858840942397</v>
      </c>
      <c r="AB39" s="64">
        <f t="shared" ref="AB39:AB40" si="62">AT18</f>
        <v>65.3717041015625</v>
      </c>
      <c r="AC39" s="64">
        <f t="shared" ref="AC39:AC40" si="63">AU18</f>
        <v>55.691408157348597</v>
      </c>
      <c r="AD39" s="64">
        <f t="shared" ref="AD39:AD40" si="64">AV18</f>
        <v>55.902078628540004</v>
      </c>
      <c r="AE39" s="64">
        <f t="shared" ref="AE39:AE40" si="65">AW18</f>
        <v>64.138833999633803</v>
      </c>
      <c r="AF39" s="64">
        <f t="shared" ref="AF39:AF40" si="66">AX18</f>
        <v>52.840673446655302</v>
      </c>
      <c r="AG39" s="64">
        <f t="shared" ref="AG39:AG40" si="67">AY18</f>
        <v>52.8443279266357</v>
      </c>
      <c r="AH39" s="67">
        <f t="shared" ref="AH39:AH40" si="68">AZ18</f>
        <v>50.462638854980497</v>
      </c>
      <c r="AI39" s="71">
        <f t="shared" si="53"/>
        <v>-0.73736190795900569</v>
      </c>
      <c r="AJ39" s="94"/>
      <c r="AK39" s="50" t="s">
        <v>86</v>
      </c>
      <c r="AL39" s="51">
        <v>52.199998855590799</v>
      </c>
      <c r="AM39" s="51">
        <v>47.199998855590799</v>
      </c>
      <c r="AN39" s="51">
        <v>47.600000381469698</v>
      </c>
      <c r="AO39" s="51">
        <v>48.199998855590799</v>
      </c>
      <c r="AP39" s="51">
        <v>52.433944702148402</v>
      </c>
      <c r="AQ39" s="51">
        <v>47.864862442016602</v>
      </c>
      <c r="AR39" s="51">
        <v>49.998008728027301</v>
      </c>
      <c r="AS39" s="51">
        <v>53.663356781005902</v>
      </c>
      <c r="AT39" s="51">
        <v>45.6037406921387</v>
      </c>
      <c r="AU39" s="51">
        <v>46.0230617523193</v>
      </c>
      <c r="AV39" s="51">
        <v>50.274387359619098</v>
      </c>
      <c r="AW39" s="51">
        <v>49.451759338378899</v>
      </c>
      <c r="AX39" s="51">
        <v>48.028518676757798</v>
      </c>
      <c r="AY39" s="51">
        <v>48.071773529052699</v>
      </c>
      <c r="AZ39" s="51">
        <v>49.0195217132568</v>
      </c>
      <c r="BA39" s="69"/>
    </row>
    <row r="40" spans="14:53" x14ac:dyDescent="0.25">
      <c r="N40" s="42"/>
      <c r="O40" s="37"/>
      <c r="P40" s="37"/>
      <c r="Q40" s="37"/>
      <c r="S40" s="68" t="s">
        <v>66</v>
      </c>
      <c r="T40" s="62">
        <f t="shared" si="54"/>
        <v>56.600000381469698</v>
      </c>
      <c r="U40" s="62">
        <f t="shared" si="55"/>
        <v>51.400001525878899</v>
      </c>
      <c r="V40" s="62">
        <f t="shared" si="56"/>
        <v>52.399999618530302</v>
      </c>
      <c r="W40" s="62">
        <f t="shared" si="57"/>
        <v>61.399997711181598</v>
      </c>
      <c r="X40" s="62">
        <f t="shared" si="58"/>
        <v>58.4396362304688</v>
      </c>
      <c r="Y40" s="62">
        <f t="shared" si="59"/>
        <v>59.858503341674798</v>
      </c>
      <c r="Z40" s="62">
        <f t="shared" si="60"/>
        <v>61.4852199554443</v>
      </c>
      <c r="AA40" s="62">
        <f t="shared" si="61"/>
        <v>59.451812744140597</v>
      </c>
      <c r="AB40" s="62">
        <f t="shared" si="62"/>
        <v>56.349113464355497</v>
      </c>
      <c r="AC40" s="62">
        <f t="shared" si="63"/>
        <v>64.564458847045898</v>
      </c>
      <c r="AD40" s="62">
        <f t="shared" si="64"/>
        <v>55.380163192749002</v>
      </c>
      <c r="AE40" s="62">
        <f t="shared" si="65"/>
        <v>55.410875320434599</v>
      </c>
      <c r="AF40" s="62">
        <f t="shared" si="66"/>
        <v>63.412218093872099</v>
      </c>
      <c r="AG40" s="62">
        <f t="shared" si="67"/>
        <v>52.470428466796903</v>
      </c>
      <c r="AH40" s="63">
        <f t="shared" si="68"/>
        <v>52.572269439697301</v>
      </c>
      <c r="AI40" s="92">
        <f t="shared" si="53"/>
        <v>-4.027730941772397</v>
      </c>
      <c r="AJ40" s="94"/>
      <c r="AK40" s="50" t="s">
        <v>87</v>
      </c>
      <c r="AL40" s="51">
        <v>48.200000762939503</v>
      </c>
      <c r="AM40" s="51">
        <v>50.5</v>
      </c>
      <c r="AN40" s="51">
        <v>45.599998474121101</v>
      </c>
      <c r="AO40" s="51">
        <v>41.199998855590799</v>
      </c>
      <c r="AP40" s="51">
        <v>48.372945785522496</v>
      </c>
      <c r="AQ40" s="51">
        <v>51.390905380249002</v>
      </c>
      <c r="AR40" s="51">
        <v>47.6966743469238</v>
      </c>
      <c r="AS40" s="51">
        <v>49.681312561035199</v>
      </c>
      <c r="AT40" s="51">
        <v>53.016506195068402</v>
      </c>
      <c r="AU40" s="51">
        <v>45.835422515869098</v>
      </c>
      <c r="AV40" s="51">
        <v>46.3504638671875</v>
      </c>
      <c r="AW40" s="51">
        <v>50.289215087890597</v>
      </c>
      <c r="AX40" s="51">
        <v>49.531499862670898</v>
      </c>
      <c r="AY40" s="51">
        <v>48.174472808837898</v>
      </c>
      <c r="AZ40" s="51">
        <v>48.284740447997997</v>
      </c>
      <c r="BA40" s="69"/>
    </row>
    <row r="41" spans="14:53" x14ac:dyDescent="0.25">
      <c r="N41" s="42"/>
      <c r="O41" s="37"/>
      <c r="P41" s="37"/>
      <c r="Q41" s="37"/>
      <c r="S41" s="3" t="s">
        <v>9</v>
      </c>
      <c r="T41" s="60">
        <f>SUM(T38:T40)</f>
        <v>163.1000003814697</v>
      </c>
      <c r="U41" s="60">
        <f t="shared" ref="U41:AI41" si="69">SUM(U38:U40)</f>
        <v>158.40000152587891</v>
      </c>
      <c r="V41" s="60">
        <f t="shared" si="69"/>
        <v>166.6000003814697</v>
      </c>
      <c r="W41" s="60">
        <f t="shared" si="69"/>
        <v>182.09999847412098</v>
      </c>
      <c r="X41" s="60">
        <f t="shared" si="69"/>
        <v>182.2044467926026</v>
      </c>
      <c r="Y41" s="60">
        <f t="shared" si="69"/>
        <v>183.47540664672852</v>
      </c>
      <c r="Z41" s="60">
        <f t="shared" si="69"/>
        <v>179.22338867187491</v>
      </c>
      <c r="AA41" s="60">
        <f t="shared" si="69"/>
        <v>182.51159286499018</v>
      </c>
      <c r="AB41" s="60">
        <f t="shared" si="69"/>
        <v>177.81119728088379</v>
      </c>
      <c r="AC41" s="60">
        <f t="shared" si="69"/>
        <v>176.75927352905271</v>
      </c>
      <c r="AD41" s="60">
        <f t="shared" si="69"/>
        <v>176.21433639526359</v>
      </c>
      <c r="AE41" s="60">
        <f t="shared" si="69"/>
        <v>172.87158203125</v>
      </c>
      <c r="AF41" s="60">
        <f t="shared" si="69"/>
        <v>169.47854232788092</v>
      </c>
      <c r="AG41" s="60">
        <f t="shared" si="69"/>
        <v>156.01496505737299</v>
      </c>
      <c r="AH41" s="60">
        <f t="shared" si="69"/>
        <v>151.64833831787121</v>
      </c>
      <c r="AI41" s="60">
        <f t="shared" si="69"/>
        <v>-11.451662063598498</v>
      </c>
      <c r="AJ41" s="99"/>
      <c r="AK41" s="50" t="s">
        <v>88</v>
      </c>
      <c r="AL41" s="51">
        <v>56.200000762939503</v>
      </c>
      <c r="AM41" s="51">
        <v>49.900001525878899</v>
      </c>
      <c r="AN41" s="51">
        <v>50.599998474121101</v>
      </c>
      <c r="AO41" s="51">
        <v>47.099998474121101</v>
      </c>
      <c r="AP41" s="51">
        <v>41.5901584625244</v>
      </c>
      <c r="AQ41" s="51">
        <v>48.538326263427699</v>
      </c>
      <c r="AR41" s="51">
        <v>50.591575622558601</v>
      </c>
      <c r="AS41" s="51">
        <v>47.574388504028299</v>
      </c>
      <c r="AT41" s="51">
        <v>49.429483413696303</v>
      </c>
      <c r="AU41" s="51">
        <v>52.480724334716797</v>
      </c>
      <c r="AV41" s="51">
        <v>46.056116104125998</v>
      </c>
      <c r="AW41" s="51">
        <v>46.640123367309599</v>
      </c>
      <c r="AX41" s="51">
        <v>50.289793014526403</v>
      </c>
      <c r="AY41" s="51">
        <v>49.594820022583001</v>
      </c>
      <c r="AZ41" s="51">
        <v>48.310981750488303</v>
      </c>
      <c r="BA41" s="69"/>
    </row>
    <row r="42" spans="14:53" x14ac:dyDescent="0.25">
      <c r="N42" s="42"/>
      <c r="O42" s="37"/>
      <c r="P42" s="37"/>
      <c r="Q42" s="37"/>
      <c r="S42" s="75" t="s">
        <v>67</v>
      </c>
      <c r="T42" s="76">
        <f>AL20</f>
        <v>56.900001525878899</v>
      </c>
      <c r="U42" s="76">
        <f t="shared" ref="U42:AH42" si="70">AM20</f>
        <v>58.5</v>
      </c>
      <c r="V42" s="76">
        <f t="shared" si="70"/>
        <v>50.699998855590799</v>
      </c>
      <c r="W42" s="76">
        <f t="shared" si="70"/>
        <v>52.5</v>
      </c>
      <c r="X42" s="76">
        <f t="shared" si="70"/>
        <v>60.7115154266357</v>
      </c>
      <c r="Y42" s="76">
        <f t="shared" si="70"/>
        <v>57.883714675903299</v>
      </c>
      <c r="Z42" s="76">
        <f t="shared" si="70"/>
        <v>59.005939483642599</v>
      </c>
      <c r="AA42" s="76">
        <f t="shared" si="70"/>
        <v>60.689188003540004</v>
      </c>
      <c r="AB42" s="76">
        <f t="shared" si="70"/>
        <v>58.5452880859375</v>
      </c>
      <c r="AC42" s="76">
        <f t="shared" si="70"/>
        <v>55.875471115112298</v>
      </c>
      <c r="AD42" s="76">
        <f t="shared" si="70"/>
        <v>63.713949203491197</v>
      </c>
      <c r="AE42" s="76">
        <f t="shared" si="70"/>
        <v>55.056367874145501</v>
      </c>
      <c r="AF42" s="76">
        <f t="shared" si="70"/>
        <v>54.930219650268597</v>
      </c>
      <c r="AG42" s="76">
        <f t="shared" si="70"/>
        <v>62.653087615966797</v>
      </c>
      <c r="AH42" s="77">
        <f t="shared" si="70"/>
        <v>52.150007247924798</v>
      </c>
      <c r="AI42" s="91">
        <f t="shared" ref="AI42:AI55" si="71">AH42-T42</f>
        <v>-4.7499942779541016</v>
      </c>
      <c r="AJ42" s="94"/>
      <c r="AK42" s="50" t="s">
        <v>89</v>
      </c>
      <c r="AL42" s="51">
        <v>53.5</v>
      </c>
      <c r="AM42" s="51">
        <v>56.699998855590799</v>
      </c>
      <c r="AN42" s="51">
        <v>49.200000762939503</v>
      </c>
      <c r="AO42" s="51">
        <v>50.299999237060497</v>
      </c>
      <c r="AP42" s="51">
        <v>47.298219680786097</v>
      </c>
      <c r="AQ42" s="51">
        <v>42.1339435577393</v>
      </c>
      <c r="AR42" s="51">
        <v>48.866369247436502</v>
      </c>
      <c r="AS42" s="51">
        <v>50.2045383453369</v>
      </c>
      <c r="AT42" s="51">
        <v>47.697431564331097</v>
      </c>
      <c r="AU42" s="51">
        <v>49.423841476440401</v>
      </c>
      <c r="AV42" s="51">
        <v>52.272741317749002</v>
      </c>
      <c r="AW42" s="51">
        <v>46.444889068603501</v>
      </c>
      <c r="AX42" s="51">
        <v>47.068086624145501</v>
      </c>
      <c r="AY42" s="51">
        <v>50.5021648406982</v>
      </c>
      <c r="AZ42" s="51">
        <v>49.854951858520501</v>
      </c>
      <c r="BA42" s="69"/>
    </row>
    <row r="43" spans="14:53" x14ac:dyDescent="0.25">
      <c r="N43" s="42"/>
      <c r="O43" s="37"/>
      <c r="P43" s="37"/>
      <c r="Q43" s="37"/>
      <c r="S43" s="29" t="s">
        <v>68</v>
      </c>
      <c r="T43" s="60">
        <f t="shared" ref="T43:T55" si="72">AL21</f>
        <v>60.299999237060497</v>
      </c>
      <c r="U43" s="60">
        <f t="shared" ref="U43:U55" si="73">AM21</f>
        <v>56.400001525878899</v>
      </c>
      <c r="V43" s="60">
        <f t="shared" ref="V43:V55" si="74">AN21</f>
        <v>58.299999237060497</v>
      </c>
      <c r="W43" s="60">
        <f t="shared" ref="W43:W55" si="75">AO21</f>
        <v>47.299999237060497</v>
      </c>
      <c r="X43" s="60">
        <f t="shared" ref="X43:X55" si="76">AP21</f>
        <v>51.511495590209996</v>
      </c>
      <c r="Y43" s="60">
        <f t="shared" ref="Y43:Y55" si="77">AQ21</f>
        <v>59.172863006591797</v>
      </c>
      <c r="Z43" s="60">
        <f t="shared" ref="Z43:Z55" si="78">AR21</f>
        <v>56.484403610229499</v>
      </c>
      <c r="AA43" s="60">
        <f t="shared" ref="AA43:AA55" si="79">AS21</f>
        <v>57.288751602172901</v>
      </c>
      <c r="AB43" s="60">
        <f t="shared" ref="AB43:AB55" si="80">AT21</f>
        <v>58.9948825836182</v>
      </c>
      <c r="AC43" s="60">
        <f t="shared" ref="AC43:AC55" si="81">AU21</f>
        <v>56.740734100341797</v>
      </c>
      <c r="AD43" s="60">
        <f t="shared" ref="AD43:AD55" si="82">AV21</f>
        <v>54.613935470581097</v>
      </c>
      <c r="AE43" s="60">
        <f t="shared" ref="AE43:AE55" si="83">AW21</f>
        <v>61.9272785186768</v>
      </c>
      <c r="AF43" s="60">
        <f t="shared" ref="AF43:AF55" si="84">AX21</f>
        <v>53.887645721435497</v>
      </c>
      <c r="AG43" s="60">
        <f t="shared" ref="AG43:AG55" si="85">AY21</f>
        <v>53.634874343872099</v>
      </c>
      <c r="AH43" s="61">
        <f t="shared" ref="AH43:AH55" si="86">AZ21</f>
        <v>60.974601745605497</v>
      </c>
      <c r="AI43" s="70">
        <f t="shared" si="71"/>
        <v>0.67460250854500003</v>
      </c>
      <c r="AJ43" s="94"/>
      <c r="AK43" s="50" t="s">
        <v>90</v>
      </c>
      <c r="AL43" s="51">
        <v>56.899999618530302</v>
      </c>
      <c r="AM43" s="51">
        <v>52</v>
      </c>
      <c r="AN43" s="51">
        <v>56</v>
      </c>
      <c r="AO43" s="51">
        <v>51.900001525878899</v>
      </c>
      <c r="AP43" s="51">
        <v>50.2157173156738</v>
      </c>
      <c r="AQ43" s="51">
        <v>47.535633087158203</v>
      </c>
      <c r="AR43" s="51">
        <v>42.701950073242202</v>
      </c>
      <c r="AS43" s="51">
        <v>49.206981658935497</v>
      </c>
      <c r="AT43" s="51">
        <v>50.012556076049798</v>
      </c>
      <c r="AU43" s="51">
        <v>47.888853073120103</v>
      </c>
      <c r="AV43" s="51">
        <v>49.531497955322301</v>
      </c>
      <c r="AW43" s="51">
        <v>52.2055759429932</v>
      </c>
      <c r="AX43" s="51">
        <v>46.860597610473597</v>
      </c>
      <c r="AY43" s="51">
        <v>47.519901275634801</v>
      </c>
      <c r="AZ43" s="51">
        <v>50.780157089233398</v>
      </c>
      <c r="BA43" s="69"/>
    </row>
    <row r="44" spans="14:53" x14ac:dyDescent="0.25">
      <c r="N44" s="42"/>
      <c r="O44" s="37"/>
      <c r="P44" s="37"/>
      <c r="Q44" s="37"/>
      <c r="S44" s="66" t="s">
        <v>69</v>
      </c>
      <c r="T44" s="64">
        <f t="shared" si="72"/>
        <v>58.100000381469698</v>
      </c>
      <c r="U44" s="64">
        <f t="shared" si="73"/>
        <v>56.800001144409201</v>
      </c>
      <c r="V44" s="64">
        <f t="shared" si="74"/>
        <v>55.200000762939503</v>
      </c>
      <c r="W44" s="64">
        <f t="shared" si="75"/>
        <v>54.199998855590799</v>
      </c>
      <c r="X44" s="64">
        <f t="shared" si="76"/>
        <v>46.606180191040004</v>
      </c>
      <c r="Y44" s="64">
        <f t="shared" si="77"/>
        <v>50.448804855346701</v>
      </c>
      <c r="Z44" s="64">
        <f t="shared" si="78"/>
        <v>57.377172470092802</v>
      </c>
      <c r="AA44" s="64">
        <f t="shared" si="79"/>
        <v>54.986091613769503</v>
      </c>
      <c r="AB44" s="64">
        <f t="shared" si="80"/>
        <v>55.387733459472699</v>
      </c>
      <c r="AC44" s="64">
        <f t="shared" si="81"/>
        <v>57.055862426757798</v>
      </c>
      <c r="AD44" s="64">
        <f t="shared" si="82"/>
        <v>54.841344833374002</v>
      </c>
      <c r="AE44" s="64">
        <f t="shared" si="83"/>
        <v>53.255754470825202</v>
      </c>
      <c r="AF44" s="64">
        <f t="shared" si="84"/>
        <v>59.851982116699197</v>
      </c>
      <c r="AG44" s="64">
        <f t="shared" si="85"/>
        <v>52.595308303833001</v>
      </c>
      <c r="AH44" s="67">
        <f t="shared" si="86"/>
        <v>52.263252258300803</v>
      </c>
      <c r="AI44" s="71">
        <f t="shared" si="71"/>
        <v>-5.8367481231688956</v>
      </c>
      <c r="AJ44" s="94"/>
      <c r="AK44" s="50" t="s">
        <v>91</v>
      </c>
      <c r="AL44" s="51">
        <v>61</v>
      </c>
      <c r="AM44" s="51">
        <v>56.799999237060497</v>
      </c>
      <c r="AN44" s="51">
        <v>51.900001525878899</v>
      </c>
      <c r="AO44" s="51">
        <v>55.600000381469698</v>
      </c>
      <c r="AP44" s="51">
        <v>51.553628921508803</v>
      </c>
      <c r="AQ44" s="51">
        <v>50.270454406738303</v>
      </c>
      <c r="AR44" s="51">
        <v>47.8508491516113</v>
      </c>
      <c r="AS44" s="51">
        <v>43.2659206390381</v>
      </c>
      <c r="AT44" s="51">
        <v>49.576919555664098</v>
      </c>
      <c r="AU44" s="51">
        <v>49.944379806518597</v>
      </c>
      <c r="AV44" s="51">
        <v>48.155878067016602</v>
      </c>
      <c r="AW44" s="51">
        <v>49.730216979980497</v>
      </c>
      <c r="AX44" s="51">
        <v>52.240512847900398</v>
      </c>
      <c r="AY44" s="51">
        <v>47.298526763916001</v>
      </c>
      <c r="AZ44" s="51">
        <v>47.999290466308601</v>
      </c>
      <c r="BA44" s="69"/>
    </row>
    <row r="45" spans="14:53" x14ac:dyDescent="0.25">
      <c r="N45" s="42"/>
      <c r="O45" s="37"/>
      <c r="P45" s="37"/>
      <c r="Q45" s="37"/>
      <c r="S45" s="29" t="s">
        <v>70</v>
      </c>
      <c r="T45" s="60">
        <f t="shared" si="72"/>
        <v>51.300001144409201</v>
      </c>
      <c r="U45" s="60">
        <f t="shared" si="73"/>
        <v>55.699998855590799</v>
      </c>
      <c r="V45" s="60">
        <f t="shared" si="74"/>
        <v>58</v>
      </c>
      <c r="W45" s="60">
        <f t="shared" si="75"/>
        <v>54.100000381469698</v>
      </c>
      <c r="X45" s="60">
        <f t="shared" si="76"/>
        <v>52.0962619781494</v>
      </c>
      <c r="Y45" s="60">
        <f t="shared" si="77"/>
        <v>45.664154052734403</v>
      </c>
      <c r="Z45" s="60">
        <f t="shared" si="78"/>
        <v>49.019386291503899</v>
      </c>
      <c r="AA45" s="60">
        <f t="shared" si="79"/>
        <v>54.949968338012702</v>
      </c>
      <c r="AB45" s="60">
        <f t="shared" si="80"/>
        <v>53.075780868530302</v>
      </c>
      <c r="AC45" s="60">
        <f t="shared" si="81"/>
        <v>53.035429000854499</v>
      </c>
      <c r="AD45" s="60">
        <f t="shared" si="82"/>
        <v>54.619533538818402</v>
      </c>
      <c r="AE45" s="60">
        <f t="shared" si="83"/>
        <v>52.5971775054932</v>
      </c>
      <c r="AF45" s="60">
        <f t="shared" si="84"/>
        <v>51.517744064331097</v>
      </c>
      <c r="AG45" s="60">
        <f t="shared" si="85"/>
        <v>57.199117660522496</v>
      </c>
      <c r="AH45" s="61">
        <f t="shared" si="86"/>
        <v>50.979242324829102</v>
      </c>
      <c r="AI45" s="70">
        <f t="shared" si="71"/>
        <v>-0.32075881958009944</v>
      </c>
      <c r="AJ45" s="94"/>
      <c r="AK45" s="50" t="s">
        <v>92</v>
      </c>
      <c r="AL45" s="51">
        <v>65.200000762939496</v>
      </c>
      <c r="AM45" s="51">
        <v>60.200000762939503</v>
      </c>
      <c r="AN45" s="51">
        <v>57.299999237060497</v>
      </c>
      <c r="AO45" s="51">
        <v>53.100000381469698</v>
      </c>
      <c r="AP45" s="51">
        <v>55.169164657592802</v>
      </c>
      <c r="AQ45" s="51">
        <v>51.4186496734619</v>
      </c>
      <c r="AR45" s="51">
        <v>50.435028076171903</v>
      </c>
      <c r="AS45" s="51">
        <v>48.239078521728501</v>
      </c>
      <c r="AT45" s="51">
        <v>43.8714923858643</v>
      </c>
      <c r="AU45" s="51">
        <v>49.988674163818402</v>
      </c>
      <c r="AV45" s="51">
        <v>50.024511337280302</v>
      </c>
      <c r="AW45" s="51">
        <v>48.5069255828857</v>
      </c>
      <c r="AX45" s="51">
        <v>50.018238067627003</v>
      </c>
      <c r="AY45" s="51">
        <v>52.395011901855497</v>
      </c>
      <c r="AZ45" s="51">
        <v>47.803529739379897</v>
      </c>
      <c r="BA45" s="69"/>
    </row>
    <row r="46" spans="14:53" x14ac:dyDescent="0.25">
      <c r="N46" s="42"/>
      <c r="O46" s="37"/>
      <c r="P46" s="37"/>
      <c r="Q46" s="37"/>
      <c r="S46" s="66" t="s">
        <v>71</v>
      </c>
      <c r="T46" s="64">
        <f t="shared" si="72"/>
        <v>58.799999237060497</v>
      </c>
      <c r="U46" s="64">
        <f t="shared" si="73"/>
        <v>55.5</v>
      </c>
      <c r="V46" s="64">
        <f t="shared" si="74"/>
        <v>53.600000381469698</v>
      </c>
      <c r="W46" s="64">
        <f t="shared" si="75"/>
        <v>54</v>
      </c>
      <c r="X46" s="64">
        <f t="shared" si="76"/>
        <v>51.519899368286097</v>
      </c>
      <c r="Y46" s="64">
        <f t="shared" si="77"/>
        <v>50.2799396514893</v>
      </c>
      <c r="Z46" s="64">
        <f t="shared" si="78"/>
        <v>44.959295272827099</v>
      </c>
      <c r="AA46" s="64">
        <f t="shared" si="79"/>
        <v>47.774663925170898</v>
      </c>
      <c r="AB46" s="64">
        <f t="shared" si="80"/>
        <v>52.610166549682603</v>
      </c>
      <c r="AC46" s="64">
        <f t="shared" si="81"/>
        <v>51.4180393218994</v>
      </c>
      <c r="AD46" s="64">
        <f t="shared" si="82"/>
        <v>50.973985671997099</v>
      </c>
      <c r="AE46" s="64">
        <f t="shared" si="83"/>
        <v>52.402450561523402</v>
      </c>
      <c r="AF46" s="64">
        <f t="shared" si="84"/>
        <v>50.7153835296631</v>
      </c>
      <c r="AG46" s="64">
        <f t="shared" si="85"/>
        <v>50.044277191162102</v>
      </c>
      <c r="AH46" s="67">
        <f t="shared" si="86"/>
        <v>54.751594543457003</v>
      </c>
      <c r="AI46" s="71">
        <f t="shared" si="71"/>
        <v>-4.0484046936034943</v>
      </c>
      <c r="AJ46" s="94"/>
      <c r="AK46" s="50" t="s">
        <v>93</v>
      </c>
      <c r="AL46" s="51">
        <v>66.499998092651396</v>
      </c>
      <c r="AM46" s="51">
        <v>67.600000381469698</v>
      </c>
      <c r="AN46" s="51">
        <v>67.5</v>
      </c>
      <c r="AO46" s="51">
        <v>56.5</v>
      </c>
      <c r="AP46" s="51">
        <v>52.785970687866197</v>
      </c>
      <c r="AQ46" s="51">
        <v>54.777265548706097</v>
      </c>
      <c r="AR46" s="51">
        <v>51.259189605712898</v>
      </c>
      <c r="AS46" s="51">
        <v>50.512514114379897</v>
      </c>
      <c r="AT46" s="51">
        <v>48.523971557617202</v>
      </c>
      <c r="AU46" s="51">
        <v>44.3259983062744</v>
      </c>
      <c r="AV46" s="51">
        <v>50.2777004241943</v>
      </c>
      <c r="AW46" s="51">
        <v>50.041831970214801</v>
      </c>
      <c r="AX46" s="51">
        <v>48.7376384735107</v>
      </c>
      <c r="AY46" s="51">
        <v>50.203422546386697</v>
      </c>
      <c r="AZ46" s="51">
        <v>52.466917037963903</v>
      </c>
      <c r="BA46" s="69"/>
    </row>
    <row r="47" spans="14:53" x14ac:dyDescent="0.25">
      <c r="N47" s="42"/>
      <c r="O47" s="37"/>
      <c r="P47" s="37"/>
      <c r="Q47" s="37"/>
      <c r="S47" s="29" t="s">
        <v>72</v>
      </c>
      <c r="T47" s="60">
        <f t="shared" si="72"/>
        <v>35.5</v>
      </c>
      <c r="U47" s="60">
        <f t="shared" si="73"/>
        <v>61.900001525878899</v>
      </c>
      <c r="V47" s="60">
        <f t="shared" si="74"/>
        <v>52.300001144409201</v>
      </c>
      <c r="W47" s="60">
        <f t="shared" si="75"/>
        <v>48.799999237060497</v>
      </c>
      <c r="X47" s="60">
        <f t="shared" si="76"/>
        <v>50.894617080688498</v>
      </c>
      <c r="Y47" s="60">
        <f t="shared" si="77"/>
        <v>48.684982299804702</v>
      </c>
      <c r="Z47" s="60">
        <f t="shared" si="78"/>
        <v>48.021898269653299</v>
      </c>
      <c r="AA47" s="60">
        <f t="shared" si="79"/>
        <v>43.7710475921631</v>
      </c>
      <c r="AB47" s="60">
        <f t="shared" si="80"/>
        <v>46.038831710815401</v>
      </c>
      <c r="AC47" s="60">
        <f t="shared" si="81"/>
        <v>49.840496063232401</v>
      </c>
      <c r="AD47" s="60">
        <f t="shared" si="82"/>
        <v>49.2188205718994</v>
      </c>
      <c r="AE47" s="60">
        <f t="shared" si="83"/>
        <v>48.543596267700202</v>
      </c>
      <c r="AF47" s="60">
        <f t="shared" si="84"/>
        <v>49.7786674499512</v>
      </c>
      <c r="AG47" s="60">
        <f t="shared" si="85"/>
        <v>48.438325881958001</v>
      </c>
      <c r="AH47" s="61">
        <f t="shared" si="86"/>
        <v>48.120611190795898</v>
      </c>
      <c r="AI47" s="70">
        <f t="shared" si="71"/>
        <v>12.620611190795898</v>
      </c>
      <c r="AJ47" s="94"/>
      <c r="AK47" s="50" t="s">
        <v>94</v>
      </c>
      <c r="AL47" s="51">
        <v>52.600000381469698</v>
      </c>
      <c r="AM47" s="51">
        <v>66.299999237060504</v>
      </c>
      <c r="AN47" s="51">
        <v>67.600000381469698</v>
      </c>
      <c r="AO47" s="51">
        <v>63.900001525878899</v>
      </c>
      <c r="AP47" s="51">
        <v>55.7008152008057</v>
      </c>
      <c r="AQ47" s="51">
        <v>52.112577438354499</v>
      </c>
      <c r="AR47" s="51">
        <v>53.9799613952637</v>
      </c>
      <c r="AS47" s="51">
        <v>50.696048736572301</v>
      </c>
      <c r="AT47" s="51">
        <v>50.159381866455099</v>
      </c>
      <c r="AU47" s="51">
        <v>48.344703674316399</v>
      </c>
      <c r="AV47" s="51">
        <v>44.308261871337898</v>
      </c>
      <c r="AW47" s="51">
        <v>50.1046142578125</v>
      </c>
      <c r="AX47" s="51">
        <v>49.603490829467802</v>
      </c>
      <c r="AY47" s="51">
        <v>48.505678176879897</v>
      </c>
      <c r="AZ47" s="51">
        <v>49.929449081420898</v>
      </c>
      <c r="BA47" s="69"/>
    </row>
    <row r="48" spans="14:53" x14ac:dyDescent="0.25">
      <c r="N48" s="42"/>
      <c r="O48" s="37"/>
      <c r="P48" s="37"/>
      <c r="Q48" s="37"/>
      <c r="S48" s="66" t="s">
        <v>73</v>
      </c>
      <c r="T48" s="64">
        <f t="shared" si="72"/>
        <v>43.799999237060497</v>
      </c>
      <c r="U48" s="64">
        <f t="shared" si="73"/>
        <v>38.699999809265101</v>
      </c>
      <c r="V48" s="64">
        <f t="shared" si="74"/>
        <v>57.299999237060497</v>
      </c>
      <c r="W48" s="64">
        <f t="shared" si="75"/>
        <v>41.099998474121101</v>
      </c>
      <c r="X48" s="64">
        <f t="shared" si="76"/>
        <v>46.3156642913818</v>
      </c>
      <c r="Y48" s="64">
        <f t="shared" si="77"/>
        <v>48.218299865722699</v>
      </c>
      <c r="Z48" s="64">
        <f t="shared" si="78"/>
        <v>46.318843841552699</v>
      </c>
      <c r="AA48" s="64">
        <f t="shared" si="79"/>
        <v>46.006204605102504</v>
      </c>
      <c r="AB48" s="64">
        <f t="shared" si="80"/>
        <v>42.689249038696303</v>
      </c>
      <c r="AC48" s="64">
        <f t="shared" si="81"/>
        <v>44.500989913940401</v>
      </c>
      <c r="AD48" s="64">
        <f t="shared" si="82"/>
        <v>47.441663742065401</v>
      </c>
      <c r="AE48" s="64">
        <f t="shared" si="83"/>
        <v>47.2161769866943</v>
      </c>
      <c r="AF48" s="64">
        <f t="shared" si="84"/>
        <v>46.449028015136697</v>
      </c>
      <c r="AG48" s="64">
        <f t="shared" si="85"/>
        <v>47.488265991210902</v>
      </c>
      <c r="AH48" s="67">
        <f t="shared" si="86"/>
        <v>46.482826232910199</v>
      </c>
      <c r="AI48" s="71">
        <f t="shared" si="71"/>
        <v>2.6828269958497017</v>
      </c>
      <c r="AJ48" s="94"/>
      <c r="AK48" s="50" t="s">
        <v>95</v>
      </c>
      <c r="AL48" s="51">
        <v>62.5</v>
      </c>
      <c r="AM48" s="51">
        <v>51.799999237060497</v>
      </c>
      <c r="AN48" s="51">
        <v>65.999998092651396</v>
      </c>
      <c r="AO48" s="51">
        <v>64.199998855590806</v>
      </c>
      <c r="AP48" s="51">
        <v>61.898088455200202</v>
      </c>
      <c r="AQ48" s="51">
        <v>54.316114425659201</v>
      </c>
      <c r="AR48" s="51">
        <v>50.820598602294901</v>
      </c>
      <c r="AS48" s="51">
        <v>52.553916931152301</v>
      </c>
      <c r="AT48" s="51">
        <v>49.518224716186502</v>
      </c>
      <c r="AU48" s="51">
        <v>49.1587619781494</v>
      </c>
      <c r="AV48" s="51">
        <v>47.5166625976563</v>
      </c>
      <c r="AW48" s="51">
        <v>43.632976531982401</v>
      </c>
      <c r="AX48" s="51">
        <v>49.254051208496101</v>
      </c>
      <c r="AY48" s="51">
        <v>48.5150146484375</v>
      </c>
      <c r="AZ48" s="51">
        <v>47.616716384887702</v>
      </c>
      <c r="BA48" s="69"/>
    </row>
    <row r="49" spans="14:53" x14ac:dyDescent="0.25">
      <c r="N49" s="42"/>
      <c r="O49" s="37"/>
      <c r="P49" s="37"/>
      <c r="Q49" s="37"/>
      <c r="S49" s="29" t="s">
        <v>74</v>
      </c>
      <c r="T49" s="60">
        <f t="shared" si="72"/>
        <v>52</v>
      </c>
      <c r="U49" s="60">
        <f t="shared" si="73"/>
        <v>37.800000190734899</v>
      </c>
      <c r="V49" s="60">
        <f t="shared" si="74"/>
        <v>40.600000381469698</v>
      </c>
      <c r="W49" s="60">
        <f t="shared" si="75"/>
        <v>56.699998855590799</v>
      </c>
      <c r="X49" s="60">
        <f t="shared" si="76"/>
        <v>41.0260906219482</v>
      </c>
      <c r="Y49" s="60">
        <f t="shared" si="77"/>
        <v>44.433687210083001</v>
      </c>
      <c r="Z49" s="60">
        <f t="shared" si="78"/>
        <v>46.066999435424798</v>
      </c>
      <c r="AA49" s="60">
        <f t="shared" si="79"/>
        <v>44.461112976074197</v>
      </c>
      <c r="AB49" s="60">
        <f t="shared" si="80"/>
        <v>44.373498916625998</v>
      </c>
      <c r="AC49" s="60">
        <f t="shared" si="81"/>
        <v>41.835170745849602</v>
      </c>
      <c r="AD49" s="60">
        <f t="shared" si="82"/>
        <v>43.286088943481403</v>
      </c>
      <c r="AE49" s="60">
        <f t="shared" si="83"/>
        <v>45.5318794250488</v>
      </c>
      <c r="AF49" s="60">
        <f t="shared" si="84"/>
        <v>45.548212051391602</v>
      </c>
      <c r="AG49" s="60">
        <f t="shared" si="85"/>
        <v>44.804986953735401</v>
      </c>
      <c r="AH49" s="61">
        <f t="shared" si="86"/>
        <v>45.687402725219698</v>
      </c>
      <c r="AI49" s="70">
        <f t="shared" si="71"/>
        <v>-6.3125972747803019</v>
      </c>
      <c r="AJ49" s="94"/>
      <c r="AK49" s="50" t="s">
        <v>96</v>
      </c>
      <c r="AL49" s="51">
        <v>46.899999618530302</v>
      </c>
      <c r="AM49" s="51">
        <v>60.5</v>
      </c>
      <c r="AN49" s="51">
        <v>48.899999618530302</v>
      </c>
      <c r="AO49" s="51">
        <v>61.200000762939503</v>
      </c>
      <c r="AP49" s="51">
        <v>62.273641586303697</v>
      </c>
      <c r="AQ49" s="51">
        <v>59.830524444580099</v>
      </c>
      <c r="AR49" s="51">
        <v>52.776706695556598</v>
      </c>
      <c r="AS49" s="51">
        <v>49.324455261230497</v>
      </c>
      <c r="AT49" s="51">
        <v>50.956069946289098</v>
      </c>
      <c r="AU49" s="51">
        <v>48.154239654541001</v>
      </c>
      <c r="AV49" s="51">
        <v>47.956930160522496</v>
      </c>
      <c r="AW49" s="51">
        <v>46.461410522460902</v>
      </c>
      <c r="AX49" s="51">
        <v>42.7150268554688</v>
      </c>
      <c r="AY49" s="51">
        <v>48.179206848144503</v>
      </c>
      <c r="AZ49" s="51">
        <v>47.246202468872099</v>
      </c>
      <c r="BA49" s="69"/>
    </row>
    <row r="50" spans="14:53" x14ac:dyDescent="0.25">
      <c r="N50" s="42"/>
      <c r="O50" s="37"/>
      <c r="P50" s="37"/>
      <c r="Q50" s="37"/>
      <c r="S50" s="66" t="s">
        <v>75</v>
      </c>
      <c r="T50" s="64">
        <f t="shared" si="72"/>
        <v>42.300001144409201</v>
      </c>
      <c r="U50" s="64">
        <f t="shared" si="73"/>
        <v>49.399999618530302</v>
      </c>
      <c r="V50" s="64">
        <f t="shared" si="74"/>
        <v>35.299999237060497</v>
      </c>
      <c r="W50" s="64">
        <f t="shared" si="75"/>
        <v>43.299999237060497</v>
      </c>
      <c r="X50" s="64">
        <f t="shared" si="76"/>
        <v>52.320150375366197</v>
      </c>
      <c r="Y50" s="64">
        <f t="shared" si="77"/>
        <v>41.1795330047607</v>
      </c>
      <c r="Z50" s="64">
        <f t="shared" si="78"/>
        <v>43.430624008178697</v>
      </c>
      <c r="AA50" s="64">
        <f t="shared" si="79"/>
        <v>44.762729644775398</v>
      </c>
      <c r="AB50" s="64">
        <f t="shared" si="80"/>
        <v>43.449104309082003</v>
      </c>
      <c r="AC50" s="64">
        <f t="shared" si="81"/>
        <v>43.5032768249512</v>
      </c>
      <c r="AD50" s="64">
        <f t="shared" si="82"/>
        <v>41.579240798950202</v>
      </c>
      <c r="AE50" s="64">
        <f t="shared" si="83"/>
        <v>42.7390327453613</v>
      </c>
      <c r="AF50" s="64">
        <f t="shared" si="84"/>
        <v>44.463903427124002</v>
      </c>
      <c r="AG50" s="64">
        <f t="shared" si="85"/>
        <v>44.623792648315401</v>
      </c>
      <c r="AH50" s="67">
        <f t="shared" si="86"/>
        <v>43.981096267700202</v>
      </c>
      <c r="AI50" s="71">
        <f t="shared" si="71"/>
        <v>1.6810951232910014</v>
      </c>
      <c r="AJ50" s="94"/>
      <c r="AK50" s="50" t="s">
        <v>97</v>
      </c>
      <c r="AL50" s="51">
        <v>54.5</v>
      </c>
      <c r="AM50" s="51">
        <v>46</v>
      </c>
      <c r="AN50" s="51">
        <v>56.199998855590799</v>
      </c>
      <c r="AO50" s="51">
        <v>50.899999618530302</v>
      </c>
      <c r="AP50" s="51">
        <v>59.804666519165004</v>
      </c>
      <c r="AQ50" s="51">
        <v>60.725315093994098</v>
      </c>
      <c r="AR50" s="51">
        <v>58.125373840332003</v>
      </c>
      <c r="AS50" s="51">
        <v>51.525279998779297</v>
      </c>
      <c r="AT50" s="51">
        <v>48.102108001708999</v>
      </c>
      <c r="AU50" s="51">
        <v>49.6506958007813</v>
      </c>
      <c r="AV50" s="51">
        <v>47.063079833984403</v>
      </c>
      <c r="AW50" s="51">
        <v>46.997415542602504</v>
      </c>
      <c r="AX50" s="51">
        <v>45.604330062866197</v>
      </c>
      <c r="AY50" s="51">
        <v>41.998863220214801</v>
      </c>
      <c r="AZ50" s="51">
        <v>47.3233032226563</v>
      </c>
      <c r="BA50" s="69"/>
    </row>
    <row r="51" spans="14:53" x14ac:dyDescent="0.25">
      <c r="N51" s="42"/>
      <c r="O51" s="37"/>
      <c r="P51" s="37"/>
      <c r="Q51" s="37"/>
      <c r="S51" s="29" t="s">
        <v>76</v>
      </c>
      <c r="T51" s="60">
        <f t="shared" si="72"/>
        <v>42.299999237060497</v>
      </c>
      <c r="U51" s="60">
        <f t="shared" si="73"/>
        <v>37.600000381469698</v>
      </c>
      <c r="V51" s="60">
        <f t="shared" si="74"/>
        <v>39.100000381469698</v>
      </c>
      <c r="W51" s="60">
        <f t="shared" si="75"/>
        <v>38.799999237060497</v>
      </c>
      <c r="X51" s="60">
        <f t="shared" si="76"/>
        <v>42.735427856445298</v>
      </c>
      <c r="Y51" s="60">
        <f t="shared" si="77"/>
        <v>49.198366165161097</v>
      </c>
      <c r="Z51" s="60">
        <f t="shared" si="78"/>
        <v>41.229953765869098</v>
      </c>
      <c r="AA51" s="60">
        <f t="shared" si="79"/>
        <v>42.762895584106403</v>
      </c>
      <c r="AB51" s="60">
        <f t="shared" si="80"/>
        <v>43.786886215209996</v>
      </c>
      <c r="AC51" s="60">
        <f t="shared" si="81"/>
        <v>42.778535842895501</v>
      </c>
      <c r="AD51" s="60">
        <f t="shared" si="82"/>
        <v>42.913820266723597</v>
      </c>
      <c r="AE51" s="60">
        <f t="shared" si="83"/>
        <v>41.455841064453097</v>
      </c>
      <c r="AF51" s="60">
        <f t="shared" si="84"/>
        <v>42.379108428955099</v>
      </c>
      <c r="AG51" s="60">
        <f t="shared" si="85"/>
        <v>43.752347946166999</v>
      </c>
      <c r="AH51" s="61">
        <f t="shared" si="86"/>
        <v>43.972784042358398</v>
      </c>
      <c r="AI51" s="70">
        <f t="shared" si="71"/>
        <v>1.6727848052979013</v>
      </c>
      <c r="AJ51" s="94"/>
      <c r="AK51" s="50" t="s">
        <v>98</v>
      </c>
      <c r="AL51" s="51">
        <v>64.300001144409194</v>
      </c>
      <c r="AM51" s="51">
        <v>52.5</v>
      </c>
      <c r="AN51" s="51">
        <v>47.799999237060497</v>
      </c>
      <c r="AO51" s="51">
        <v>56.299999237060497</v>
      </c>
      <c r="AP51" s="51">
        <v>50.086954116821303</v>
      </c>
      <c r="AQ51" s="51">
        <v>58.825262069702099</v>
      </c>
      <c r="AR51" s="51">
        <v>59.6262302398682</v>
      </c>
      <c r="AS51" s="51">
        <v>56.915548324584996</v>
      </c>
      <c r="AT51" s="51">
        <v>50.697732925415004</v>
      </c>
      <c r="AU51" s="51">
        <v>47.298881530761697</v>
      </c>
      <c r="AV51" s="51">
        <v>48.790357589721701</v>
      </c>
      <c r="AW51" s="51">
        <v>46.382688522338903</v>
      </c>
      <c r="AX51" s="51">
        <v>46.410905838012702</v>
      </c>
      <c r="AY51" s="51">
        <v>45.109086990356403</v>
      </c>
      <c r="AZ51" s="51">
        <v>41.634237289428697</v>
      </c>
      <c r="BA51" s="69"/>
    </row>
    <row r="52" spans="14:53" x14ac:dyDescent="0.25">
      <c r="N52" s="42"/>
      <c r="O52" s="37"/>
      <c r="P52" s="37"/>
      <c r="Q52" s="37"/>
      <c r="S52" s="66" t="s">
        <v>77</v>
      </c>
      <c r="T52" s="64">
        <f t="shared" si="72"/>
        <v>47.600000381469698</v>
      </c>
      <c r="U52" s="64">
        <f t="shared" si="73"/>
        <v>42.399999618530302</v>
      </c>
      <c r="V52" s="64">
        <f t="shared" si="74"/>
        <v>43.700000762939503</v>
      </c>
      <c r="W52" s="64">
        <f t="shared" si="75"/>
        <v>40.899999618530302</v>
      </c>
      <c r="X52" s="64">
        <f t="shared" si="76"/>
        <v>40.022035598754897</v>
      </c>
      <c r="Y52" s="64">
        <f t="shared" si="77"/>
        <v>42.909164428710902</v>
      </c>
      <c r="Z52" s="64">
        <f t="shared" si="78"/>
        <v>47.584329605102504</v>
      </c>
      <c r="AA52" s="64">
        <f t="shared" si="79"/>
        <v>41.729316711425803</v>
      </c>
      <c r="AB52" s="64">
        <f t="shared" si="80"/>
        <v>42.832880020141602</v>
      </c>
      <c r="AC52" s="64">
        <f t="shared" si="81"/>
        <v>43.628494262695298</v>
      </c>
      <c r="AD52" s="64">
        <f t="shared" si="82"/>
        <v>42.881509780883803</v>
      </c>
      <c r="AE52" s="64">
        <f t="shared" si="83"/>
        <v>43.0486869812012</v>
      </c>
      <c r="AF52" s="64">
        <f t="shared" si="84"/>
        <v>41.914360046386697</v>
      </c>
      <c r="AG52" s="64">
        <f t="shared" si="85"/>
        <v>42.680690765380902</v>
      </c>
      <c r="AH52" s="67">
        <f t="shared" si="86"/>
        <v>43.831922531127901</v>
      </c>
      <c r="AI52" s="71">
        <f t="shared" si="71"/>
        <v>-3.7680778503417969</v>
      </c>
      <c r="AJ52" s="94"/>
      <c r="AK52" s="50" t="s">
        <v>99</v>
      </c>
      <c r="AL52" s="51">
        <v>50</v>
      </c>
      <c r="AM52" s="51">
        <v>62</v>
      </c>
      <c r="AN52" s="51">
        <v>53.5</v>
      </c>
      <c r="AO52" s="51">
        <v>46.899999618530302</v>
      </c>
      <c r="AP52" s="51">
        <v>55.607786178588903</v>
      </c>
      <c r="AQ52" s="51">
        <v>49.492616653442397</v>
      </c>
      <c r="AR52" s="51">
        <v>58.049602508544901</v>
      </c>
      <c r="AS52" s="51">
        <v>58.7527561187744</v>
      </c>
      <c r="AT52" s="51">
        <v>55.967332839965799</v>
      </c>
      <c r="AU52" s="51">
        <v>50.081626892089801</v>
      </c>
      <c r="AV52" s="51">
        <v>46.726329803466797</v>
      </c>
      <c r="AW52" s="51">
        <v>48.1627006530762</v>
      </c>
      <c r="AX52" s="51">
        <v>45.903131484985401</v>
      </c>
      <c r="AY52" s="51">
        <v>46.016613006591797</v>
      </c>
      <c r="AZ52" s="51">
        <v>44.795225143432603</v>
      </c>
      <c r="BA52" s="69"/>
    </row>
    <row r="53" spans="14:53" x14ac:dyDescent="0.25">
      <c r="N53" s="42"/>
      <c r="O53" s="37"/>
      <c r="P53" s="37"/>
      <c r="Q53" s="37"/>
      <c r="S53" s="29" t="s">
        <v>78</v>
      </c>
      <c r="T53" s="60">
        <f t="shared" si="72"/>
        <v>49</v>
      </c>
      <c r="U53" s="60">
        <f t="shared" si="73"/>
        <v>47.200000762939503</v>
      </c>
      <c r="V53" s="60">
        <f t="shared" si="74"/>
        <v>42.700000762939503</v>
      </c>
      <c r="W53" s="60">
        <f t="shared" si="75"/>
        <v>44.700000762939503</v>
      </c>
      <c r="X53" s="60">
        <f t="shared" si="76"/>
        <v>41.760643005371101</v>
      </c>
      <c r="Y53" s="60">
        <f t="shared" si="77"/>
        <v>41.264011383056598</v>
      </c>
      <c r="Z53" s="60">
        <f t="shared" si="78"/>
        <v>43.465490341186502</v>
      </c>
      <c r="AA53" s="60">
        <f t="shared" si="79"/>
        <v>46.903394699096701</v>
      </c>
      <c r="AB53" s="60">
        <f t="shared" si="80"/>
        <v>42.486934661865199</v>
      </c>
      <c r="AC53" s="60">
        <f t="shared" si="81"/>
        <v>43.321626663208001</v>
      </c>
      <c r="AD53" s="60">
        <f t="shared" si="82"/>
        <v>43.983335494995103</v>
      </c>
      <c r="AE53" s="60">
        <f t="shared" si="83"/>
        <v>43.418928146362298</v>
      </c>
      <c r="AF53" s="60">
        <f t="shared" si="84"/>
        <v>43.587522506713903</v>
      </c>
      <c r="AG53" s="60">
        <f t="shared" si="85"/>
        <v>42.6976413726807</v>
      </c>
      <c r="AH53" s="61">
        <f t="shared" si="86"/>
        <v>43.371236801147496</v>
      </c>
      <c r="AI53" s="70">
        <f t="shared" si="71"/>
        <v>-5.6287631988525035</v>
      </c>
      <c r="AJ53" s="94"/>
      <c r="AK53" s="50" t="s">
        <v>100</v>
      </c>
      <c r="AL53" s="51">
        <v>46.199998855590799</v>
      </c>
      <c r="AM53" s="51">
        <v>51.400001525878899</v>
      </c>
      <c r="AN53" s="51">
        <v>63.5</v>
      </c>
      <c r="AO53" s="51">
        <v>51.600000381469698</v>
      </c>
      <c r="AP53" s="51">
        <v>46.6423244476318</v>
      </c>
      <c r="AQ53" s="51">
        <v>54.952114105224602</v>
      </c>
      <c r="AR53" s="51">
        <v>48.951496124267599</v>
      </c>
      <c r="AS53" s="51">
        <v>57.311948776245103</v>
      </c>
      <c r="AT53" s="51">
        <v>57.925331115722699</v>
      </c>
      <c r="AU53" s="51">
        <v>55.091264724731403</v>
      </c>
      <c r="AV53" s="51">
        <v>49.524602890014599</v>
      </c>
      <c r="AW53" s="51">
        <v>46.232723236083999</v>
      </c>
      <c r="AX53" s="51">
        <v>47.605548858642599</v>
      </c>
      <c r="AY53" s="51">
        <v>45.487277984619098</v>
      </c>
      <c r="AZ53" s="51">
        <v>45.674016952514599</v>
      </c>
      <c r="BA53" s="69"/>
    </row>
    <row r="54" spans="14:53" x14ac:dyDescent="0.25">
      <c r="N54" s="42"/>
      <c r="O54" s="37"/>
      <c r="P54" s="37"/>
      <c r="Q54" s="37"/>
      <c r="S54" s="66" t="s">
        <v>79</v>
      </c>
      <c r="T54" s="64">
        <f t="shared" si="72"/>
        <v>56.5</v>
      </c>
      <c r="U54" s="64">
        <f t="shared" si="73"/>
        <v>49.100000381469698</v>
      </c>
      <c r="V54" s="64">
        <f t="shared" si="74"/>
        <v>42.399999618530302</v>
      </c>
      <c r="W54" s="64">
        <f t="shared" si="75"/>
        <v>48.100000381469698</v>
      </c>
      <c r="X54" s="64">
        <f t="shared" si="76"/>
        <v>45.726238250732401</v>
      </c>
      <c r="Y54" s="64">
        <f t="shared" si="77"/>
        <v>43.182939529418903</v>
      </c>
      <c r="Z54" s="64">
        <f t="shared" si="78"/>
        <v>42.911262512207003</v>
      </c>
      <c r="AA54" s="64">
        <f t="shared" si="79"/>
        <v>44.657255172729499</v>
      </c>
      <c r="AB54" s="64">
        <f t="shared" si="80"/>
        <v>47.275539398193402</v>
      </c>
      <c r="AC54" s="64">
        <f t="shared" si="81"/>
        <v>43.835304260253899</v>
      </c>
      <c r="AD54" s="64">
        <f t="shared" si="82"/>
        <v>44.528934478759801</v>
      </c>
      <c r="AE54" s="64">
        <f t="shared" si="83"/>
        <v>45.092058181762702</v>
      </c>
      <c r="AF54" s="64">
        <f t="shared" si="84"/>
        <v>44.650110244750998</v>
      </c>
      <c r="AG54" s="64">
        <f t="shared" si="85"/>
        <v>44.832506179809599</v>
      </c>
      <c r="AH54" s="67">
        <f t="shared" si="86"/>
        <v>44.135288238525398</v>
      </c>
      <c r="AI54" s="71">
        <f t="shared" si="71"/>
        <v>-12.364711761474602</v>
      </c>
      <c r="AJ54" s="94"/>
      <c r="AK54" s="50" t="s">
        <v>101</v>
      </c>
      <c r="AL54" s="51">
        <v>45.199998855590799</v>
      </c>
      <c r="AM54" s="51">
        <v>46.199998855590799</v>
      </c>
      <c r="AN54" s="51">
        <v>52.600000381469698</v>
      </c>
      <c r="AO54" s="51">
        <v>63.800001144409201</v>
      </c>
      <c r="AP54" s="51">
        <v>51.158111572265597</v>
      </c>
      <c r="AQ54" s="51">
        <v>46.413328170776403</v>
      </c>
      <c r="AR54" s="51">
        <v>54.336465835571303</v>
      </c>
      <c r="AS54" s="51">
        <v>48.481306076049798</v>
      </c>
      <c r="AT54" s="51">
        <v>56.6294651031494</v>
      </c>
      <c r="AU54" s="51">
        <v>57.152044296264599</v>
      </c>
      <c r="AV54" s="51">
        <v>54.3054523468018</v>
      </c>
      <c r="AW54" s="51">
        <v>49.0328884124756</v>
      </c>
      <c r="AX54" s="51">
        <v>45.811399459838903</v>
      </c>
      <c r="AY54" s="51">
        <v>47.133613586425803</v>
      </c>
      <c r="AZ54" s="51">
        <v>45.142166137695298</v>
      </c>
      <c r="BA54" s="69"/>
    </row>
    <row r="55" spans="14:53" x14ac:dyDescent="0.25">
      <c r="N55" s="42"/>
      <c r="O55" s="37"/>
      <c r="P55" s="37"/>
      <c r="Q55" s="37"/>
      <c r="S55" s="68" t="s">
        <v>80</v>
      </c>
      <c r="T55" s="62">
        <f t="shared" si="72"/>
        <v>47.200000762939503</v>
      </c>
      <c r="U55" s="62">
        <f t="shared" si="73"/>
        <v>56.799999237060497</v>
      </c>
      <c r="V55" s="62">
        <f t="shared" si="74"/>
        <v>44.300001144409201</v>
      </c>
      <c r="W55" s="62">
        <f t="shared" si="75"/>
        <v>40.400001525878899</v>
      </c>
      <c r="X55" s="62">
        <f t="shared" si="76"/>
        <v>48.917341232299798</v>
      </c>
      <c r="Y55" s="62">
        <f t="shared" si="77"/>
        <v>47.037050247192397</v>
      </c>
      <c r="Z55" s="62">
        <f t="shared" si="78"/>
        <v>44.789140701293903</v>
      </c>
      <c r="AA55" s="62">
        <f t="shared" si="79"/>
        <v>44.605255126953097</v>
      </c>
      <c r="AB55" s="62">
        <f t="shared" si="80"/>
        <v>46.114021301269503</v>
      </c>
      <c r="AC55" s="62">
        <f t="shared" si="81"/>
        <v>48.120977401733398</v>
      </c>
      <c r="AD55" s="62">
        <f t="shared" si="82"/>
        <v>45.403791427612298</v>
      </c>
      <c r="AE55" s="62">
        <f t="shared" si="83"/>
        <v>46.010147094726598</v>
      </c>
      <c r="AF55" s="62">
        <f t="shared" si="84"/>
        <v>46.471387863159201</v>
      </c>
      <c r="AG55" s="62">
        <f t="shared" si="85"/>
        <v>46.147098541259801</v>
      </c>
      <c r="AH55" s="63">
        <f t="shared" si="86"/>
        <v>46.344436645507798</v>
      </c>
      <c r="AI55" s="92">
        <f t="shared" si="71"/>
        <v>-0.85556411743170457</v>
      </c>
      <c r="AJ55" s="94"/>
      <c r="AK55" s="50" t="s">
        <v>102</v>
      </c>
      <c r="AL55" s="51">
        <v>50.700000762939503</v>
      </c>
      <c r="AM55" s="51">
        <v>45.5</v>
      </c>
      <c r="AN55" s="51">
        <v>46.199998855590799</v>
      </c>
      <c r="AO55" s="51">
        <v>52.400001525878899</v>
      </c>
      <c r="AP55" s="51">
        <v>62.688518524169901</v>
      </c>
      <c r="AQ55" s="51">
        <v>50.761468887329102</v>
      </c>
      <c r="AR55" s="51">
        <v>46.188104629516602</v>
      </c>
      <c r="AS55" s="51">
        <v>53.731012344360401</v>
      </c>
      <c r="AT55" s="51">
        <v>48.046096801757798</v>
      </c>
      <c r="AU55" s="51">
        <v>55.9995727539063</v>
      </c>
      <c r="AV55" s="51">
        <v>56.396959304809599</v>
      </c>
      <c r="AW55" s="51">
        <v>53.584033966064503</v>
      </c>
      <c r="AX55" s="51">
        <v>48.5681247711182</v>
      </c>
      <c r="AY55" s="51">
        <v>45.449169158935497</v>
      </c>
      <c r="AZ55" s="51">
        <v>46.7159519195557</v>
      </c>
      <c r="BA55" s="69"/>
    </row>
    <row r="56" spans="14:53" x14ac:dyDescent="0.25">
      <c r="N56" s="42"/>
      <c r="O56" s="37"/>
      <c r="P56" s="37"/>
      <c r="Q56" s="37"/>
      <c r="S56" s="3" t="s">
        <v>9</v>
      </c>
      <c r="T56" s="60">
        <f>SUM(T42:T55)</f>
        <v>701.60000228881813</v>
      </c>
      <c r="U56" s="60">
        <f t="shared" ref="U56:AI56" si="87">SUM(U42:U55)</f>
        <v>703.80000305175781</v>
      </c>
      <c r="V56" s="60">
        <f t="shared" si="87"/>
        <v>673.50000190734841</v>
      </c>
      <c r="W56" s="60">
        <f t="shared" si="87"/>
        <v>664.89999580383278</v>
      </c>
      <c r="X56" s="60">
        <f t="shared" si="87"/>
        <v>672.16356086730934</v>
      </c>
      <c r="Y56" s="60">
        <f t="shared" si="87"/>
        <v>669.55751037597656</v>
      </c>
      <c r="Z56" s="60">
        <f t="shared" si="87"/>
        <v>670.66473960876453</v>
      </c>
      <c r="AA56" s="60">
        <f t="shared" si="87"/>
        <v>675.34787559509266</v>
      </c>
      <c r="AB56" s="60">
        <f t="shared" si="87"/>
        <v>677.66079711914063</v>
      </c>
      <c r="AC56" s="60">
        <f t="shared" si="87"/>
        <v>675.49040794372559</v>
      </c>
      <c r="AD56" s="60">
        <f t="shared" si="87"/>
        <v>679.99995422363281</v>
      </c>
      <c r="AE56" s="60">
        <f t="shared" si="87"/>
        <v>678.2953758239745</v>
      </c>
      <c r="AF56" s="60">
        <f t="shared" si="87"/>
        <v>676.1452751159668</v>
      </c>
      <c r="AG56" s="60">
        <f t="shared" si="87"/>
        <v>681.59232139587402</v>
      </c>
      <c r="AH56" s="60">
        <f t="shared" si="87"/>
        <v>677.04630279541016</v>
      </c>
      <c r="AI56" s="60">
        <f t="shared" si="87"/>
        <v>-24.553699493407997</v>
      </c>
      <c r="AJ56" s="99"/>
      <c r="AK56" s="50" t="s">
        <v>103</v>
      </c>
      <c r="AL56" s="51">
        <v>57.900001525878899</v>
      </c>
      <c r="AM56" s="51">
        <v>50.700000762939503</v>
      </c>
      <c r="AN56" s="51">
        <v>44.5</v>
      </c>
      <c r="AO56" s="51">
        <v>44.399999618530302</v>
      </c>
      <c r="AP56" s="51">
        <v>51.687484741210902</v>
      </c>
      <c r="AQ56" s="51">
        <v>61.636201858520501</v>
      </c>
      <c r="AR56" s="51">
        <v>50.351802825927699</v>
      </c>
      <c r="AS56" s="51">
        <v>45.926074981689503</v>
      </c>
      <c r="AT56" s="51">
        <v>53.129116058349602</v>
      </c>
      <c r="AU56" s="51">
        <v>47.598360061645501</v>
      </c>
      <c r="AV56" s="51">
        <v>55.372560501098597</v>
      </c>
      <c r="AW56" s="51">
        <v>55.663448333740199</v>
      </c>
      <c r="AX56" s="51">
        <v>52.884412765502901</v>
      </c>
      <c r="AY56" s="51">
        <v>48.098316192627003</v>
      </c>
      <c r="AZ56" s="51">
        <v>45.081842422485401</v>
      </c>
      <c r="BA56" s="69"/>
    </row>
    <row r="57" spans="14:53" x14ac:dyDescent="0.25">
      <c r="N57" s="42"/>
      <c r="O57" s="37"/>
      <c r="P57" s="37"/>
      <c r="Q57" s="37"/>
      <c r="S57" s="75" t="s">
        <v>81</v>
      </c>
      <c r="T57" s="76">
        <f>AL34</f>
        <v>54.700000762939503</v>
      </c>
      <c r="U57" s="76">
        <f t="shared" ref="U57:AH66" si="88">AM34</f>
        <v>53.200000762939503</v>
      </c>
      <c r="V57" s="76">
        <f t="shared" si="88"/>
        <v>58.600000381469698</v>
      </c>
      <c r="W57" s="76">
        <f t="shared" si="88"/>
        <v>42.700000762939503</v>
      </c>
      <c r="X57" s="76">
        <f t="shared" si="88"/>
        <v>42.524803161621101</v>
      </c>
      <c r="Y57" s="76">
        <f t="shared" si="88"/>
        <v>49.904539108276403</v>
      </c>
      <c r="Z57" s="76">
        <f t="shared" si="88"/>
        <v>48.326530456542997</v>
      </c>
      <c r="AA57" s="76">
        <f t="shared" si="88"/>
        <v>46.291614532470703</v>
      </c>
      <c r="AB57" s="76">
        <f t="shared" si="88"/>
        <v>46.1403484344482</v>
      </c>
      <c r="AC57" s="76">
        <f t="shared" si="88"/>
        <v>47.538787841796903</v>
      </c>
      <c r="AD57" s="76">
        <f t="shared" si="88"/>
        <v>49.0827312469482</v>
      </c>
      <c r="AE57" s="76">
        <f t="shared" si="88"/>
        <v>46.901506423950202</v>
      </c>
      <c r="AF57" s="76">
        <f t="shared" si="88"/>
        <v>47.440435409545898</v>
      </c>
      <c r="AG57" s="76">
        <f t="shared" si="88"/>
        <v>47.825010299682603</v>
      </c>
      <c r="AH57" s="77">
        <f t="shared" si="88"/>
        <v>47.614473342895501</v>
      </c>
      <c r="AI57" s="91">
        <f t="shared" ref="AI57:AI66" si="89">AH57-T57</f>
        <v>-7.0855274200440022</v>
      </c>
      <c r="AJ57" s="94"/>
      <c r="AK57" s="50" t="s">
        <v>104</v>
      </c>
      <c r="AL57" s="51">
        <v>32.800000190734899</v>
      </c>
      <c r="AM57" s="51">
        <v>56.700000762939503</v>
      </c>
      <c r="AN57" s="51">
        <v>50</v>
      </c>
      <c r="AO57" s="51">
        <v>44</v>
      </c>
      <c r="AP57" s="51">
        <v>44.160371780395501</v>
      </c>
      <c r="AQ57" s="51">
        <v>50.9967555999756</v>
      </c>
      <c r="AR57" s="51">
        <v>60.6263523101807</v>
      </c>
      <c r="AS57" s="51">
        <v>49.925008773803697</v>
      </c>
      <c r="AT57" s="51">
        <v>45.629112243652301</v>
      </c>
      <c r="AU57" s="51">
        <v>52.5149116516113</v>
      </c>
      <c r="AV57" s="51">
        <v>47.1262912750244</v>
      </c>
      <c r="AW57" s="51">
        <v>54.745079040527301</v>
      </c>
      <c r="AX57" s="51">
        <v>54.929437637329102</v>
      </c>
      <c r="AY57" s="51">
        <v>52.1957683563232</v>
      </c>
      <c r="AZ57" s="51">
        <v>47.615203857421903</v>
      </c>
      <c r="BA57" s="69"/>
    </row>
    <row r="58" spans="14:53" x14ac:dyDescent="0.25">
      <c r="N58" s="42"/>
      <c r="O58" s="37"/>
      <c r="P58" s="37"/>
      <c r="Q58" s="37"/>
      <c r="S58" s="29" t="s">
        <v>82</v>
      </c>
      <c r="T58" s="60">
        <f t="shared" ref="T58:T66" si="90">AL35</f>
        <v>63.399999618530302</v>
      </c>
      <c r="U58" s="60">
        <f t="shared" si="88"/>
        <v>50.900001525878899</v>
      </c>
      <c r="V58" s="60">
        <f t="shared" si="88"/>
        <v>52.5</v>
      </c>
      <c r="W58" s="60">
        <f t="shared" si="88"/>
        <v>58.900001525878899</v>
      </c>
      <c r="X58" s="60">
        <f t="shared" si="88"/>
        <v>44.105489730834996</v>
      </c>
      <c r="Y58" s="60">
        <f t="shared" si="88"/>
        <v>44.113237380981403</v>
      </c>
      <c r="Z58" s="60">
        <f t="shared" si="88"/>
        <v>50.587186813354499</v>
      </c>
      <c r="AA58" s="60">
        <f t="shared" si="88"/>
        <v>49.213434219360401</v>
      </c>
      <c r="AB58" s="60">
        <f t="shared" si="88"/>
        <v>47.3516521453857</v>
      </c>
      <c r="AC58" s="60">
        <f t="shared" si="88"/>
        <v>47.2051486968994</v>
      </c>
      <c r="AD58" s="60">
        <f t="shared" si="88"/>
        <v>48.554122924804702</v>
      </c>
      <c r="AE58" s="60">
        <f t="shared" si="88"/>
        <v>49.731264114379897</v>
      </c>
      <c r="AF58" s="60">
        <f t="shared" si="88"/>
        <v>47.938428878784201</v>
      </c>
      <c r="AG58" s="60">
        <f t="shared" si="88"/>
        <v>48.441999435424798</v>
      </c>
      <c r="AH58" s="61">
        <f t="shared" si="88"/>
        <v>48.772956848144503</v>
      </c>
      <c r="AI58" s="70">
        <f t="shared" si="89"/>
        <v>-14.627042770385799</v>
      </c>
      <c r="AJ58" s="94"/>
      <c r="AK58" s="50" t="s">
        <v>105</v>
      </c>
      <c r="AL58" s="51">
        <v>41.100000381469698</v>
      </c>
      <c r="AM58" s="51">
        <v>33.5</v>
      </c>
      <c r="AN58" s="51">
        <v>56.000001907348597</v>
      </c>
      <c r="AO58" s="51">
        <v>50</v>
      </c>
      <c r="AP58" s="51">
        <v>43.616182327270501</v>
      </c>
      <c r="AQ58" s="51">
        <v>43.8722534179688</v>
      </c>
      <c r="AR58" s="51">
        <v>50.270002365112298</v>
      </c>
      <c r="AS58" s="51">
        <v>59.620918273925803</v>
      </c>
      <c r="AT58" s="51">
        <v>49.4314861297607</v>
      </c>
      <c r="AU58" s="51">
        <v>45.276676177978501</v>
      </c>
      <c r="AV58" s="51">
        <v>51.871320724487298</v>
      </c>
      <c r="AW58" s="51">
        <v>46.620700836181598</v>
      </c>
      <c r="AX58" s="51">
        <v>54.074832916259801</v>
      </c>
      <c r="AY58" s="51">
        <v>54.184024810791001</v>
      </c>
      <c r="AZ58" s="51">
        <v>51.494300842285199</v>
      </c>
      <c r="BA58" s="69"/>
    </row>
    <row r="59" spans="14:53" x14ac:dyDescent="0.25">
      <c r="N59" s="42"/>
      <c r="O59" s="37"/>
      <c r="P59" s="37"/>
      <c r="Q59" s="37"/>
      <c r="S59" s="66" t="s">
        <v>83</v>
      </c>
      <c r="T59" s="64">
        <f t="shared" si="90"/>
        <v>48.299999237060497</v>
      </c>
      <c r="U59" s="64">
        <f t="shared" si="88"/>
        <v>63.200000762939503</v>
      </c>
      <c r="V59" s="64">
        <f t="shared" si="88"/>
        <v>49.200000762939503</v>
      </c>
      <c r="W59" s="64">
        <f t="shared" si="88"/>
        <v>52</v>
      </c>
      <c r="X59" s="64">
        <f t="shared" si="88"/>
        <v>57.243875503540004</v>
      </c>
      <c r="Y59" s="64">
        <f t="shared" si="88"/>
        <v>44.868291854858398</v>
      </c>
      <c r="Z59" s="64">
        <f t="shared" si="88"/>
        <v>44.994264602661097</v>
      </c>
      <c r="AA59" s="64">
        <f t="shared" si="88"/>
        <v>50.7155437469482</v>
      </c>
      <c r="AB59" s="64">
        <f t="shared" si="88"/>
        <v>49.516574859619098</v>
      </c>
      <c r="AC59" s="64">
        <f t="shared" si="88"/>
        <v>47.793581008911097</v>
      </c>
      <c r="AD59" s="64">
        <f t="shared" si="88"/>
        <v>47.688205718994098</v>
      </c>
      <c r="AE59" s="64">
        <f t="shared" si="88"/>
        <v>48.962020874023402</v>
      </c>
      <c r="AF59" s="64">
        <f t="shared" si="88"/>
        <v>49.850004196166999</v>
      </c>
      <c r="AG59" s="64">
        <f t="shared" si="88"/>
        <v>48.3756294250488</v>
      </c>
      <c r="AH59" s="67">
        <f t="shared" si="88"/>
        <v>48.855056762695298</v>
      </c>
      <c r="AI59" s="71">
        <f t="shared" si="89"/>
        <v>0.55505752563480115</v>
      </c>
      <c r="AJ59" s="94"/>
      <c r="AK59" s="50" t="s">
        <v>106</v>
      </c>
      <c r="AL59" s="51">
        <v>38.199999809265101</v>
      </c>
      <c r="AM59" s="51">
        <v>41.100000381469698</v>
      </c>
      <c r="AN59" s="51">
        <v>33.300000190734899</v>
      </c>
      <c r="AO59" s="51">
        <v>52.399999618530302</v>
      </c>
      <c r="AP59" s="51">
        <v>49.402069091796903</v>
      </c>
      <c r="AQ59" s="51">
        <v>43.200290679931598</v>
      </c>
      <c r="AR59" s="51">
        <v>43.542135238647496</v>
      </c>
      <c r="AS59" s="51">
        <v>49.521942138671903</v>
      </c>
      <c r="AT59" s="51">
        <v>58.6129150390625</v>
      </c>
      <c r="AU59" s="51">
        <v>48.8912353515625</v>
      </c>
      <c r="AV59" s="51">
        <v>44.887285232543903</v>
      </c>
      <c r="AW59" s="51">
        <v>51.199241638183601</v>
      </c>
      <c r="AX59" s="51">
        <v>46.089883804321303</v>
      </c>
      <c r="AY59" s="51">
        <v>53.371931076049798</v>
      </c>
      <c r="AZ59" s="51">
        <v>53.427028656005902</v>
      </c>
      <c r="BA59" s="69"/>
    </row>
    <row r="60" spans="14:53" x14ac:dyDescent="0.25">
      <c r="N60" s="42"/>
      <c r="O60" s="37"/>
      <c r="P60" s="37"/>
      <c r="Q60" s="37"/>
      <c r="S60" s="29" t="s">
        <v>84</v>
      </c>
      <c r="T60" s="60">
        <f t="shared" si="90"/>
        <v>55</v>
      </c>
      <c r="U60" s="60">
        <f t="shared" si="88"/>
        <v>46.700000762939503</v>
      </c>
      <c r="V60" s="60">
        <f t="shared" si="88"/>
        <v>56.299999237060497</v>
      </c>
      <c r="W60" s="60">
        <f t="shared" si="88"/>
        <v>48.699998855590799</v>
      </c>
      <c r="X60" s="60">
        <f t="shared" si="88"/>
        <v>51.106235504150398</v>
      </c>
      <c r="Y60" s="60">
        <f t="shared" si="88"/>
        <v>55.714796066284201</v>
      </c>
      <c r="Z60" s="60">
        <f t="shared" si="88"/>
        <v>45.173938751220703</v>
      </c>
      <c r="AA60" s="60">
        <f t="shared" si="88"/>
        <v>45.395847320556598</v>
      </c>
      <c r="AB60" s="60">
        <f t="shared" si="88"/>
        <v>50.507268905639599</v>
      </c>
      <c r="AC60" s="60">
        <f t="shared" si="88"/>
        <v>49.446182250976598</v>
      </c>
      <c r="AD60" s="60">
        <f t="shared" si="88"/>
        <v>47.861484527587898</v>
      </c>
      <c r="AE60" s="60">
        <f t="shared" si="88"/>
        <v>47.8013019561768</v>
      </c>
      <c r="AF60" s="60">
        <f t="shared" si="88"/>
        <v>48.957544326782198</v>
      </c>
      <c r="AG60" s="60">
        <f t="shared" si="88"/>
        <v>49.653646469116197</v>
      </c>
      <c r="AH60" s="61">
        <f t="shared" si="88"/>
        <v>48.4386596679688</v>
      </c>
      <c r="AI60" s="70">
        <f t="shared" si="89"/>
        <v>-6.5613403320312003</v>
      </c>
      <c r="AJ60" s="94"/>
      <c r="AK60" s="50" t="s">
        <v>107</v>
      </c>
      <c r="AL60" s="51">
        <v>45.399999618530302</v>
      </c>
      <c r="AM60" s="51">
        <v>38.100000381469698</v>
      </c>
      <c r="AN60" s="51">
        <v>41.100000381469698</v>
      </c>
      <c r="AO60" s="51">
        <v>30.100000381469702</v>
      </c>
      <c r="AP60" s="51">
        <v>51.532556533813498</v>
      </c>
      <c r="AQ60" s="51">
        <v>48.705204010009801</v>
      </c>
      <c r="AR60" s="51">
        <v>42.6877765655518</v>
      </c>
      <c r="AS60" s="51">
        <v>43.093208312988303</v>
      </c>
      <c r="AT60" s="51">
        <v>48.658519744872997</v>
      </c>
      <c r="AU60" s="51">
        <v>57.5120143890381</v>
      </c>
      <c r="AV60" s="51">
        <v>48.239244461059599</v>
      </c>
      <c r="AW60" s="51">
        <v>44.389774322509801</v>
      </c>
      <c r="AX60" s="51">
        <v>50.440452575683601</v>
      </c>
      <c r="AY60" s="51">
        <v>45.468711853027301</v>
      </c>
      <c r="AZ60" s="51">
        <v>52.557371139526403</v>
      </c>
      <c r="BA60" s="69"/>
    </row>
    <row r="61" spans="14:53" x14ac:dyDescent="0.25">
      <c r="N61" s="42"/>
      <c r="O61" s="37"/>
      <c r="P61" s="37"/>
      <c r="Q61" s="37"/>
      <c r="S61" s="66" t="s">
        <v>85</v>
      </c>
      <c r="T61" s="64">
        <f t="shared" si="90"/>
        <v>49</v>
      </c>
      <c r="U61" s="64">
        <f t="shared" si="88"/>
        <v>47.5</v>
      </c>
      <c r="V61" s="64">
        <f t="shared" si="88"/>
        <v>50.899999618530302</v>
      </c>
      <c r="W61" s="64">
        <f t="shared" si="88"/>
        <v>53.899999618530302</v>
      </c>
      <c r="X61" s="64">
        <f t="shared" si="88"/>
        <v>48.203517913818402</v>
      </c>
      <c r="Y61" s="64">
        <f t="shared" si="88"/>
        <v>50.481849670410199</v>
      </c>
      <c r="Z61" s="64">
        <f t="shared" si="88"/>
        <v>54.574146270752003</v>
      </c>
      <c r="AA61" s="64">
        <f t="shared" si="88"/>
        <v>45.405517578125</v>
      </c>
      <c r="AB61" s="64">
        <f t="shared" si="88"/>
        <v>45.740840911865199</v>
      </c>
      <c r="AC61" s="64">
        <f t="shared" si="88"/>
        <v>50.369762420654297</v>
      </c>
      <c r="AD61" s="64">
        <f t="shared" si="88"/>
        <v>49.440511703491197</v>
      </c>
      <c r="AE61" s="64">
        <f t="shared" si="88"/>
        <v>47.954994201660199</v>
      </c>
      <c r="AF61" s="64">
        <f t="shared" si="88"/>
        <v>47.937107086181598</v>
      </c>
      <c r="AG61" s="64">
        <f t="shared" si="88"/>
        <v>48.9810791015625</v>
      </c>
      <c r="AH61" s="67">
        <f t="shared" si="88"/>
        <v>49.558877944946303</v>
      </c>
      <c r="AI61" s="71">
        <f t="shared" si="89"/>
        <v>0.55887794494630327</v>
      </c>
      <c r="AJ61" s="94"/>
      <c r="AK61" s="50" t="s">
        <v>108</v>
      </c>
      <c r="AL61" s="51">
        <v>44.599998474121101</v>
      </c>
      <c r="AM61" s="51">
        <v>45.399999618530302</v>
      </c>
      <c r="AN61" s="51">
        <v>36.100000381469698</v>
      </c>
      <c r="AO61" s="51">
        <v>44.300001144409201</v>
      </c>
      <c r="AP61" s="51">
        <v>30.007574081420898</v>
      </c>
      <c r="AQ61" s="51">
        <v>50.667407989502003</v>
      </c>
      <c r="AR61" s="51">
        <v>48.003849029541001</v>
      </c>
      <c r="AS61" s="51">
        <v>42.152238845825202</v>
      </c>
      <c r="AT61" s="51">
        <v>42.608375549316399</v>
      </c>
      <c r="AU61" s="51">
        <v>47.7992973327637</v>
      </c>
      <c r="AV61" s="51">
        <v>56.427740097045898</v>
      </c>
      <c r="AW61" s="51">
        <v>47.578107833862298</v>
      </c>
      <c r="AX61" s="51">
        <v>43.8615398406982</v>
      </c>
      <c r="AY61" s="51">
        <v>49.684137344360401</v>
      </c>
      <c r="AZ61" s="51">
        <v>44.8409328460693</v>
      </c>
      <c r="BA61" s="69"/>
    </row>
    <row r="62" spans="14:53" x14ac:dyDescent="0.25">
      <c r="N62" s="42"/>
      <c r="O62" s="37"/>
      <c r="P62" s="37"/>
      <c r="Q62" s="37"/>
      <c r="S62" s="29" t="s">
        <v>86</v>
      </c>
      <c r="T62" s="60">
        <f t="shared" si="90"/>
        <v>52.199998855590799</v>
      </c>
      <c r="U62" s="60">
        <f t="shared" si="88"/>
        <v>47.199998855590799</v>
      </c>
      <c r="V62" s="60">
        <f t="shared" si="88"/>
        <v>47.600000381469698</v>
      </c>
      <c r="W62" s="60">
        <f t="shared" si="88"/>
        <v>48.199998855590799</v>
      </c>
      <c r="X62" s="60">
        <f t="shared" si="88"/>
        <v>52.433944702148402</v>
      </c>
      <c r="Y62" s="60">
        <f t="shared" si="88"/>
        <v>47.864862442016602</v>
      </c>
      <c r="Z62" s="60">
        <f t="shared" si="88"/>
        <v>49.998008728027301</v>
      </c>
      <c r="AA62" s="60">
        <f t="shared" si="88"/>
        <v>53.663356781005902</v>
      </c>
      <c r="AB62" s="60">
        <f t="shared" si="88"/>
        <v>45.6037406921387</v>
      </c>
      <c r="AC62" s="60">
        <f t="shared" si="88"/>
        <v>46.0230617523193</v>
      </c>
      <c r="AD62" s="60">
        <f t="shared" si="88"/>
        <v>50.274387359619098</v>
      </c>
      <c r="AE62" s="60">
        <f t="shared" si="88"/>
        <v>49.451759338378899</v>
      </c>
      <c r="AF62" s="60">
        <f t="shared" si="88"/>
        <v>48.028518676757798</v>
      </c>
      <c r="AG62" s="60">
        <f t="shared" si="88"/>
        <v>48.071773529052699</v>
      </c>
      <c r="AH62" s="61">
        <f t="shared" si="88"/>
        <v>49.0195217132568</v>
      </c>
      <c r="AI62" s="70">
        <f t="shared" si="89"/>
        <v>-3.1804771423339986</v>
      </c>
      <c r="AJ62" s="94"/>
      <c r="AK62" s="50" t="s">
        <v>109</v>
      </c>
      <c r="AL62" s="51">
        <v>33.699998855590799</v>
      </c>
      <c r="AM62" s="51">
        <v>45.599998474121101</v>
      </c>
      <c r="AN62" s="51">
        <v>47.899999618530302</v>
      </c>
      <c r="AO62" s="51">
        <v>36.400000572204597</v>
      </c>
      <c r="AP62" s="51">
        <v>43.596429824829102</v>
      </c>
      <c r="AQ62" s="51">
        <v>29.844913482666001</v>
      </c>
      <c r="AR62" s="51">
        <v>49.840791702270501</v>
      </c>
      <c r="AS62" s="51">
        <v>47.314769744872997</v>
      </c>
      <c r="AT62" s="51">
        <v>41.6095676422119</v>
      </c>
      <c r="AU62" s="51">
        <v>42.115180969238303</v>
      </c>
      <c r="AV62" s="51">
        <v>46.982147216796903</v>
      </c>
      <c r="AW62" s="51">
        <v>55.389324188232401</v>
      </c>
      <c r="AX62" s="51">
        <v>46.933799743652301</v>
      </c>
      <c r="AY62" s="51">
        <v>43.331703186035199</v>
      </c>
      <c r="AZ62" s="51">
        <v>48.939300537109403</v>
      </c>
      <c r="BA62" s="69"/>
    </row>
    <row r="63" spans="14:53" x14ac:dyDescent="0.25">
      <c r="N63" s="42"/>
      <c r="O63" s="37"/>
      <c r="P63" s="37"/>
      <c r="Q63" s="37"/>
      <c r="S63" s="66" t="s">
        <v>87</v>
      </c>
      <c r="T63" s="64">
        <f t="shared" si="90"/>
        <v>48.200000762939503</v>
      </c>
      <c r="U63" s="64">
        <f t="shared" si="88"/>
        <v>50.5</v>
      </c>
      <c r="V63" s="64">
        <f t="shared" si="88"/>
        <v>45.599998474121101</v>
      </c>
      <c r="W63" s="64">
        <f t="shared" si="88"/>
        <v>41.199998855590799</v>
      </c>
      <c r="X63" s="64">
        <f t="shared" si="88"/>
        <v>48.372945785522496</v>
      </c>
      <c r="Y63" s="64">
        <f t="shared" si="88"/>
        <v>51.390905380249002</v>
      </c>
      <c r="Z63" s="64">
        <f t="shared" si="88"/>
        <v>47.6966743469238</v>
      </c>
      <c r="AA63" s="64">
        <f t="shared" si="88"/>
        <v>49.681312561035199</v>
      </c>
      <c r="AB63" s="64">
        <f t="shared" si="88"/>
        <v>53.016506195068402</v>
      </c>
      <c r="AC63" s="64">
        <f t="shared" si="88"/>
        <v>45.835422515869098</v>
      </c>
      <c r="AD63" s="64">
        <f t="shared" si="88"/>
        <v>46.3504638671875</v>
      </c>
      <c r="AE63" s="64">
        <f t="shared" si="88"/>
        <v>50.289215087890597</v>
      </c>
      <c r="AF63" s="64">
        <f t="shared" si="88"/>
        <v>49.531499862670898</v>
      </c>
      <c r="AG63" s="64">
        <f t="shared" si="88"/>
        <v>48.174472808837898</v>
      </c>
      <c r="AH63" s="67">
        <f t="shared" si="88"/>
        <v>48.284740447997997</v>
      </c>
      <c r="AI63" s="71">
        <f t="shared" si="89"/>
        <v>8.4739685058494274E-2</v>
      </c>
      <c r="AJ63" s="94"/>
      <c r="AK63" s="50" t="s">
        <v>110</v>
      </c>
      <c r="AL63" s="51">
        <v>36.800001144409201</v>
      </c>
      <c r="AM63" s="51">
        <v>31.600000381469702</v>
      </c>
      <c r="AN63" s="51">
        <v>42.599998474121101</v>
      </c>
      <c r="AO63" s="51">
        <v>46.899999618530302</v>
      </c>
      <c r="AP63" s="51">
        <v>36.030120849609403</v>
      </c>
      <c r="AQ63" s="51">
        <v>42.911970138549798</v>
      </c>
      <c r="AR63" s="51">
        <v>29.604113578796401</v>
      </c>
      <c r="AS63" s="51">
        <v>49.0737113952637</v>
      </c>
      <c r="AT63" s="51">
        <v>46.649410247802699</v>
      </c>
      <c r="AU63" s="51">
        <v>41.060106277465799</v>
      </c>
      <c r="AV63" s="51">
        <v>41.633029937744098</v>
      </c>
      <c r="AW63" s="51">
        <v>46.250299453735401</v>
      </c>
      <c r="AX63" s="51">
        <v>54.395746231079102</v>
      </c>
      <c r="AY63" s="51">
        <v>46.320022583007798</v>
      </c>
      <c r="AZ63" s="51">
        <v>42.816980361938498</v>
      </c>
      <c r="BA63" s="69"/>
    </row>
    <row r="64" spans="14:53" x14ac:dyDescent="0.25">
      <c r="N64" s="42"/>
      <c r="O64" s="37"/>
      <c r="P64" s="37"/>
      <c r="Q64" s="37"/>
      <c r="S64" s="29" t="s">
        <v>88</v>
      </c>
      <c r="T64" s="60">
        <f t="shared" si="90"/>
        <v>56.200000762939503</v>
      </c>
      <c r="U64" s="60">
        <f t="shared" si="88"/>
        <v>49.900001525878899</v>
      </c>
      <c r="V64" s="60">
        <f t="shared" si="88"/>
        <v>50.599998474121101</v>
      </c>
      <c r="W64" s="60">
        <f t="shared" si="88"/>
        <v>47.099998474121101</v>
      </c>
      <c r="X64" s="60">
        <f t="shared" si="88"/>
        <v>41.5901584625244</v>
      </c>
      <c r="Y64" s="60">
        <f t="shared" si="88"/>
        <v>48.538326263427699</v>
      </c>
      <c r="Z64" s="60">
        <f t="shared" si="88"/>
        <v>50.591575622558601</v>
      </c>
      <c r="AA64" s="60">
        <f t="shared" si="88"/>
        <v>47.574388504028299</v>
      </c>
      <c r="AB64" s="60">
        <f t="shared" si="88"/>
        <v>49.429483413696303</v>
      </c>
      <c r="AC64" s="60">
        <f t="shared" si="88"/>
        <v>52.480724334716797</v>
      </c>
      <c r="AD64" s="60">
        <f t="shared" si="88"/>
        <v>46.056116104125998</v>
      </c>
      <c r="AE64" s="60">
        <f t="shared" si="88"/>
        <v>46.640123367309599</v>
      </c>
      <c r="AF64" s="60">
        <f t="shared" si="88"/>
        <v>50.289793014526403</v>
      </c>
      <c r="AG64" s="60">
        <f t="shared" si="88"/>
        <v>49.594820022583001</v>
      </c>
      <c r="AH64" s="61">
        <f t="shared" si="88"/>
        <v>48.310981750488303</v>
      </c>
      <c r="AI64" s="70">
        <f t="shared" si="89"/>
        <v>-7.8890190124512003</v>
      </c>
      <c r="AJ64" s="94"/>
      <c r="AK64" s="50" t="s">
        <v>111</v>
      </c>
      <c r="AL64" s="51">
        <v>30.099999427795399</v>
      </c>
      <c r="AM64" s="51">
        <v>38.600000381469698</v>
      </c>
      <c r="AN64" s="51">
        <v>35.399999618530302</v>
      </c>
      <c r="AO64" s="51">
        <v>41.899999618530302</v>
      </c>
      <c r="AP64" s="51">
        <v>46.0587863922119</v>
      </c>
      <c r="AQ64" s="51">
        <v>35.599744796752901</v>
      </c>
      <c r="AR64" s="51">
        <v>42.183088302612298</v>
      </c>
      <c r="AS64" s="51">
        <v>29.281679153442401</v>
      </c>
      <c r="AT64" s="51">
        <v>48.271553039550803</v>
      </c>
      <c r="AU64" s="51">
        <v>45.932279586791999</v>
      </c>
      <c r="AV64" s="51">
        <v>40.460523605346701</v>
      </c>
      <c r="AW64" s="51">
        <v>41.103715896606403</v>
      </c>
      <c r="AX64" s="51">
        <v>45.485479354858398</v>
      </c>
      <c r="AY64" s="51">
        <v>53.365884780883803</v>
      </c>
      <c r="AZ64" s="51">
        <v>45.669893264770501</v>
      </c>
      <c r="BA64" s="69"/>
    </row>
    <row r="65" spans="14:53" x14ac:dyDescent="0.25">
      <c r="N65" s="42"/>
      <c r="O65" s="37"/>
      <c r="P65" s="37"/>
      <c r="Q65" s="37"/>
      <c r="S65" s="66" t="s">
        <v>89</v>
      </c>
      <c r="T65" s="64">
        <f t="shared" si="90"/>
        <v>53.5</v>
      </c>
      <c r="U65" s="64">
        <f t="shared" si="88"/>
        <v>56.699998855590799</v>
      </c>
      <c r="V65" s="64">
        <f t="shared" si="88"/>
        <v>49.200000762939503</v>
      </c>
      <c r="W65" s="64">
        <f t="shared" si="88"/>
        <v>50.299999237060497</v>
      </c>
      <c r="X65" s="64">
        <f t="shared" si="88"/>
        <v>47.298219680786097</v>
      </c>
      <c r="Y65" s="64">
        <f t="shared" si="88"/>
        <v>42.1339435577393</v>
      </c>
      <c r="Z65" s="64">
        <f t="shared" si="88"/>
        <v>48.866369247436502</v>
      </c>
      <c r="AA65" s="64">
        <f t="shared" si="88"/>
        <v>50.2045383453369</v>
      </c>
      <c r="AB65" s="64">
        <f t="shared" si="88"/>
        <v>47.697431564331097</v>
      </c>
      <c r="AC65" s="64">
        <f t="shared" si="88"/>
        <v>49.423841476440401</v>
      </c>
      <c r="AD65" s="64">
        <f t="shared" si="88"/>
        <v>52.272741317749002</v>
      </c>
      <c r="AE65" s="64">
        <f t="shared" si="88"/>
        <v>46.444889068603501</v>
      </c>
      <c r="AF65" s="64">
        <f t="shared" si="88"/>
        <v>47.068086624145501</v>
      </c>
      <c r="AG65" s="64">
        <f t="shared" si="88"/>
        <v>50.5021648406982</v>
      </c>
      <c r="AH65" s="67">
        <f t="shared" si="88"/>
        <v>49.854951858520501</v>
      </c>
      <c r="AI65" s="71">
        <f t="shared" si="89"/>
        <v>-3.6450481414794993</v>
      </c>
      <c r="AJ65" s="94"/>
      <c r="AK65" s="50" t="s">
        <v>112</v>
      </c>
      <c r="AL65" s="51">
        <v>36.499999046325698</v>
      </c>
      <c r="AM65" s="51">
        <v>28.899999618530298</v>
      </c>
      <c r="AN65" s="51">
        <v>38</v>
      </c>
      <c r="AO65" s="51">
        <v>35.800001144409201</v>
      </c>
      <c r="AP65" s="51">
        <v>41.2950344085693</v>
      </c>
      <c r="AQ65" s="51">
        <v>45.111917495727504</v>
      </c>
      <c r="AR65" s="51">
        <v>35.0918321609497</v>
      </c>
      <c r="AS65" s="51">
        <v>41.377944946289098</v>
      </c>
      <c r="AT65" s="51">
        <v>28.904881477356</v>
      </c>
      <c r="AU65" s="51">
        <v>47.373353958129897</v>
      </c>
      <c r="AV65" s="51">
        <v>45.132755279541001</v>
      </c>
      <c r="AW65" s="51">
        <v>39.790742874145501</v>
      </c>
      <c r="AX65" s="51">
        <v>40.485868453979499</v>
      </c>
      <c r="AY65" s="51">
        <v>44.6214599609375</v>
      </c>
      <c r="AZ65" s="51">
        <v>52.258867263793903</v>
      </c>
      <c r="BA65" s="69"/>
    </row>
    <row r="66" spans="14:53" x14ac:dyDescent="0.25">
      <c r="N66" s="42"/>
      <c r="O66" s="37"/>
      <c r="P66" s="37"/>
      <c r="Q66" s="37"/>
      <c r="S66" s="68" t="s">
        <v>90</v>
      </c>
      <c r="T66" s="62">
        <f t="shared" si="90"/>
        <v>56.899999618530302</v>
      </c>
      <c r="U66" s="62">
        <f t="shared" si="88"/>
        <v>52</v>
      </c>
      <c r="V66" s="62">
        <f t="shared" si="88"/>
        <v>56</v>
      </c>
      <c r="W66" s="62">
        <f t="shared" si="88"/>
        <v>51.900001525878899</v>
      </c>
      <c r="X66" s="62">
        <f t="shared" si="88"/>
        <v>50.2157173156738</v>
      </c>
      <c r="Y66" s="62">
        <f t="shared" si="88"/>
        <v>47.535633087158203</v>
      </c>
      <c r="Z66" s="62">
        <f t="shared" si="88"/>
        <v>42.701950073242202</v>
      </c>
      <c r="AA66" s="62">
        <f t="shared" si="88"/>
        <v>49.206981658935497</v>
      </c>
      <c r="AB66" s="62">
        <f t="shared" si="88"/>
        <v>50.012556076049798</v>
      </c>
      <c r="AC66" s="62">
        <f t="shared" si="88"/>
        <v>47.888853073120103</v>
      </c>
      <c r="AD66" s="62">
        <f t="shared" si="88"/>
        <v>49.531497955322301</v>
      </c>
      <c r="AE66" s="62">
        <f t="shared" si="88"/>
        <v>52.2055759429932</v>
      </c>
      <c r="AF66" s="62">
        <f t="shared" si="88"/>
        <v>46.860597610473597</v>
      </c>
      <c r="AG66" s="62">
        <f t="shared" si="88"/>
        <v>47.519901275634801</v>
      </c>
      <c r="AH66" s="63">
        <f t="shared" si="88"/>
        <v>50.780157089233398</v>
      </c>
      <c r="AI66" s="92">
        <f t="shared" si="89"/>
        <v>-6.1198425292969034</v>
      </c>
      <c r="AJ66" s="94"/>
      <c r="AK66" s="50" t="s">
        <v>113</v>
      </c>
      <c r="AL66" s="51">
        <v>29.200000762939499</v>
      </c>
      <c r="AM66" s="51">
        <v>35.799999237060497</v>
      </c>
      <c r="AN66" s="51">
        <v>28.100000381469702</v>
      </c>
      <c r="AO66" s="51">
        <v>35.600000381469698</v>
      </c>
      <c r="AP66" s="51">
        <v>35.221052169799798</v>
      </c>
      <c r="AQ66" s="51">
        <v>40.5612277984619</v>
      </c>
      <c r="AR66" s="51">
        <v>44.017229080200202</v>
      </c>
      <c r="AS66" s="51">
        <v>34.4726467132568</v>
      </c>
      <c r="AT66" s="51">
        <v>40.462287902832003</v>
      </c>
      <c r="AU66" s="51">
        <v>28.4392652511597</v>
      </c>
      <c r="AV66" s="51">
        <v>46.3475151062012</v>
      </c>
      <c r="AW66" s="51">
        <v>44.21142578125</v>
      </c>
      <c r="AX66" s="51">
        <v>39.002475738525398</v>
      </c>
      <c r="AY66" s="51">
        <v>39.750936508178697</v>
      </c>
      <c r="AZ66" s="51">
        <v>43.630252838134801</v>
      </c>
      <c r="BA66" s="69"/>
    </row>
    <row r="67" spans="14:53" x14ac:dyDescent="0.25">
      <c r="N67" s="42"/>
      <c r="O67" s="37"/>
      <c r="P67" s="37"/>
      <c r="Q67" s="37"/>
      <c r="S67" s="3" t="s">
        <v>9</v>
      </c>
      <c r="T67" s="60">
        <f>SUM(T57:T66)</f>
        <v>537.39999961853039</v>
      </c>
      <c r="U67" s="60">
        <f t="shared" ref="U67:AI67" si="91">SUM(U57:U66)</f>
        <v>517.80000305175793</v>
      </c>
      <c r="V67" s="60">
        <f t="shared" si="91"/>
        <v>516.49999809265137</v>
      </c>
      <c r="W67" s="60">
        <f t="shared" si="91"/>
        <v>494.89999771118164</v>
      </c>
      <c r="X67" s="60">
        <f t="shared" si="91"/>
        <v>483.09490776062012</v>
      </c>
      <c r="Y67" s="60">
        <f t="shared" si="91"/>
        <v>482.54638481140142</v>
      </c>
      <c r="Z67" s="60">
        <f t="shared" si="91"/>
        <v>483.51064491271973</v>
      </c>
      <c r="AA67" s="60">
        <f t="shared" si="91"/>
        <v>487.35253524780273</v>
      </c>
      <c r="AB67" s="60">
        <f t="shared" si="91"/>
        <v>485.01640319824213</v>
      </c>
      <c r="AC67" s="60">
        <f t="shared" si="91"/>
        <v>484.00536537170399</v>
      </c>
      <c r="AD67" s="60">
        <f t="shared" si="91"/>
        <v>487.11226272583002</v>
      </c>
      <c r="AE67" s="60">
        <f t="shared" si="91"/>
        <v>486.38265037536638</v>
      </c>
      <c r="AF67" s="60">
        <f t="shared" si="91"/>
        <v>483.9020156860351</v>
      </c>
      <c r="AG67" s="60">
        <f t="shared" si="91"/>
        <v>487.14049720764149</v>
      </c>
      <c r="AH67" s="60">
        <f t="shared" si="91"/>
        <v>489.49037742614735</v>
      </c>
      <c r="AI67" s="60">
        <f t="shared" si="91"/>
        <v>-47.909622192383004</v>
      </c>
      <c r="AJ67" s="99"/>
      <c r="AK67" s="50" t="s">
        <v>114</v>
      </c>
      <c r="AL67" s="51">
        <v>29.699999809265101</v>
      </c>
      <c r="AM67" s="51">
        <v>27.900000572204601</v>
      </c>
      <c r="AN67" s="51">
        <v>35.299999237060497</v>
      </c>
      <c r="AO67" s="51">
        <v>26.399999618530298</v>
      </c>
      <c r="AP67" s="51">
        <v>34.8366508483887</v>
      </c>
      <c r="AQ67" s="51">
        <v>34.534849166870103</v>
      </c>
      <c r="AR67" s="51">
        <v>39.711061477661097</v>
      </c>
      <c r="AS67" s="51">
        <v>42.8267631530762</v>
      </c>
      <c r="AT67" s="51">
        <v>33.755259513855002</v>
      </c>
      <c r="AU67" s="51">
        <v>39.437013626098597</v>
      </c>
      <c r="AV67" s="51">
        <v>27.874168395996101</v>
      </c>
      <c r="AW67" s="51">
        <v>45.222812652587898</v>
      </c>
      <c r="AX67" s="51">
        <v>43.179641723632798</v>
      </c>
      <c r="AY67" s="51">
        <v>38.112316131591797</v>
      </c>
      <c r="AZ67" s="51">
        <v>38.917486190795898</v>
      </c>
      <c r="BA67" s="69"/>
    </row>
    <row r="68" spans="14:53" x14ac:dyDescent="0.25">
      <c r="N68" s="42"/>
      <c r="O68" s="37"/>
      <c r="P68" s="37"/>
      <c r="Q68" s="37"/>
      <c r="S68" s="75" t="s">
        <v>91</v>
      </c>
      <c r="T68" s="76">
        <f>AL44</f>
        <v>61</v>
      </c>
      <c r="U68" s="76">
        <f t="shared" ref="U68:AH68" si="92">AM44</f>
        <v>56.799999237060497</v>
      </c>
      <c r="V68" s="76">
        <f t="shared" si="92"/>
        <v>51.900001525878899</v>
      </c>
      <c r="W68" s="76">
        <f t="shared" si="92"/>
        <v>55.600000381469698</v>
      </c>
      <c r="X68" s="76">
        <f t="shared" si="92"/>
        <v>51.553628921508803</v>
      </c>
      <c r="Y68" s="76">
        <f t="shared" si="92"/>
        <v>50.270454406738303</v>
      </c>
      <c r="Z68" s="76">
        <f t="shared" si="92"/>
        <v>47.8508491516113</v>
      </c>
      <c r="AA68" s="76">
        <f t="shared" si="92"/>
        <v>43.2659206390381</v>
      </c>
      <c r="AB68" s="76">
        <f t="shared" si="92"/>
        <v>49.576919555664098</v>
      </c>
      <c r="AC68" s="76">
        <f t="shared" si="92"/>
        <v>49.944379806518597</v>
      </c>
      <c r="AD68" s="76">
        <f t="shared" si="92"/>
        <v>48.155878067016602</v>
      </c>
      <c r="AE68" s="76">
        <f t="shared" si="92"/>
        <v>49.730216979980497</v>
      </c>
      <c r="AF68" s="76">
        <f t="shared" si="92"/>
        <v>52.240512847900398</v>
      </c>
      <c r="AG68" s="76">
        <f t="shared" si="92"/>
        <v>47.298526763916001</v>
      </c>
      <c r="AH68" s="77">
        <f t="shared" si="92"/>
        <v>47.999290466308601</v>
      </c>
      <c r="AI68" s="91">
        <f t="shared" ref="AI68:AI77" si="93">AH68-T68</f>
        <v>-13.000709533691399</v>
      </c>
      <c r="AJ68" s="94"/>
      <c r="AK68" s="50" t="s">
        <v>115</v>
      </c>
      <c r="AL68" s="51">
        <v>16.5999999046326</v>
      </c>
      <c r="AM68" s="51">
        <v>29.700000762939499</v>
      </c>
      <c r="AN68" s="51">
        <v>26.5</v>
      </c>
      <c r="AO68" s="51">
        <v>35.5</v>
      </c>
      <c r="AP68" s="51">
        <v>25.9498481750488</v>
      </c>
      <c r="AQ68" s="51">
        <v>34.006276130676298</v>
      </c>
      <c r="AR68" s="51">
        <v>33.762182235717802</v>
      </c>
      <c r="AS68" s="51">
        <v>38.781068801879897</v>
      </c>
      <c r="AT68" s="51">
        <v>41.598589897155797</v>
      </c>
      <c r="AU68" s="51">
        <v>32.9603719711304</v>
      </c>
      <c r="AV68" s="51">
        <v>38.354341506958001</v>
      </c>
      <c r="AW68" s="51">
        <v>27.2298698425293</v>
      </c>
      <c r="AX68" s="51">
        <v>44.033014297485401</v>
      </c>
      <c r="AY68" s="51">
        <v>42.083839416503899</v>
      </c>
      <c r="AZ68" s="51">
        <v>37.154016494750998</v>
      </c>
      <c r="BA68" s="69"/>
    </row>
    <row r="69" spans="14:53" x14ac:dyDescent="0.25">
      <c r="N69" s="42"/>
      <c r="O69" s="37"/>
      <c r="P69" s="37"/>
      <c r="Q69" s="37"/>
      <c r="S69" s="29" t="s">
        <v>92</v>
      </c>
      <c r="T69" s="60">
        <f t="shared" ref="T69:T77" si="94">AL45</f>
        <v>65.200000762939496</v>
      </c>
      <c r="U69" s="60">
        <f t="shared" ref="U69:U77" si="95">AM45</f>
        <v>60.200000762939503</v>
      </c>
      <c r="V69" s="60">
        <f t="shared" ref="V69:V77" si="96">AN45</f>
        <v>57.299999237060497</v>
      </c>
      <c r="W69" s="60">
        <f t="shared" ref="W69:W77" si="97">AO45</f>
        <v>53.100000381469698</v>
      </c>
      <c r="X69" s="60">
        <f t="shared" ref="X69:X77" si="98">AP45</f>
        <v>55.169164657592802</v>
      </c>
      <c r="Y69" s="60">
        <f t="shared" ref="Y69:Y77" si="99">AQ45</f>
        <v>51.4186496734619</v>
      </c>
      <c r="Z69" s="60">
        <f t="shared" ref="Z69:Z77" si="100">AR45</f>
        <v>50.435028076171903</v>
      </c>
      <c r="AA69" s="60">
        <f t="shared" ref="AA69:AA77" si="101">AS45</f>
        <v>48.239078521728501</v>
      </c>
      <c r="AB69" s="60">
        <f t="shared" ref="AB69:AB77" si="102">AT45</f>
        <v>43.8714923858643</v>
      </c>
      <c r="AC69" s="60">
        <f t="shared" ref="AC69:AC77" si="103">AU45</f>
        <v>49.988674163818402</v>
      </c>
      <c r="AD69" s="60">
        <f t="shared" ref="AD69:AD77" si="104">AV45</f>
        <v>50.024511337280302</v>
      </c>
      <c r="AE69" s="60">
        <f t="shared" ref="AE69:AE77" si="105">AW45</f>
        <v>48.5069255828857</v>
      </c>
      <c r="AF69" s="60">
        <f t="shared" ref="AF69:AF77" si="106">AX45</f>
        <v>50.018238067627003</v>
      </c>
      <c r="AG69" s="60">
        <f t="shared" ref="AG69:AG77" si="107">AY45</f>
        <v>52.395011901855497</v>
      </c>
      <c r="AH69" s="61">
        <f t="shared" ref="AH69:AH77" si="108">AZ45</f>
        <v>47.803529739379897</v>
      </c>
      <c r="AI69" s="70">
        <f t="shared" si="93"/>
        <v>-17.396471023559599</v>
      </c>
      <c r="AJ69" s="94"/>
      <c r="AK69" s="50" t="s">
        <v>116</v>
      </c>
      <c r="AL69" s="51">
        <v>24</v>
      </c>
      <c r="AM69" s="51">
        <v>16.199999809265101</v>
      </c>
      <c r="AN69" s="51">
        <v>30.700000762939499</v>
      </c>
      <c r="AO69" s="51">
        <v>26.300000190734899</v>
      </c>
      <c r="AP69" s="51">
        <v>34.652136802673297</v>
      </c>
      <c r="AQ69" s="51">
        <v>25.4977560043335</v>
      </c>
      <c r="AR69" s="51">
        <v>33.221839904785199</v>
      </c>
      <c r="AS69" s="51">
        <v>33.033674240112298</v>
      </c>
      <c r="AT69" s="51">
        <v>37.906009674072301</v>
      </c>
      <c r="AU69" s="51">
        <v>40.455747604370103</v>
      </c>
      <c r="AV69" s="51">
        <v>32.230073928833001</v>
      </c>
      <c r="AW69" s="51">
        <v>37.3577556610107</v>
      </c>
      <c r="AX69" s="51">
        <v>26.644502639770501</v>
      </c>
      <c r="AY69" s="51">
        <v>42.923698425292997</v>
      </c>
      <c r="AZ69" s="51">
        <v>41.075096130371101</v>
      </c>
      <c r="BA69" s="69"/>
    </row>
    <row r="70" spans="14:53" x14ac:dyDescent="0.25">
      <c r="N70" s="42"/>
      <c r="O70" s="37"/>
      <c r="P70" s="37"/>
      <c r="Q70" s="37"/>
      <c r="S70" s="66" t="s">
        <v>93</v>
      </c>
      <c r="T70" s="64">
        <f t="shared" si="94"/>
        <v>66.499998092651396</v>
      </c>
      <c r="U70" s="64">
        <f t="shared" si="95"/>
        <v>67.600000381469698</v>
      </c>
      <c r="V70" s="64">
        <f t="shared" si="96"/>
        <v>67.5</v>
      </c>
      <c r="W70" s="64">
        <f t="shared" si="97"/>
        <v>56.5</v>
      </c>
      <c r="X70" s="64">
        <f t="shared" si="98"/>
        <v>52.785970687866197</v>
      </c>
      <c r="Y70" s="64">
        <f t="shared" si="99"/>
        <v>54.777265548706097</v>
      </c>
      <c r="Z70" s="64">
        <f t="shared" si="100"/>
        <v>51.259189605712898</v>
      </c>
      <c r="AA70" s="64">
        <f t="shared" si="101"/>
        <v>50.512514114379897</v>
      </c>
      <c r="AB70" s="64">
        <f t="shared" si="102"/>
        <v>48.523971557617202</v>
      </c>
      <c r="AC70" s="64">
        <f t="shared" si="103"/>
        <v>44.3259983062744</v>
      </c>
      <c r="AD70" s="64">
        <f t="shared" si="104"/>
        <v>50.2777004241943</v>
      </c>
      <c r="AE70" s="64">
        <f t="shared" si="105"/>
        <v>50.041831970214801</v>
      </c>
      <c r="AF70" s="64">
        <f t="shared" si="106"/>
        <v>48.7376384735107</v>
      </c>
      <c r="AG70" s="64">
        <f t="shared" si="107"/>
        <v>50.203422546386697</v>
      </c>
      <c r="AH70" s="67">
        <f t="shared" si="108"/>
        <v>52.466917037963903</v>
      </c>
      <c r="AI70" s="71">
        <f t="shared" si="93"/>
        <v>-14.033081054687493</v>
      </c>
      <c r="AJ70" s="94"/>
      <c r="AK70" s="50" t="s">
        <v>117</v>
      </c>
      <c r="AL70" s="51">
        <v>25.699999809265101</v>
      </c>
      <c r="AM70" s="51">
        <v>24.699999809265101</v>
      </c>
      <c r="AN70" s="51">
        <v>16.199999809265101</v>
      </c>
      <c r="AO70" s="51">
        <v>31.500000953674299</v>
      </c>
      <c r="AP70" s="51">
        <v>25.798924446106</v>
      </c>
      <c r="AQ70" s="51">
        <v>33.884560585022001</v>
      </c>
      <c r="AR70" s="51">
        <v>25.055110931396499</v>
      </c>
      <c r="AS70" s="51">
        <v>32.499057769775398</v>
      </c>
      <c r="AT70" s="51">
        <v>32.370466232299798</v>
      </c>
      <c r="AU70" s="51">
        <v>37.091159820556598</v>
      </c>
      <c r="AV70" s="51">
        <v>39.391229629516602</v>
      </c>
      <c r="AW70" s="51">
        <v>31.581948280334501</v>
      </c>
      <c r="AX70" s="51">
        <v>36.459159851074197</v>
      </c>
      <c r="AY70" s="51">
        <v>26.150907516479499</v>
      </c>
      <c r="AZ70" s="51">
        <v>41.903402328491197</v>
      </c>
      <c r="BA70" s="69"/>
    </row>
    <row r="71" spans="14:53" x14ac:dyDescent="0.25">
      <c r="N71" s="42"/>
      <c r="O71" s="37"/>
      <c r="P71" s="37"/>
      <c r="Q71" s="37"/>
      <c r="S71" s="29" t="s">
        <v>94</v>
      </c>
      <c r="T71" s="60">
        <f t="shared" si="94"/>
        <v>52.600000381469698</v>
      </c>
      <c r="U71" s="60">
        <f t="shared" si="95"/>
        <v>66.299999237060504</v>
      </c>
      <c r="V71" s="60">
        <f t="shared" si="96"/>
        <v>67.600000381469698</v>
      </c>
      <c r="W71" s="60">
        <f t="shared" si="97"/>
        <v>63.900001525878899</v>
      </c>
      <c r="X71" s="60">
        <f t="shared" si="98"/>
        <v>55.7008152008057</v>
      </c>
      <c r="Y71" s="60">
        <f t="shared" si="99"/>
        <v>52.112577438354499</v>
      </c>
      <c r="Z71" s="60">
        <f t="shared" si="100"/>
        <v>53.9799613952637</v>
      </c>
      <c r="AA71" s="60">
        <f t="shared" si="101"/>
        <v>50.696048736572301</v>
      </c>
      <c r="AB71" s="60">
        <f t="shared" si="102"/>
        <v>50.159381866455099</v>
      </c>
      <c r="AC71" s="60">
        <f t="shared" si="103"/>
        <v>48.344703674316399</v>
      </c>
      <c r="AD71" s="60">
        <f t="shared" si="104"/>
        <v>44.308261871337898</v>
      </c>
      <c r="AE71" s="60">
        <f t="shared" si="105"/>
        <v>50.1046142578125</v>
      </c>
      <c r="AF71" s="60">
        <f t="shared" si="106"/>
        <v>49.603490829467802</v>
      </c>
      <c r="AG71" s="60">
        <f t="shared" si="107"/>
        <v>48.505678176879897</v>
      </c>
      <c r="AH71" s="61">
        <f t="shared" si="108"/>
        <v>49.929449081420898</v>
      </c>
      <c r="AI71" s="70">
        <f t="shared" si="93"/>
        <v>-2.6705513000487997</v>
      </c>
      <c r="AJ71" s="94"/>
      <c r="AK71" s="50" t="s">
        <v>118</v>
      </c>
      <c r="AL71" s="51">
        <v>23.300000190734899</v>
      </c>
      <c r="AM71" s="51">
        <v>25.100000381469702</v>
      </c>
      <c r="AN71" s="51">
        <v>24.699999809265101</v>
      </c>
      <c r="AO71" s="51">
        <v>15.199999809265099</v>
      </c>
      <c r="AP71" s="51">
        <v>30.813209533691399</v>
      </c>
      <c r="AQ71" s="51">
        <v>25.328894615173301</v>
      </c>
      <c r="AR71" s="51">
        <v>33.1606607437134</v>
      </c>
      <c r="AS71" s="51">
        <v>24.628869056701699</v>
      </c>
      <c r="AT71" s="51">
        <v>31.816678047180201</v>
      </c>
      <c r="AU71" s="51">
        <v>31.7483825683594</v>
      </c>
      <c r="AV71" s="51">
        <v>36.318712234497099</v>
      </c>
      <c r="AW71" s="51">
        <v>38.3939046859741</v>
      </c>
      <c r="AX71" s="51">
        <v>30.976354598998999</v>
      </c>
      <c r="AY71" s="51">
        <v>35.628620147705099</v>
      </c>
      <c r="AZ71" s="51">
        <v>25.711534500122099</v>
      </c>
      <c r="BA71" s="69"/>
    </row>
    <row r="72" spans="14:53" x14ac:dyDescent="0.25">
      <c r="N72" s="42"/>
      <c r="O72" s="37"/>
      <c r="P72" s="37"/>
      <c r="Q72" s="37"/>
      <c r="S72" s="66" t="s">
        <v>95</v>
      </c>
      <c r="T72" s="64">
        <f t="shared" si="94"/>
        <v>62.5</v>
      </c>
      <c r="U72" s="64">
        <f t="shared" si="95"/>
        <v>51.799999237060497</v>
      </c>
      <c r="V72" s="64">
        <f t="shared" si="96"/>
        <v>65.999998092651396</v>
      </c>
      <c r="W72" s="64">
        <f t="shared" si="97"/>
        <v>64.199998855590806</v>
      </c>
      <c r="X72" s="64">
        <f t="shared" si="98"/>
        <v>61.898088455200202</v>
      </c>
      <c r="Y72" s="64">
        <f t="shared" si="99"/>
        <v>54.316114425659201</v>
      </c>
      <c r="Z72" s="64">
        <f t="shared" si="100"/>
        <v>50.820598602294901</v>
      </c>
      <c r="AA72" s="64">
        <f t="shared" si="101"/>
        <v>52.553916931152301</v>
      </c>
      <c r="AB72" s="64">
        <f t="shared" si="102"/>
        <v>49.518224716186502</v>
      </c>
      <c r="AC72" s="64">
        <f t="shared" si="103"/>
        <v>49.1587619781494</v>
      </c>
      <c r="AD72" s="64">
        <f t="shared" si="104"/>
        <v>47.5166625976563</v>
      </c>
      <c r="AE72" s="64">
        <f t="shared" si="105"/>
        <v>43.632976531982401</v>
      </c>
      <c r="AF72" s="64">
        <f t="shared" si="106"/>
        <v>49.254051208496101</v>
      </c>
      <c r="AG72" s="64">
        <f t="shared" si="107"/>
        <v>48.5150146484375</v>
      </c>
      <c r="AH72" s="67">
        <f t="shared" si="108"/>
        <v>47.616716384887702</v>
      </c>
      <c r="AI72" s="71">
        <f t="shared" si="93"/>
        <v>-14.883283615112298</v>
      </c>
      <c r="AJ72" s="94"/>
      <c r="AK72" s="50" t="s">
        <v>119</v>
      </c>
      <c r="AL72" s="51">
        <v>33</v>
      </c>
      <c r="AM72" s="51">
        <v>24.100000381469702</v>
      </c>
      <c r="AN72" s="51">
        <v>24.600000381469702</v>
      </c>
      <c r="AO72" s="51">
        <v>23.5</v>
      </c>
      <c r="AP72" s="51">
        <v>15.071051597595201</v>
      </c>
      <c r="AQ72" s="51">
        <v>29.993874549865701</v>
      </c>
      <c r="AR72" s="51">
        <v>24.7047777175903</v>
      </c>
      <c r="AS72" s="51">
        <v>32.289959907531703</v>
      </c>
      <c r="AT72" s="51">
        <v>24.061738014221199</v>
      </c>
      <c r="AU72" s="51">
        <v>30.989265441894499</v>
      </c>
      <c r="AV72" s="51">
        <v>30.975913047790499</v>
      </c>
      <c r="AW72" s="51">
        <v>35.397863388061502</v>
      </c>
      <c r="AX72" s="51">
        <v>37.250622749328599</v>
      </c>
      <c r="AY72" s="51">
        <v>30.219314575195298</v>
      </c>
      <c r="AZ72" s="51">
        <v>34.6515216827393</v>
      </c>
      <c r="BA72" s="69"/>
    </row>
    <row r="73" spans="14:53" x14ac:dyDescent="0.25">
      <c r="N73" s="42"/>
      <c r="O73" s="37"/>
      <c r="P73" s="37"/>
      <c r="Q73" s="37"/>
      <c r="S73" s="29" t="s">
        <v>96</v>
      </c>
      <c r="T73" s="60">
        <f t="shared" si="94"/>
        <v>46.899999618530302</v>
      </c>
      <c r="U73" s="60">
        <f t="shared" si="95"/>
        <v>60.5</v>
      </c>
      <c r="V73" s="60">
        <f t="shared" si="96"/>
        <v>48.899999618530302</v>
      </c>
      <c r="W73" s="60">
        <f t="shared" si="97"/>
        <v>61.200000762939503</v>
      </c>
      <c r="X73" s="60">
        <f t="shared" si="98"/>
        <v>62.273641586303697</v>
      </c>
      <c r="Y73" s="60">
        <f t="shared" si="99"/>
        <v>59.830524444580099</v>
      </c>
      <c r="Z73" s="60">
        <f t="shared" si="100"/>
        <v>52.776706695556598</v>
      </c>
      <c r="AA73" s="60">
        <f t="shared" si="101"/>
        <v>49.324455261230497</v>
      </c>
      <c r="AB73" s="60">
        <f t="shared" si="102"/>
        <v>50.956069946289098</v>
      </c>
      <c r="AC73" s="60">
        <f t="shared" si="103"/>
        <v>48.154239654541001</v>
      </c>
      <c r="AD73" s="60">
        <f t="shared" si="104"/>
        <v>47.956930160522496</v>
      </c>
      <c r="AE73" s="60">
        <f t="shared" si="105"/>
        <v>46.461410522460902</v>
      </c>
      <c r="AF73" s="60">
        <f t="shared" si="106"/>
        <v>42.7150268554688</v>
      </c>
      <c r="AG73" s="60">
        <f t="shared" si="107"/>
        <v>48.179206848144503</v>
      </c>
      <c r="AH73" s="61">
        <f t="shared" si="108"/>
        <v>47.246202468872099</v>
      </c>
      <c r="AI73" s="70">
        <f t="shared" si="93"/>
        <v>0.34620285034179688</v>
      </c>
      <c r="AJ73" s="94"/>
      <c r="AK73" s="50" t="s">
        <v>120</v>
      </c>
      <c r="AL73" s="51">
        <v>15.2000002861023</v>
      </c>
      <c r="AM73" s="51">
        <v>33.5</v>
      </c>
      <c r="AN73" s="51">
        <v>24.400000572204601</v>
      </c>
      <c r="AO73" s="51">
        <v>22</v>
      </c>
      <c r="AP73" s="51">
        <v>22.910746574401902</v>
      </c>
      <c r="AQ73" s="51">
        <v>14.8371052742004</v>
      </c>
      <c r="AR73" s="51">
        <v>29.1021213531494</v>
      </c>
      <c r="AS73" s="51">
        <v>23.969671249389599</v>
      </c>
      <c r="AT73" s="51">
        <v>31.3311061859131</v>
      </c>
      <c r="AU73" s="51">
        <v>23.421133995056199</v>
      </c>
      <c r="AV73" s="51">
        <v>30.073900222778299</v>
      </c>
      <c r="AW73" s="51">
        <v>30.107312202453599</v>
      </c>
      <c r="AX73" s="51">
        <v>34.393074035644503</v>
      </c>
      <c r="AY73" s="51">
        <v>36.058279991149902</v>
      </c>
      <c r="AZ73" s="51">
        <v>29.364688873291001</v>
      </c>
      <c r="BA73" s="69"/>
    </row>
    <row r="74" spans="14:53" x14ac:dyDescent="0.25">
      <c r="N74" s="42"/>
      <c r="O74" s="37"/>
      <c r="P74" s="37"/>
      <c r="Q74" s="37"/>
      <c r="S74" s="66" t="s">
        <v>97</v>
      </c>
      <c r="T74" s="64">
        <f t="shared" si="94"/>
        <v>54.5</v>
      </c>
      <c r="U74" s="64">
        <f t="shared" si="95"/>
        <v>46</v>
      </c>
      <c r="V74" s="64">
        <f t="shared" si="96"/>
        <v>56.199998855590799</v>
      </c>
      <c r="W74" s="64">
        <f t="shared" si="97"/>
        <v>50.899999618530302</v>
      </c>
      <c r="X74" s="64">
        <f t="shared" si="98"/>
        <v>59.804666519165004</v>
      </c>
      <c r="Y74" s="64">
        <f t="shared" si="99"/>
        <v>60.725315093994098</v>
      </c>
      <c r="Z74" s="64">
        <f t="shared" si="100"/>
        <v>58.125373840332003</v>
      </c>
      <c r="AA74" s="64">
        <f t="shared" si="101"/>
        <v>51.525279998779297</v>
      </c>
      <c r="AB74" s="64">
        <f t="shared" si="102"/>
        <v>48.102108001708999</v>
      </c>
      <c r="AC74" s="64">
        <f t="shared" si="103"/>
        <v>49.6506958007813</v>
      </c>
      <c r="AD74" s="64">
        <f t="shared" si="104"/>
        <v>47.063079833984403</v>
      </c>
      <c r="AE74" s="64">
        <f t="shared" si="105"/>
        <v>46.997415542602504</v>
      </c>
      <c r="AF74" s="64">
        <f t="shared" si="106"/>
        <v>45.604330062866197</v>
      </c>
      <c r="AG74" s="64">
        <f t="shared" si="107"/>
        <v>41.998863220214801</v>
      </c>
      <c r="AH74" s="67">
        <f t="shared" si="108"/>
        <v>47.3233032226563</v>
      </c>
      <c r="AI74" s="71">
        <f t="shared" si="93"/>
        <v>-7.1766967773437003</v>
      </c>
      <c r="AJ74" s="94"/>
      <c r="AK74" s="50" t="s">
        <v>121</v>
      </c>
      <c r="AL74" s="51">
        <v>22.899999618530298</v>
      </c>
      <c r="AM74" s="51">
        <v>14.2000002861023</v>
      </c>
      <c r="AN74" s="51">
        <v>29.200000762939499</v>
      </c>
      <c r="AO74" s="51">
        <v>22.200000762939499</v>
      </c>
      <c r="AP74" s="51">
        <v>21.436285972595201</v>
      </c>
      <c r="AQ74" s="51">
        <v>22.216894149780298</v>
      </c>
      <c r="AR74" s="51">
        <v>14.491762161254901</v>
      </c>
      <c r="AS74" s="51">
        <v>28.133872985839801</v>
      </c>
      <c r="AT74" s="51">
        <v>23.143022537231399</v>
      </c>
      <c r="AU74" s="51">
        <v>30.277030944824201</v>
      </c>
      <c r="AV74" s="51">
        <v>22.701897621154799</v>
      </c>
      <c r="AW74" s="51">
        <v>29.075332641601602</v>
      </c>
      <c r="AX74" s="51">
        <v>29.141320228576699</v>
      </c>
      <c r="AY74" s="51">
        <v>33.313230514526403</v>
      </c>
      <c r="AZ74" s="51">
        <v>34.824058532714801</v>
      </c>
      <c r="BA74" s="69"/>
    </row>
    <row r="75" spans="14:53" x14ac:dyDescent="0.25">
      <c r="N75" s="42"/>
      <c r="O75" s="37"/>
      <c r="P75" s="37"/>
      <c r="Q75" s="37"/>
      <c r="S75" s="29" t="s">
        <v>98</v>
      </c>
      <c r="T75" s="60">
        <f t="shared" si="94"/>
        <v>64.300001144409194</v>
      </c>
      <c r="U75" s="60">
        <f t="shared" si="95"/>
        <v>52.5</v>
      </c>
      <c r="V75" s="60">
        <f t="shared" si="96"/>
        <v>47.799999237060497</v>
      </c>
      <c r="W75" s="60">
        <f t="shared" si="97"/>
        <v>56.299999237060497</v>
      </c>
      <c r="X75" s="60">
        <f t="shared" si="98"/>
        <v>50.086954116821303</v>
      </c>
      <c r="Y75" s="60">
        <f t="shared" si="99"/>
        <v>58.825262069702099</v>
      </c>
      <c r="Z75" s="60">
        <f t="shared" si="100"/>
        <v>59.6262302398682</v>
      </c>
      <c r="AA75" s="60">
        <f t="shared" si="101"/>
        <v>56.915548324584996</v>
      </c>
      <c r="AB75" s="60">
        <f t="shared" si="102"/>
        <v>50.697732925415004</v>
      </c>
      <c r="AC75" s="60">
        <f t="shared" si="103"/>
        <v>47.298881530761697</v>
      </c>
      <c r="AD75" s="60">
        <f t="shared" si="104"/>
        <v>48.790357589721701</v>
      </c>
      <c r="AE75" s="60">
        <f t="shared" si="105"/>
        <v>46.382688522338903</v>
      </c>
      <c r="AF75" s="60">
        <f t="shared" si="106"/>
        <v>46.410905838012702</v>
      </c>
      <c r="AG75" s="60">
        <f t="shared" si="107"/>
        <v>45.109086990356403</v>
      </c>
      <c r="AH75" s="61">
        <f t="shared" si="108"/>
        <v>41.634237289428697</v>
      </c>
      <c r="AI75" s="70">
        <f t="shared" si="93"/>
        <v>-22.665763854980497</v>
      </c>
      <c r="AJ75" s="94"/>
      <c r="AK75" s="50" t="s">
        <v>122</v>
      </c>
      <c r="AL75" s="51">
        <v>21.899999618530298</v>
      </c>
      <c r="AM75" s="51">
        <v>22.899999618530298</v>
      </c>
      <c r="AN75" s="51">
        <v>14</v>
      </c>
      <c r="AO75" s="51">
        <v>27.200000762939499</v>
      </c>
      <c r="AP75" s="51">
        <v>21.557427406311</v>
      </c>
      <c r="AQ75" s="51">
        <v>20.892723083496101</v>
      </c>
      <c r="AR75" s="51">
        <v>21.548542976379402</v>
      </c>
      <c r="AS75" s="51">
        <v>14.1555995941162</v>
      </c>
      <c r="AT75" s="51">
        <v>27.213257789611799</v>
      </c>
      <c r="AU75" s="51">
        <v>22.367855072021499</v>
      </c>
      <c r="AV75" s="51">
        <v>29.272093772888201</v>
      </c>
      <c r="AW75" s="51">
        <v>22.0273180007935</v>
      </c>
      <c r="AX75" s="51">
        <v>28.132271766662601</v>
      </c>
      <c r="AY75" s="51">
        <v>28.231704711914102</v>
      </c>
      <c r="AZ75" s="51">
        <v>32.298184394836397</v>
      </c>
      <c r="BA75" s="69"/>
    </row>
    <row r="76" spans="14:53" x14ac:dyDescent="0.25">
      <c r="N76" s="42"/>
      <c r="O76" s="37"/>
      <c r="P76" s="37"/>
      <c r="Q76" s="37"/>
      <c r="S76" s="66" t="s">
        <v>99</v>
      </c>
      <c r="T76" s="64">
        <f t="shared" si="94"/>
        <v>50</v>
      </c>
      <c r="U76" s="64">
        <f t="shared" si="95"/>
        <v>62</v>
      </c>
      <c r="V76" s="64">
        <f t="shared" si="96"/>
        <v>53.5</v>
      </c>
      <c r="W76" s="64">
        <f t="shared" si="97"/>
        <v>46.899999618530302</v>
      </c>
      <c r="X76" s="64">
        <f t="shared" si="98"/>
        <v>55.607786178588903</v>
      </c>
      <c r="Y76" s="64">
        <f t="shared" si="99"/>
        <v>49.492616653442397</v>
      </c>
      <c r="Z76" s="64">
        <f t="shared" si="100"/>
        <v>58.049602508544901</v>
      </c>
      <c r="AA76" s="64">
        <f t="shared" si="101"/>
        <v>58.7527561187744</v>
      </c>
      <c r="AB76" s="64">
        <f t="shared" si="102"/>
        <v>55.967332839965799</v>
      </c>
      <c r="AC76" s="64">
        <f t="shared" si="103"/>
        <v>50.081626892089801</v>
      </c>
      <c r="AD76" s="64">
        <f t="shared" si="104"/>
        <v>46.726329803466797</v>
      </c>
      <c r="AE76" s="64">
        <f t="shared" si="105"/>
        <v>48.1627006530762</v>
      </c>
      <c r="AF76" s="64">
        <f t="shared" si="106"/>
        <v>45.903131484985401</v>
      </c>
      <c r="AG76" s="64">
        <f t="shared" si="107"/>
        <v>46.016613006591797</v>
      </c>
      <c r="AH76" s="67">
        <f t="shared" si="108"/>
        <v>44.795225143432603</v>
      </c>
      <c r="AI76" s="71">
        <f t="shared" si="93"/>
        <v>-5.204774856567397</v>
      </c>
      <c r="AJ76" s="94"/>
      <c r="AK76" s="50" t="s">
        <v>123</v>
      </c>
      <c r="AL76" s="51">
        <v>19.400000572204601</v>
      </c>
      <c r="AM76" s="51">
        <v>21.899999618530298</v>
      </c>
      <c r="AN76" s="51">
        <v>22.899999618530298</v>
      </c>
      <c r="AO76" s="51">
        <v>12.2000002861023</v>
      </c>
      <c r="AP76" s="51">
        <v>26.4176330566406</v>
      </c>
      <c r="AQ76" s="51">
        <v>20.9248352050781</v>
      </c>
      <c r="AR76" s="51">
        <v>20.3667440414429</v>
      </c>
      <c r="AS76" s="51">
        <v>20.912432670593301</v>
      </c>
      <c r="AT76" s="51">
        <v>13.8446774482727</v>
      </c>
      <c r="AU76" s="51">
        <v>26.297667503356902</v>
      </c>
      <c r="AV76" s="51">
        <v>21.659004211425799</v>
      </c>
      <c r="AW76" s="51">
        <v>28.312813758850101</v>
      </c>
      <c r="AX76" s="51">
        <v>21.359240531921401</v>
      </c>
      <c r="AY76" s="51">
        <v>27.235577583312999</v>
      </c>
      <c r="AZ76" s="51">
        <v>27.382398605346701</v>
      </c>
      <c r="BA76" s="69"/>
    </row>
    <row r="77" spans="14:53" x14ac:dyDescent="0.25">
      <c r="N77" s="42"/>
      <c r="O77" s="37"/>
      <c r="P77" s="37"/>
      <c r="Q77" s="37"/>
      <c r="S77" s="68" t="s">
        <v>100</v>
      </c>
      <c r="T77" s="62">
        <f t="shared" si="94"/>
        <v>46.199998855590799</v>
      </c>
      <c r="U77" s="62">
        <f t="shared" si="95"/>
        <v>51.400001525878899</v>
      </c>
      <c r="V77" s="62">
        <f t="shared" si="96"/>
        <v>63.5</v>
      </c>
      <c r="W77" s="62">
        <f t="shared" si="97"/>
        <v>51.600000381469698</v>
      </c>
      <c r="X77" s="62">
        <f t="shared" si="98"/>
        <v>46.6423244476318</v>
      </c>
      <c r="Y77" s="62">
        <f t="shared" si="99"/>
        <v>54.952114105224602</v>
      </c>
      <c r="Z77" s="62">
        <f t="shared" si="100"/>
        <v>48.951496124267599</v>
      </c>
      <c r="AA77" s="62">
        <f t="shared" si="101"/>
        <v>57.311948776245103</v>
      </c>
      <c r="AB77" s="62">
        <f t="shared" si="102"/>
        <v>57.925331115722699</v>
      </c>
      <c r="AC77" s="62">
        <f t="shared" si="103"/>
        <v>55.091264724731403</v>
      </c>
      <c r="AD77" s="62">
        <f t="shared" si="104"/>
        <v>49.524602890014599</v>
      </c>
      <c r="AE77" s="62">
        <f t="shared" si="105"/>
        <v>46.232723236083999</v>
      </c>
      <c r="AF77" s="62">
        <f t="shared" si="106"/>
        <v>47.605548858642599</v>
      </c>
      <c r="AG77" s="62">
        <f t="shared" si="107"/>
        <v>45.487277984619098</v>
      </c>
      <c r="AH77" s="63">
        <f t="shared" si="108"/>
        <v>45.674016952514599</v>
      </c>
      <c r="AI77" s="92">
        <f t="shared" si="93"/>
        <v>-0.5259819030762003</v>
      </c>
      <c r="AJ77" s="94"/>
      <c r="AK77" s="50" t="s">
        <v>124</v>
      </c>
      <c r="AL77" s="51">
        <v>19.899999618530298</v>
      </c>
      <c r="AM77" s="51">
        <v>18.699999809265101</v>
      </c>
      <c r="AN77" s="51">
        <v>18.699999809265101</v>
      </c>
      <c r="AO77" s="51">
        <v>21.099999427795399</v>
      </c>
      <c r="AP77" s="51">
        <v>12.022421360015899</v>
      </c>
      <c r="AQ77" s="51">
        <v>25.545660972595201</v>
      </c>
      <c r="AR77" s="51">
        <v>20.228419303894</v>
      </c>
      <c r="AS77" s="51">
        <v>19.762287139892599</v>
      </c>
      <c r="AT77" s="51">
        <v>20.2274217605591</v>
      </c>
      <c r="AU77" s="51">
        <v>13.4965267181396</v>
      </c>
      <c r="AV77" s="51">
        <v>25.321529388427699</v>
      </c>
      <c r="AW77" s="51">
        <v>20.913439750671401</v>
      </c>
      <c r="AX77" s="51">
        <v>27.293663024902301</v>
      </c>
      <c r="AY77" s="51">
        <v>20.643651008606</v>
      </c>
      <c r="AZ77" s="51">
        <v>26.279868125915499</v>
      </c>
      <c r="BA77" s="69"/>
    </row>
    <row r="78" spans="14:53" x14ac:dyDescent="0.25">
      <c r="N78" s="42"/>
      <c r="O78" s="37"/>
      <c r="P78" s="37"/>
      <c r="Q78" s="37"/>
      <c r="S78" s="3" t="s">
        <v>9</v>
      </c>
      <c r="T78" s="60">
        <f>SUM(T68:T77)</f>
        <v>569.69999885559082</v>
      </c>
      <c r="U78" s="60">
        <f t="shared" ref="U78:AI78" si="109">SUM(U68:U77)</f>
        <v>575.10000038146961</v>
      </c>
      <c r="V78" s="60">
        <f t="shared" si="109"/>
        <v>580.19999694824219</v>
      </c>
      <c r="W78" s="60">
        <f t="shared" si="109"/>
        <v>560.20000076293945</v>
      </c>
      <c r="X78" s="60">
        <f t="shared" si="109"/>
        <v>551.52304077148438</v>
      </c>
      <c r="Y78" s="60">
        <f t="shared" si="109"/>
        <v>546.72089385986317</v>
      </c>
      <c r="Z78" s="60">
        <f t="shared" si="109"/>
        <v>531.87503623962402</v>
      </c>
      <c r="AA78" s="60">
        <f t="shared" si="109"/>
        <v>519.09746742248535</v>
      </c>
      <c r="AB78" s="60">
        <f t="shared" si="109"/>
        <v>505.29856491088884</v>
      </c>
      <c r="AC78" s="60">
        <f t="shared" si="109"/>
        <v>492.03922653198242</v>
      </c>
      <c r="AD78" s="60">
        <f t="shared" si="109"/>
        <v>480.34431457519537</v>
      </c>
      <c r="AE78" s="60">
        <f t="shared" si="109"/>
        <v>476.25350379943836</v>
      </c>
      <c r="AF78" s="60">
        <f t="shared" si="109"/>
        <v>478.09287452697765</v>
      </c>
      <c r="AG78" s="60">
        <f t="shared" si="109"/>
        <v>473.70870208740217</v>
      </c>
      <c r="AH78" s="60">
        <f t="shared" si="109"/>
        <v>472.48888778686535</v>
      </c>
      <c r="AI78" s="60">
        <f t="shared" si="109"/>
        <v>-97.211111068725586</v>
      </c>
      <c r="AJ78" s="99"/>
      <c r="AK78" s="50" t="s">
        <v>125</v>
      </c>
      <c r="AL78" s="51">
        <v>8.4999997615814191</v>
      </c>
      <c r="AM78" s="51">
        <v>18.699999809265101</v>
      </c>
      <c r="AN78" s="51">
        <v>18.199999809265101</v>
      </c>
      <c r="AO78" s="51">
        <v>16.699999809265101</v>
      </c>
      <c r="AP78" s="51">
        <v>20.212523460388201</v>
      </c>
      <c r="AQ78" s="51">
        <v>11.705282688140899</v>
      </c>
      <c r="AR78" s="51">
        <v>24.483936309814499</v>
      </c>
      <c r="AS78" s="51">
        <v>19.379508018493699</v>
      </c>
      <c r="AT78" s="51">
        <v>18.989804267883301</v>
      </c>
      <c r="AU78" s="51">
        <v>19.398193359375</v>
      </c>
      <c r="AV78" s="51">
        <v>13.024419307708699</v>
      </c>
      <c r="AW78" s="51">
        <v>24.1972980499268</v>
      </c>
      <c r="AX78" s="51">
        <v>20.0259847640991</v>
      </c>
      <c r="AY78" s="51">
        <v>26.1239414215088</v>
      </c>
      <c r="AZ78" s="51">
        <v>19.790396690368699</v>
      </c>
      <c r="BA78" s="69"/>
    </row>
    <row r="79" spans="14:53" x14ac:dyDescent="0.25">
      <c r="N79" s="42"/>
      <c r="O79" s="37"/>
      <c r="P79" s="37"/>
      <c r="Q79" s="37"/>
      <c r="S79" s="75" t="s">
        <v>101</v>
      </c>
      <c r="T79" s="76">
        <f>AL54</f>
        <v>45.199998855590799</v>
      </c>
      <c r="U79" s="76">
        <f t="shared" ref="U79:AH88" si="110">AM54</f>
        <v>46.199998855590799</v>
      </c>
      <c r="V79" s="76">
        <f t="shared" si="110"/>
        <v>52.600000381469698</v>
      </c>
      <c r="W79" s="76">
        <f t="shared" si="110"/>
        <v>63.800001144409201</v>
      </c>
      <c r="X79" s="76">
        <f t="shared" si="110"/>
        <v>51.158111572265597</v>
      </c>
      <c r="Y79" s="76">
        <f t="shared" si="110"/>
        <v>46.413328170776403</v>
      </c>
      <c r="Z79" s="76">
        <f t="shared" si="110"/>
        <v>54.336465835571303</v>
      </c>
      <c r="AA79" s="76">
        <f t="shared" si="110"/>
        <v>48.481306076049798</v>
      </c>
      <c r="AB79" s="76">
        <f t="shared" si="110"/>
        <v>56.6294651031494</v>
      </c>
      <c r="AC79" s="76">
        <f t="shared" si="110"/>
        <v>57.152044296264599</v>
      </c>
      <c r="AD79" s="76">
        <f t="shared" si="110"/>
        <v>54.3054523468018</v>
      </c>
      <c r="AE79" s="76">
        <f t="shared" si="110"/>
        <v>49.0328884124756</v>
      </c>
      <c r="AF79" s="76">
        <f t="shared" si="110"/>
        <v>45.811399459838903</v>
      </c>
      <c r="AG79" s="76">
        <f t="shared" si="110"/>
        <v>47.133613586425803</v>
      </c>
      <c r="AH79" s="77">
        <f t="shared" si="110"/>
        <v>45.142166137695298</v>
      </c>
      <c r="AI79" s="91">
        <f t="shared" ref="AI79:AI88" si="111">AH79-T79</f>
        <v>-5.7832717895500707E-2</v>
      </c>
      <c r="AJ79" s="94"/>
      <c r="AK79" s="50" t="s">
        <v>126</v>
      </c>
      <c r="AL79" s="51">
        <v>16.5</v>
      </c>
      <c r="AM79" s="51">
        <v>6.49999976158142</v>
      </c>
      <c r="AN79" s="51">
        <v>17.5</v>
      </c>
      <c r="AO79" s="51">
        <v>15.5</v>
      </c>
      <c r="AP79" s="51">
        <v>15.9968934059143</v>
      </c>
      <c r="AQ79" s="51">
        <v>19.344992637634299</v>
      </c>
      <c r="AR79" s="51">
        <v>11.3436479568481</v>
      </c>
      <c r="AS79" s="51">
        <v>23.435857772827099</v>
      </c>
      <c r="AT79" s="51">
        <v>18.554604530334501</v>
      </c>
      <c r="AU79" s="51">
        <v>18.223289489746101</v>
      </c>
      <c r="AV79" s="51">
        <v>18.587208747863802</v>
      </c>
      <c r="AW79" s="51">
        <v>12.535475254058801</v>
      </c>
      <c r="AX79" s="51">
        <v>23.132922172546401</v>
      </c>
      <c r="AY79" s="51">
        <v>19.1677083969116</v>
      </c>
      <c r="AZ79" s="51">
        <v>25.0105495452881</v>
      </c>
      <c r="BA79" s="69"/>
    </row>
    <row r="80" spans="14:53" x14ac:dyDescent="0.25">
      <c r="N80" s="42"/>
      <c r="O80" s="37"/>
      <c r="P80" s="37"/>
      <c r="Q80" s="37"/>
      <c r="S80" s="29" t="s">
        <v>102</v>
      </c>
      <c r="T80" s="60">
        <f t="shared" ref="T80:T88" si="112">AL55</f>
        <v>50.700000762939503</v>
      </c>
      <c r="U80" s="60">
        <f t="shared" si="110"/>
        <v>45.5</v>
      </c>
      <c r="V80" s="60">
        <f t="shared" si="110"/>
        <v>46.199998855590799</v>
      </c>
      <c r="W80" s="60">
        <f t="shared" si="110"/>
        <v>52.400001525878899</v>
      </c>
      <c r="X80" s="60">
        <f t="shared" si="110"/>
        <v>62.688518524169901</v>
      </c>
      <c r="Y80" s="60">
        <f t="shared" si="110"/>
        <v>50.761468887329102</v>
      </c>
      <c r="Z80" s="60">
        <f t="shared" si="110"/>
        <v>46.188104629516602</v>
      </c>
      <c r="AA80" s="60">
        <f t="shared" si="110"/>
        <v>53.731012344360401</v>
      </c>
      <c r="AB80" s="60">
        <f t="shared" si="110"/>
        <v>48.046096801757798</v>
      </c>
      <c r="AC80" s="60">
        <f t="shared" si="110"/>
        <v>55.9995727539063</v>
      </c>
      <c r="AD80" s="60">
        <f t="shared" si="110"/>
        <v>56.396959304809599</v>
      </c>
      <c r="AE80" s="60">
        <f t="shared" si="110"/>
        <v>53.584033966064503</v>
      </c>
      <c r="AF80" s="60">
        <f t="shared" si="110"/>
        <v>48.5681247711182</v>
      </c>
      <c r="AG80" s="60">
        <f t="shared" si="110"/>
        <v>45.449169158935497</v>
      </c>
      <c r="AH80" s="61">
        <f t="shared" si="110"/>
        <v>46.7159519195557</v>
      </c>
      <c r="AI80" s="70">
        <f t="shared" si="111"/>
        <v>-3.9840488433838033</v>
      </c>
      <c r="AJ80" s="94"/>
      <c r="AK80" s="50" t="s">
        <v>127</v>
      </c>
      <c r="AL80" s="51">
        <v>20</v>
      </c>
      <c r="AM80" s="51">
        <v>15.800000190734901</v>
      </c>
      <c r="AN80" s="51">
        <v>5.2999999523162797</v>
      </c>
      <c r="AO80" s="51">
        <v>13.9000000953674</v>
      </c>
      <c r="AP80" s="51">
        <v>14.809975624084499</v>
      </c>
      <c r="AQ80" s="51">
        <v>15.3184976577759</v>
      </c>
      <c r="AR80" s="51">
        <v>18.5201416015625</v>
      </c>
      <c r="AS80" s="51">
        <v>10.983902454376199</v>
      </c>
      <c r="AT80" s="51">
        <v>22.473792076110801</v>
      </c>
      <c r="AU80" s="51">
        <v>17.7743997573853</v>
      </c>
      <c r="AV80" s="51">
        <v>17.5021524429321</v>
      </c>
      <c r="AW80" s="51">
        <v>17.822179794311499</v>
      </c>
      <c r="AX80" s="51">
        <v>12.0519199371338</v>
      </c>
      <c r="AY80" s="51">
        <v>22.132163047790499</v>
      </c>
      <c r="AZ80" s="51">
        <v>18.357641220092798</v>
      </c>
      <c r="BA80" s="69"/>
    </row>
    <row r="81" spans="14:53" x14ac:dyDescent="0.25">
      <c r="N81" s="42"/>
      <c r="O81" s="37"/>
      <c r="P81" s="37"/>
      <c r="Q81" s="37"/>
      <c r="S81" s="66" t="s">
        <v>103</v>
      </c>
      <c r="T81" s="64">
        <f t="shared" si="112"/>
        <v>57.900001525878899</v>
      </c>
      <c r="U81" s="64">
        <f t="shared" si="110"/>
        <v>50.700000762939503</v>
      </c>
      <c r="V81" s="64">
        <f t="shared" si="110"/>
        <v>44.5</v>
      </c>
      <c r="W81" s="64">
        <f t="shared" si="110"/>
        <v>44.399999618530302</v>
      </c>
      <c r="X81" s="64">
        <f t="shared" si="110"/>
        <v>51.687484741210902</v>
      </c>
      <c r="Y81" s="64">
        <f t="shared" si="110"/>
        <v>61.636201858520501</v>
      </c>
      <c r="Z81" s="64">
        <f t="shared" si="110"/>
        <v>50.351802825927699</v>
      </c>
      <c r="AA81" s="64">
        <f t="shared" si="110"/>
        <v>45.926074981689503</v>
      </c>
      <c r="AB81" s="64">
        <f t="shared" si="110"/>
        <v>53.129116058349602</v>
      </c>
      <c r="AC81" s="64">
        <f t="shared" si="110"/>
        <v>47.598360061645501</v>
      </c>
      <c r="AD81" s="64">
        <f t="shared" si="110"/>
        <v>55.372560501098597</v>
      </c>
      <c r="AE81" s="64">
        <f t="shared" si="110"/>
        <v>55.663448333740199</v>
      </c>
      <c r="AF81" s="64">
        <f t="shared" si="110"/>
        <v>52.884412765502901</v>
      </c>
      <c r="AG81" s="64">
        <f t="shared" si="110"/>
        <v>48.098316192627003</v>
      </c>
      <c r="AH81" s="67">
        <f t="shared" si="110"/>
        <v>45.081842422485401</v>
      </c>
      <c r="AI81" s="71">
        <f t="shared" si="111"/>
        <v>-12.818159103393498</v>
      </c>
      <c r="AJ81" s="94"/>
      <c r="AK81" s="50" t="s">
        <v>128</v>
      </c>
      <c r="AL81" s="51">
        <v>12.7000002861023</v>
      </c>
      <c r="AM81" s="51">
        <v>20</v>
      </c>
      <c r="AN81" s="51">
        <v>14.5999999046326</v>
      </c>
      <c r="AO81" s="51">
        <v>4.7999999523162797</v>
      </c>
      <c r="AP81" s="51">
        <v>13.334671497344999</v>
      </c>
      <c r="AQ81" s="51">
        <v>14.2105183601379</v>
      </c>
      <c r="AR81" s="51">
        <v>14.7265391349792</v>
      </c>
      <c r="AS81" s="51">
        <v>17.798306465148901</v>
      </c>
      <c r="AT81" s="51">
        <v>10.6918020248413</v>
      </c>
      <c r="AU81" s="51">
        <v>21.658447265625</v>
      </c>
      <c r="AV81" s="51">
        <v>17.106229782104499</v>
      </c>
      <c r="AW81" s="51">
        <v>16.8919773101807</v>
      </c>
      <c r="AX81" s="51">
        <v>17.164796829223601</v>
      </c>
      <c r="AY81" s="51">
        <v>11.6435513496399</v>
      </c>
      <c r="AZ81" s="51">
        <v>21.259353637695298</v>
      </c>
      <c r="BA81" s="69"/>
    </row>
    <row r="82" spans="14:53" x14ac:dyDescent="0.25">
      <c r="N82" s="42"/>
      <c r="O82" s="37"/>
      <c r="P82" s="37"/>
      <c r="Q82" s="37"/>
      <c r="S82" s="29" t="s">
        <v>104</v>
      </c>
      <c r="T82" s="60">
        <f t="shared" si="112"/>
        <v>32.800000190734899</v>
      </c>
      <c r="U82" s="60">
        <f t="shared" si="110"/>
        <v>56.700000762939503</v>
      </c>
      <c r="V82" s="60">
        <f t="shared" si="110"/>
        <v>50</v>
      </c>
      <c r="W82" s="60">
        <f t="shared" si="110"/>
        <v>44</v>
      </c>
      <c r="X82" s="60">
        <f t="shared" si="110"/>
        <v>44.160371780395501</v>
      </c>
      <c r="Y82" s="60">
        <f t="shared" si="110"/>
        <v>50.9967555999756</v>
      </c>
      <c r="Z82" s="60">
        <f t="shared" si="110"/>
        <v>60.6263523101807</v>
      </c>
      <c r="AA82" s="60">
        <f t="shared" si="110"/>
        <v>49.925008773803697</v>
      </c>
      <c r="AB82" s="60">
        <f t="shared" si="110"/>
        <v>45.629112243652301</v>
      </c>
      <c r="AC82" s="60">
        <f t="shared" si="110"/>
        <v>52.5149116516113</v>
      </c>
      <c r="AD82" s="60">
        <f t="shared" si="110"/>
        <v>47.1262912750244</v>
      </c>
      <c r="AE82" s="60">
        <f t="shared" si="110"/>
        <v>54.745079040527301</v>
      </c>
      <c r="AF82" s="60">
        <f t="shared" si="110"/>
        <v>54.929437637329102</v>
      </c>
      <c r="AG82" s="60">
        <f t="shared" si="110"/>
        <v>52.1957683563232</v>
      </c>
      <c r="AH82" s="61">
        <f t="shared" si="110"/>
        <v>47.615203857421903</v>
      </c>
      <c r="AI82" s="70">
        <f t="shared" si="111"/>
        <v>14.815203666687005</v>
      </c>
      <c r="AJ82" s="94"/>
      <c r="AK82" s="50" t="s">
        <v>129</v>
      </c>
      <c r="AL82" s="51">
        <v>7.8000001907348597</v>
      </c>
      <c r="AM82" s="51">
        <v>12.2000002861023</v>
      </c>
      <c r="AN82" s="51">
        <v>19.4000000953674</v>
      </c>
      <c r="AO82" s="51">
        <v>14.5999999046326</v>
      </c>
      <c r="AP82" s="51">
        <v>4.6968271732330296</v>
      </c>
      <c r="AQ82" s="51">
        <v>12.726818561553999</v>
      </c>
      <c r="AR82" s="51">
        <v>13.5638651847839</v>
      </c>
      <c r="AS82" s="51">
        <v>14.089997291564901</v>
      </c>
      <c r="AT82" s="51">
        <v>17.020349502563501</v>
      </c>
      <c r="AU82" s="51">
        <v>10.373026371002201</v>
      </c>
      <c r="AV82" s="51">
        <v>20.778211593627901</v>
      </c>
      <c r="AW82" s="51">
        <v>16.3895955085754</v>
      </c>
      <c r="AX82" s="51">
        <v>16.221807479858398</v>
      </c>
      <c r="AY82" s="51">
        <v>16.454852581024198</v>
      </c>
      <c r="AZ82" s="51">
        <v>11.201927185058601</v>
      </c>
      <c r="BA82" s="69"/>
    </row>
    <row r="83" spans="14:53" x14ac:dyDescent="0.25">
      <c r="N83" s="42"/>
      <c r="O83" s="37"/>
      <c r="P83" s="37"/>
      <c r="Q83" s="37"/>
      <c r="S83" s="66" t="s">
        <v>105</v>
      </c>
      <c r="T83" s="64">
        <f t="shared" si="112"/>
        <v>41.100000381469698</v>
      </c>
      <c r="U83" s="64">
        <f t="shared" si="110"/>
        <v>33.5</v>
      </c>
      <c r="V83" s="64">
        <f t="shared" si="110"/>
        <v>56.000001907348597</v>
      </c>
      <c r="W83" s="64">
        <f t="shared" si="110"/>
        <v>50</v>
      </c>
      <c r="X83" s="64">
        <f t="shared" si="110"/>
        <v>43.616182327270501</v>
      </c>
      <c r="Y83" s="64">
        <f t="shared" si="110"/>
        <v>43.8722534179688</v>
      </c>
      <c r="Z83" s="64">
        <f t="shared" si="110"/>
        <v>50.270002365112298</v>
      </c>
      <c r="AA83" s="64">
        <f t="shared" si="110"/>
        <v>59.620918273925803</v>
      </c>
      <c r="AB83" s="64">
        <f t="shared" si="110"/>
        <v>49.4314861297607</v>
      </c>
      <c r="AC83" s="64">
        <f t="shared" si="110"/>
        <v>45.276676177978501</v>
      </c>
      <c r="AD83" s="64">
        <f t="shared" si="110"/>
        <v>51.871320724487298</v>
      </c>
      <c r="AE83" s="64">
        <f t="shared" si="110"/>
        <v>46.620700836181598</v>
      </c>
      <c r="AF83" s="64">
        <f t="shared" si="110"/>
        <v>54.074832916259801</v>
      </c>
      <c r="AG83" s="64">
        <f t="shared" si="110"/>
        <v>54.184024810791001</v>
      </c>
      <c r="AH83" s="67">
        <f t="shared" si="110"/>
        <v>51.494300842285199</v>
      </c>
      <c r="AI83" s="71">
        <f t="shared" si="111"/>
        <v>10.394300460815501</v>
      </c>
      <c r="AJ83" s="94"/>
      <c r="AK83" s="50" t="s">
        <v>130</v>
      </c>
      <c r="AL83" s="51">
        <v>14.5</v>
      </c>
      <c r="AM83" s="51">
        <v>7.4000000953674299</v>
      </c>
      <c r="AN83" s="51">
        <v>10.5</v>
      </c>
      <c r="AO83" s="51">
        <v>18.5999999046326</v>
      </c>
      <c r="AP83" s="51">
        <v>13.720167636871301</v>
      </c>
      <c r="AQ83" s="51">
        <v>4.5891678333282497</v>
      </c>
      <c r="AR83" s="51">
        <v>12.119410037994401</v>
      </c>
      <c r="AS83" s="51">
        <v>12.919334411621101</v>
      </c>
      <c r="AT83" s="51">
        <v>13.449879169464101</v>
      </c>
      <c r="AU83" s="51">
        <v>16.241631031036398</v>
      </c>
      <c r="AV83" s="51">
        <v>10.043095111846901</v>
      </c>
      <c r="AW83" s="51">
        <v>19.886040687561</v>
      </c>
      <c r="AX83" s="51">
        <v>15.666007995605501</v>
      </c>
      <c r="AY83" s="51">
        <v>15.5488142967224</v>
      </c>
      <c r="AZ83" s="51">
        <v>15.7472577095032</v>
      </c>
      <c r="BA83" s="69"/>
    </row>
    <row r="84" spans="14:53" x14ac:dyDescent="0.25">
      <c r="N84" s="42"/>
      <c r="O84" s="37"/>
      <c r="P84" s="37"/>
      <c r="Q84" s="37"/>
      <c r="S84" s="29" t="s">
        <v>106</v>
      </c>
      <c r="T84" s="60">
        <f t="shared" si="112"/>
        <v>38.199999809265101</v>
      </c>
      <c r="U84" s="60">
        <f t="shared" si="110"/>
        <v>41.100000381469698</v>
      </c>
      <c r="V84" s="60">
        <f t="shared" si="110"/>
        <v>33.300000190734899</v>
      </c>
      <c r="W84" s="60">
        <f t="shared" si="110"/>
        <v>52.399999618530302</v>
      </c>
      <c r="X84" s="60">
        <f t="shared" si="110"/>
        <v>49.402069091796903</v>
      </c>
      <c r="Y84" s="60">
        <f t="shared" si="110"/>
        <v>43.200290679931598</v>
      </c>
      <c r="Z84" s="60">
        <f t="shared" si="110"/>
        <v>43.542135238647496</v>
      </c>
      <c r="AA84" s="60">
        <f t="shared" si="110"/>
        <v>49.521942138671903</v>
      </c>
      <c r="AB84" s="60">
        <f t="shared" si="110"/>
        <v>58.6129150390625</v>
      </c>
      <c r="AC84" s="60">
        <f t="shared" si="110"/>
        <v>48.8912353515625</v>
      </c>
      <c r="AD84" s="60">
        <f t="shared" si="110"/>
        <v>44.887285232543903</v>
      </c>
      <c r="AE84" s="60">
        <f t="shared" si="110"/>
        <v>51.199241638183601</v>
      </c>
      <c r="AF84" s="60">
        <f t="shared" si="110"/>
        <v>46.089883804321303</v>
      </c>
      <c r="AG84" s="60">
        <f t="shared" si="110"/>
        <v>53.371931076049798</v>
      </c>
      <c r="AH84" s="61">
        <f t="shared" si="110"/>
        <v>53.427028656005902</v>
      </c>
      <c r="AI84" s="70">
        <f t="shared" si="111"/>
        <v>15.227028846740801</v>
      </c>
      <c r="AJ84" s="94"/>
      <c r="AK84" s="50" t="s">
        <v>131</v>
      </c>
      <c r="AL84" s="51">
        <v>11.2000000476837</v>
      </c>
      <c r="AM84" s="51">
        <v>11.300000190734901</v>
      </c>
      <c r="AN84" s="51">
        <v>7.9000000953674299</v>
      </c>
      <c r="AO84" s="51">
        <v>9.5999999046325701</v>
      </c>
      <c r="AP84" s="51">
        <v>17.270929336547901</v>
      </c>
      <c r="AQ84" s="51">
        <v>12.8492832183838</v>
      </c>
      <c r="AR84" s="51">
        <v>4.4571478366851798</v>
      </c>
      <c r="AS84" s="51">
        <v>11.5015516281128</v>
      </c>
      <c r="AT84" s="51">
        <v>12.267261981964101</v>
      </c>
      <c r="AU84" s="51">
        <v>12.8102617263794</v>
      </c>
      <c r="AV84" s="51">
        <v>15.4596872329712</v>
      </c>
      <c r="AW84" s="51">
        <v>9.6854000091552699</v>
      </c>
      <c r="AX84" s="51">
        <v>18.948584556579601</v>
      </c>
      <c r="AY84" s="51">
        <v>14.935401916503899</v>
      </c>
      <c r="AZ84" s="51">
        <v>14.8577966690063</v>
      </c>
      <c r="BA84" s="69"/>
    </row>
    <row r="85" spans="14:53" x14ac:dyDescent="0.25">
      <c r="N85" s="42"/>
      <c r="O85" s="37"/>
      <c r="P85" s="37"/>
      <c r="Q85" s="37"/>
      <c r="S85" s="66" t="s">
        <v>107</v>
      </c>
      <c r="T85" s="64">
        <f t="shared" si="112"/>
        <v>45.399999618530302</v>
      </c>
      <c r="U85" s="64">
        <f t="shared" si="110"/>
        <v>38.100000381469698</v>
      </c>
      <c r="V85" s="64">
        <f t="shared" si="110"/>
        <v>41.100000381469698</v>
      </c>
      <c r="W85" s="64">
        <f t="shared" si="110"/>
        <v>30.100000381469702</v>
      </c>
      <c r="X85" s="64">
        <f t="shared" si="110"/>
        <v>51.532556533813498</v>
      </c>
      <c r="Y85" s="64">
        <f t="shared" si="110"/>
        <v>48.705204010009801</v>
      </c>
      <c r="Z85" s="64">
        <f t="shared" si="110"/>
        <v>42.6877765655518</v>
      </c>
      <c r="AA85" s="64">
        <f t="shared" si="110"/>
        <v>43.093208312988303</v>
      </c>
      <c r="AB85" s="64">
        <f t="shared" si="110"/>
        <v>48.658519744872997</v>
      </c>
      <c r="AC85" s="64">
        <f t="shared" si="110"/>
        <v>57.5120143890381</v>
      </c>
      <c r="AD85" s="64">
        <f t="shared" si="110"/>
        <v>48.239244461059599</v>
      </c>
      <c r="AE85" s="64">
        <f t="shared" si="110"/>
        <v>44.389774322509801</v>
      </c>
      <c r="AF85" s="64">
        <f t="shared" si="110"/>
        <v>50.440452575683601</v>
      </c>
      <c r="AG85" s="64">
        <f t="shared" si="110"/>
        <v>45.468711853027301</v>
      </c>
      <c r="AH85" s="67">
        <f t="shared" si="110"/>
        <v>52.557371139526403</v>
      </c>
      <c r="AI85" s="71">
        <f t="shared" si="111"/>
        <v>7.1573715209961009</v>
      </c>
      <c r="AJ85" s="94"/>
      <c r="AK85" s="50" t="s">
        <v>132</v>
      </c>
      <c r="AL85" s="51">
        <v>12.300000190734901</v>
      </c>
      <c r="AM85" s="51">
        <v>12.3999996185303</v>
      </c>
      <c r="AN85" s="51">
        <v>11.5999999046326</v>
      </c>
      <c r="AO85" s="51">
        <v>7.5</v>
      </c>
      <c r="AP85" s="51">
        <v>9.0470142364502006</v>
      </c>
      <c r="AQ85" s="51">
        <v>16.063031196594199</v>
      </c>
      <c r="AR85" s="51">
        <v>12.042956829071001</v>
      </c>
      <c r="AS85" s="51">
        <v>4.3239834308624303</v>
      </c>
      <c r="AT85" s="51">
        <v>10.901086330413801</v>
      </c>
      <c r="AU85" s="51">
        <v>11.6293559074402</v>
      </c>
      <c r="AV85" s="51">
        <v>12.1737174987793</v>
      </c>
      <c r="AW85" s="51">
        <v>14.686104774475099</v>
      </c>
      <c r="AX85" s="51">
        <v>9.3183393478393608</v>
      </c>
      <c r="AY85" s="51">
        <v>18.035600185394301</v>
      </c>
      <c r="AZ85" s="51">
        <v>14.216898441314701</v>
      </c>
      <c r="BA85" s="69"/>
    </row>
    <row r="86" spans="14:53" x14ac:dyDescent="0.25">
      <c r="N86" s="42"/>
      <c r="O86" s="37"/>
      <c r="P86" s="37"/>
      <c r="Q86" s="37"/>
      <c r="S86" s="29" t="s">
        <v>108</v>
      </c>
      <c r="T86" s="60">
        <f t="shared" si="112"/>
        <v>44.599998474121101</v>
      </c>
      <c r="U86" s="60">
        <f t="shared" si="110"/>
        <v>45.399999618530302</v>
      </c>
      <c r="V86" s="60">
        <f t="shared" si="110"/>
        <v>36.100000381469698</v>
      </c>
      <c r="W86" s="60">
        <f t="shared" si="110"/>
        <v>44.300001144409201</v>
      </c>
      <c r="X86" s="60">
        <f t="shared" si="110"/>
        <v>30.007574081420898</v>
      </c>
      <c r="Y86" s="60">
        <f t="shared" si="110"/>
        <v>50.667407989502003</v>
      </c>
      <c r="Z86" s="60">
        <f t="shared" si="110"/>
        <v>48.003849029541001</v>
      </c>
      <c r="AA86" s="60">
        <f t="shared" si="110"/>
        <v>42.152238845825202</v>
      </c>
      <c r="AB86" s="60">
        <f t="shared" si="110"/>
        <v>42.608375549316399</v>
      </c>
      <c r="AC86" s="60">
        <f t="shared" si="110"/>
        <v>47.7992973327637</v>
      </c>
      <c r="AD86" s="60">
        <f t="shared" si="110"/>
        <v>56.427740097045898</v>
      </c>
      <c r="AE86" s="60">
        <f t="shared" si="110"/>
        <v>47.578107833862298</v>
      </c>
      <c r="AF86" s="60">
        <f t="shared" si="110"/>
        <v>43.8615398406982</v>
      </c>
      <c r="AG86" s="60">
        <f t="shared" si="110"/>
        <v>49.684137344360401</v>
      </c>
      <c r="AH86" s="61">
        <f t="shared" si="110"/>
        <v>44.8409328460693</v>
      </c>
      <c r="AI86" s="70">
        <f t="shared" si="111"/>
        <v>0.24093437194819955</v>
      </c>
      <c r="AJ86" s="94"/>
      <c r="AK86" s="50" t="s">
        <v>133</v>
      </c>
      <c r="AL86" s="51">
        <v>6.6000001430511501</v>
      </c>
      <c r="AM86" s="51">
        <v>11.0999999046326</v>
      </c>
      <c r="AN86" s="51">
        <v>11.8999996185303</v>
      </c>
      <c r="AO86" s="51">
        <v>10.800000190734901</v>
      </c>
      <c r="AP86" s="51">
        <v>7.0211460590362504</v>
      </c>
      <c r="AQ86" s="51">
        <v>8.4704108238220197</v>
      </c>
      <c r="AR86" s="51">
        <v>14.846073150634799</v>
      </c>
      <c r="AS86" s="51">
        <v>11.219600200653099</v>
      </c>
      <c r="AT86" s="51">
        <v>4.1642161607742301</v>
      </c>
      <c r="AU86" s="51">
        <v>10.274111747741699</v>
      </c>
      <c r="AV86" s="51">
        <v>10.959912300109901</v>
      </c>
      <c r="AW86" s="51">
        <v>11.503600597381601</v>
      </c>
      <c r="AX86" s="51">
        <v>13.8708281517029</v>
      </c>
      <c r="AY86" s="51">
        <v>8.9193654060363805</v>
      </c>
      <c r="AZ86" s="51">
        <v>17.080376625061</v>
      </c>
      <c r="BA86" s="69"/>
    </row>
    <row r="87" spans="14:53" x14ac:dyDescent="0.25">
      <c r="N87" s="42"/>
      <c r="O87" s="37"/>
      <c r="P87" s="37"/>
      <c r="Q87" s="37"/>
      <c r="S87" s="66" t="s">
        <v>109</v>
      </c>
      <c r="T87" s="64">
        <f t="shared" si="112"/>
        <v>33.699998855590799</v>
      </c>
      <c r="U87" s="64">
        <f t="shared" si="110"/>
        <v>45.599998474121101</v>
      </c>
      <c r="V87" s="64">
        <f t="shared" si="110"/>
        <v>47.899999618530302</v>
      </c>
      <c r="W87" s="64">
        <f t="shared" si="110"/>
        <v>36.400000572204597</v>
      </c>
      <c r="X87" s="64">
        <f t="shared" si="110"/>
        <v>43.596429824829102</v>
      </c>
      <c r="Y87" s="64">
        <f t="shared" si="110"/>
        <v>29.844913482666001</v>
      </c>
      <c r="Z87" s="64">
        <f t="shared" si="110"/>
        <v>49.840791702270501</v>
      </c>
      <c r="AA87" s="64">
        <f t="shared" si="110"/>
        <v>47.314769744872997</v>
      </c>
      <c r="AB87" s="64">
        <f t="shared" si="110"/>
        <v>41.6095676422119</v>
      </c>
      <c r="AC87" s="64">
        <f t="shared" si="110"/>
        <v>42.115180969238303</v>
      </c>
      <c r="AD87" s="64">
        <f t="shared" si="110"/>
        <v>46.982147216796903</v>
      </c>
      <c r="AE87" s="64">
        <f t="shared" si="110"/>
        <v>55.389324188232401</v>
      </c>
      <c r="AF87" s="64">
        <f t="shared" si="110"/>
        <v>46.933799743652301</v>
      </c>
      <c r="AG87" s="64">
        <f t="shared" si="110"/>
        <v>43.331703186035199</v>
      </c>
      <c r="AH87" s="67">
        <f t="shared" si="110"/>
        <v>48.939300537109403</v>
      </c>
      <c r="AI87" s="71">
        <f t="shared" si="111"/>
        <v>15.239301681518604</v>
      </c>
      <c r="AJ87" s="94"/>
      <c r="AK87" s="50" t="s">
        <v>134</v>
      </c>
      <c r="AL87" s="51">
        <v>5.7000000476837203</v>
      </c>
      <c r="AM87" s="51">
        <v>6.6000001430511501</v>
      </c>
      <c r="AN87" s="51">
        <v>11.0999999046326</v>
      </c>
      <c r="AO87" s="51">
        <v>11.199999809265099</v>
      </c>
      <c r="AP87" s="51">
        <v>9.9150543212890607</v>
      </c>
      <c r="AQ87" s="51">
        <v>6.5401229858398402</v>
      </c>
      <c r="AR87" s="51">
        <v>7.8790421485900897</v>
      </c>
      <c r="AS87" s="51">
        <v>13.6251888275146</v>
      </c>
      <c r="AT87" s="51">
        <v>10.3974285125732</v>
      </c>
      <c r="AU87" s="51">
        <v>3.9970246553420998</v>
      </c>
      <c r="AV87" s="51">
        <v>9.6311726570129395</v>
      </c>
      <c r="AW87" s="51">
        <v>10.2706499099731</v>
      </c>
      <c r="AX87" s="51">
        <v>10.8045115470886</v>
      </c>
      <c r="AY87" s="51">
        <v>13.0290560722351</v>
      </c>
      <c r="AZ87" s="51">
        <v>8.4997501373290998</v>
      </c>
      <c r="BA87" s="69"/>
    </row>
    <row r="88" spans="14:53" x14ac:dyDescent="0.25">
      <c r="N88" s="42"/>
      <c r="O88" s="37"/>
      <c r="P88" s="37"/>
      <c r="Q88" s="37"/>
      <c r="S88" s="68" t="s">
        <v>110</v>
      </c>
      <c r="T88" s="62">
        <f t="shared" si="112"/>
        <v>36.800001144409201</v>
      </c>
      <c r="U88" s="62">
        <f t="shared" si="110"/>
        <v>31.600000381469702</v>
      </c>
      <c r="V88" s="62">
        <f t="shared" si="110"/>
        <v>42.599998474121101</v>
      </c>
      <c r="W88" s="62">
        <f t="shared" si="110"/>
        <v>46.899999618530302</v>
      </c>
      <c r="X88" s="62">
        <f t="shared" si="110"/>
        <v>36.030120849609403</v>
      </c>
      <c r="Y88" s="62">
        <f t="shared" si="110"/>
        <v>42.911970138549798</v>
      </c>
      <c r="Z88" s="62">
        <f t="shared" si="110"/>
        <v>29.604113578796401</v>
      </c>
      <c r="AA88" s="62">
        <f t="shared" si="110"/>
        <v>49.0737113952637</v>
      </c>
      <c r="AB88" s="62">
        <f t="shared" si="110"/>
        <v>46.649410247802699</v>
      </c>
      <c r="AC88" s="62">
        <f t="shared" si="110"/>
        <v>41.060106277465799</v>
      </c>
      <c r="AD88" s="62">
        <f t="shared" si="110"/>
        <v>41.633029937744098</v>
      </c>
      <c r="AE88" s="62">
        <f t="shared" si="110"/>
        <v>46.250299453735401</v>
      </c>
      <c r="AF88" s="62">
        <f t="shared" si="110"/>
        <v>54.395746231079102</v>
      </c>
      <c r="AG88" s="62">
        <f t="shared" si="110"/>
        <v>46.320022583007798</v>
      </c>
      <c r="AH88" s="63">
        <f t="shared" si="110"/>
        <v>42.816980361938498</v>
      </c>
      <c r="AI88" s="92">
        <f t="shared" si="111"/>
        <v>6.0169792175292969</v>
      </c>
      <c r="AJ88" s="94"/>
      <c r="AK88" s="50" t="s">
        <v>135</v>
      </c>
      <c r="AL88" s="51">
        <v>6.4000000953674299</v>
      </c>
      <c r="AM88" s="51">
        <v>4.5</v>
      </c>
      <c r="AN88" s="51">
        <v>5.6000001430511501</v>
      </c>
      <c r="AO88" s="51">
        <v>9.3999998569488508</v>
      </c>
      <c r="AP88" s="51">
        <v>10.019424915313699</v>
      </c>
      <c r="AQ88" s="51">
        <v>8.96366286277771</v>
      </c>
      <c r="AR88" s="51">
        <v>5.9857416152954102</v>
      </c>
      <c r="AS88" s="51">
        <v>7.2160756587982204</v>
      </c>
      <c r="AT88" s="51">
        <v>12.286000728607201</v>
      </c>
      <c r="AU88" s="51">
        <v>9.4750778675079292</v>
      </c>
      <c r="AV88" s="51">
        <v>3.7670350074768102</v>
      </c>
      <c r="AW88" s="51">
        <v>8.9050188064575195</v>
      </c>
      <c r="AX88" s="51">
        <v>9.4947586059570295</v>
      </c>
      <c r="AY88" s="51">
        <v>10.018793582916301</v>
      </c>
      <c r="AZ88" s="51">
        <v>12.0961937904358</v>
      </c>
      <c r="BA88" s="69"/>
    </row>
    <row r="89" spans="14:53" x14ac:dyDescent="0.25">
      <c r="N89" s="42"/>
      <c r="O89" s="37"/>
      <c r="P89" s="37"/>
      <c r="Q89" s="37"/>
      <c r="S89" s="3" t="s">
        <v>9</v>
      </c>
      <c r="T89" s="60">
        <f>SUM(T79:T88)</f>
        <v>426.39999961853027</v>
      </c>
      <c r="U89" s="60">
        <f t="shared" ref="U89:AI89" si="113">SUM(U79:U88)</f>
        <v>434.39999961853027</v>
      </c>
      <c r="V89" s="60">
        <f t="shared" si="113"/>
        <v>450.30000019073475</v>
      </c>
      <c r="W89" s="60">
        <f t="shared" si="113"/>
        <v>464.70000362396252</v>
      </c>
      <c r="X89" s="60">
        <f t="shared" si="113"/>
        <v>463.87941932678223</v>
      </c>
      <c r="Y89" s="60">
        <f t="shared" si="113"/>
        <v>469.00979423522966</v>
      </c>
      <c r="Z89" s="60">
        <f t="shared" si="113"/>
        <v>475.45139408111584</v>
      </c>
      <c r="AA89" s="60">
        <f t="shared" si="113"/>
        <v>488.84019088745129</v>
      </c>
      <c r="AB89" s="60">
        <f t="shared" si="113"/>
        <v>491.0040645599363</v>
      </c>
      <c r="AC89" s="60">
        <f t="shared" si="113"/>
        <v>495.91939926147461</v>
      </c>
      <c r="AD89" s="60">
        <f t="shared" si="113"/>
        <v>503.24203109741205</v>
      </c>
      <c r="AE89" s="60">
        <f t="shared" si="113"/>
        <v>504.45289802551275</v>
      </c>
      <c r="AF89" s="60">
        <f t="shared" si="113"/>
        <v>497.9896297454834</v>
      </c>
      <c r="AG89" s="60">
        <f t="shared" si="113"/>
        <v>485.23739814758306</v>
      </c>
      <c r="AH89" s="60">
        <f t="shared" si="113"/>
        <v>478.631078720093</v>
      </c>
      <c r="AI89" s="60">
        <f t="shared" si="113"/>
        <v>52.231079101562706</v>
      </c>
      <c r="AJ89" s="99"/>
      <c r="AK89" s="50" t="s">
        <v>136</v>
      </c>
      <c r="AL89" s="51">
        <v>6.2000000476837203</v>
      </c>
      <c r="AM89" s="51">
        <v>6.4000000953674299</v>
      </c>
      <c r="AN89" s="51">
        <v>4.3000000715255702</v>
      </c>
      <c r="AO89" s="51">
        <v>4.7999999523162797</v>
      </c>
      <c r="AP89" s="51">
        <v>8.3030371665954608</v>
      </c>
      <c r="AQ89" s="51">
        <v>8.77832078933716</v>
      </c>
      <c r="AR89" s="51">
        <v>7.9457950592040998</v>
      </c>
      <c r="AS89" s="51">
        <v>5.3494684696197501</v>
      </c>
      <c r="AT89" s="51">
        <v>6.48620676994324</v>
      </c>
      <c r="AU89" s="51">
        <v>10.8419415950775</v>
      </c>
      <c r="AV89" s="51">
        <v>8.4524374008178693</v>
      </c>
      <c r="AW89" s="51">
        <v>3.4648752212524401</v>
      </c>
      <c r="AX89" s="51">
        <v>8.0803825855255091</v>
      </c>
      <c r="AY89" s="51">
        <v>8.6300239562988299</v>
      </c>
      <c r="AZ89" s="51">
        <v>9.1417555809020996</v>
      </c>
      <c r="BA89" s="69"/>
    </row>
    <row r="90" spans="14:53" x14ac:dyDescent="0.25">
      <c r="N90" s="42"/>
      <c r="O90" s="37"/>
      <c r="P90" s="37"/>
      <c r="Q90" s="37"/>
      <c r="S90" s="75" t="s">
        <v>111</v>
      </c>
      <c r="T90" s="76">
        <f>AL64</f>
        <v>30.099999427795399</v>
      </c>
      <c r="U90" s="76">
        <f t="shared" ref="U90:AH90" si="114">AM64</f>
        <v>38.600000381469698</v>
      </c>
      <c r="V90" s="76">
        <f t="shared" si="114"/>
        <v>35.399999618530302</v>
      </c>
      <c r="W90" s="76">
        <f t="shared" si="114"/>
        <v>41.899999618530302</v>
      </c>
      <c r="X90" s="76">
        <f t="shared" si="114"/>
        <v>46.0587863922119</v>
      </c>
      <c r="Y90" s="76">
        <f t="shared" si="114"/>
        <v>35.599744796752901</v>
      </c>
      <c r="Z90" s="76">
        <f t="shared" si="114"/>
        <v>42.183088302612298</v>
      </c>
      <c r="AA90" s="76">
        <f t="shared" si="114"/>
        <v>29.281679153442401</v>
      </c>
      <c r="AB90" s="76">
        <f t="shared" si="114"/>
        <v>48.271553039550803</v>
      </c>
      <c r="AC90" s="76">
        <f t="shared" si="114"/>
        <v>45.932279586791999</v>
      </c>
      <c r="AD90" s="76">
        <f t="shared" si="114"/>
        <v>40.460523605346701</v>
      </c>
      <c r="AE90" s="76">
        <f t="shared" si="114"/>
        <v>41.103715896606403</v>
      </c>
      <c r="AF90" s="76">
        <f t="shared" si="114"/>
        <v>45.485479354858398</v>
      </c>
      <c r="AG90" s="76">
        <f t="shared" si="114"/>
        <v>53.365884780883803</v>
      </c>
      <c r="AH90" s="77">
        <f t="shared" si="114"/>
        <v>45.669893264770501</v>
      </c>
      <c r="AI90" s="91">
        <f t="shared" ref="AI90:AI99" si="115">AH90-T90</f>
        <v>15.569893836975101</v>
      </c>
      <c r="AJ90" s="94"/>
      <c r="AK90" s="50" t="s">
        <v>137</v>
      </c>
      <c r="AL90" s="51">
        <v>5.40000000596046</v>
      </c>
      <c r="AM90" s="51">
        <v>5.2000000476837203</v>
      </c>
      <c r="AN90" s="51">
        <v>4.4000000953674299</v>
      </c>
      <c r="AO90" s="51">
        <v>2.3000000715255702</v>
      </c>
      <c r="AP90" s="51">
        <v>4.1325036287307704</v>
      </c>
      <c r="AQ90" s="51">
        <v>7.1933712959289604</v>
      </c>
      <c r="AR90" s="51">
        <v>7.5528938770294198</v>
      </c>
      <c r="AS90" s="51">
        <v>6.9202103614807102</v>
      </c>
      <c r="AT90" s="51">
        <v>4.6913089752197301</v>
      </c>
      <c r="AU90" s="51">
        <v>5.7443981170654297</v>
      </c>
      <c r="AV90" s="51">
        <v>9.4099795818328893</v>
      </c>
      <c r="AW90" s="51">
        <v>7.4039022922515896</v>
      </c>
      <c r="AX90" s="51">
        <v>3.11600589752197</v>
      </c>
      <c r="AY90" s="51">
        <v>7.2204036712646502</v>
      </c>
      <c r="AZ90" s="51">
        <v>7.7327375411987296</v>
      </c>
      <c r="BA90" s="69"/>
    </row>
    <row r="91" spans="14:53" x14ac:dyDescent="0.25">
      <c r="N91" s="42"/>
      <c r="O91" s="37"/>
      <c r="P91" s="37"/>
      <c r="Q91" s="37"/>
      <c r="S91" s="29" t="s">
        <v>112</v>
      </c>
      <c r="T91" s="60">
        <f t="shared" ref="T91:T99" si="116">AL65</f>
        <v>36.499999046325698</v>
      </c>
      <c r="U91" s="60">
        <f t="shared" ref="U91:U99" si="117">AM65</f>
        <v>28.899999618530298</v>
      </c>
      <c r="V91" s="60">
        <f t="shared" ref="V91:V99" si="118">AN65</f>
        <v>38</v>
      </c>
      <c r="W91" s="60">
        <f t="shared" ref="W91:W99" si="119">AO65</f>
        <v>35.800001144409201</v>
      </c>
      <c r="X91" s="60">
        <f t="shared" ref="X91:X99" si="120">AP65</f>
        <v>41.2950344085693</v>
      </c>
      <c r="Y91" s="60">
        <f t="shared" ref="Y91:Y99" si="121">AQ65</f>
        <v>45.111917495727504</v>
      </c>
      <c r="Z91" s="60">
        <f t="shared" ref="Z91:Z99" si="122">AR65</f>
        <v>35.0918321609497</v>
      </c>
      <c r="AA91" s="60">
        <f t="shared" ref="AA91:AA99" si="123">AS65</f>
        <v>41.377944946289098</v>
      </c>
      <c r="AB91" s="60">
        <f t="shared" ref="AB91:AB99" si="124">AT65</f>
        <v>28.904881477356</v>
      </c>
      <c r="AC91" s="60">
        <f t="shared" ref="AC91:AC99" si="125">AU65</f>
        <v>47.373353958129897</v>
      </c>
      <c r="AD91" s="60">
        <f t="shared" ref="AD91:AD99" si="126">AV65</f>
        <v>45.132755279541001</v>
      </c>
      <c r="AE91" s="60">
        <f t="shared" ref="AE91:AE99" si="127">AW65</f>
        <v>39.790742874145501</v>
      </c>
      <c r="AF91" s="60">
        <f t="shared" ref="AF91:AF99" si="128">AX65</f>
        <v>40.485868453979499</v>
      </c>
      <c r="AG91" s="60">
        <f t="shared" ref="AG91:AG99" si="129">AY65</f>
        <v>44.6214599609375</v>
      </c>
      <c r="AH91" s="61">
        <f t="shared" ref="AH91:AH99" si="130">AZ65</f>
        <v>52.258867263793903</v>
      </c>
      <c r="AI91" s="70">
        <f t="shared" si="115"/>
        <v>15.758868217468205</v>
      </c>
      <c r="AJ91" s="94"/>
      <c r="AK91" s="50" t="s">
        <v>138</v>
      </c>
      <c r="AL91" s="51">
        <v>3.20000000298023</v>
      </c>
      <c r="AM91" s="51">
        <v>5.40000000596046</v>
      </c>
      <c r="AN91" s="51">
        <v>4.7999999523162797</v>
      </c>
      <c r="AO91" s="51">
        <v>4.5999999046325701</v>
      </c>
      <c r="AP91" s="51">
        <v>2.0910439491271999</v>
      </c>
      <c r="AQ91" s="51">
        <v>3.5602654218673702</v>
      </c>
      <c r="AR91" s="51">
        <v>6.1858375072479204</v>
      </c>
      <c r="AS91" s="51">
        <v>6.4782884120941198</v>
      </c>
      <c r="AT91" s="51">
        <v>6.0025308132171604</v>
      </c>
      <c r="AU91" s="51">
        <v>4.1171112060546902</v>
      </c>
      <c r="AV91" s="51">
        <v>5.0789418220520002</v>
      </c>
      <c r="AW91" s="51">
        <v>8.1463217735290492</v>
      </c>
      <c r="AX91" s="51">
        <v>6.47350978851318</v>
      </c>
      <c r="AY91" s="51">
        <v>2.8176407814025901</v>
      </c>
      <c r="AZ91" s="51">
        <v>6.4386134147643999</v>
      </c>
      <c r="BA91" s="69"/>
    </row>
    <row r="92" spans="14:53" x14ac:dyDescent="0.25">
      <c r="N92" s="42"/>
      <c r="O92" s="37"/>
      <c r="P92" s="37"/>
      <c r="Q92" s="37"/>
      <c r="S92" s="66" t="s">
        <v>113</v>
      </c>
      <c r="T92" s="64">
        <f t="shared" si="116"/>
        <v>29.200000762939499</v>
      </c>
      <c r="U92" s="64">
        <f t="shared" si="117"/>
        <v>35.799999237060497</v>
      </c>
      <c r="V92" s="64">
        <f t="shared" si="118"/>
        <v>28.100000381469702</v>
      </c>
      <c r="W92" s="64">
        <f t="shared" si="119"/>
        <v>35.600000381469698</v>
      </c>
      <c r="X92" s="64">
        <f t="shared" si="120"/>
        <v>35.221052169799798</v>
      </c>
      <c r="Y92" s="64">
        <f t="shared" si="121"/>
        <v>40.5612277984619</v>
      </c>
      <c r="Z92" s="64">
        <f t="shared" si="122"/>
        <v>44.017229080200202</v>
      </c>
      <c r="AA92" s="64">
        <f t="shared" si="123"/>
        <v>34.4726467132568</v>
      </c>
      <c r="AB92" s="64">
        <f t="shared" si="124"/>
        <v>40.462287902832003</v>
      </c>
      <c r="AC92" s="64">
        <f t="shared" si="125"/>
        <v>28.4392652511597</v>
      </c>
      <c r="AD92" s="64">
        <f t="shared" si="126"/>
        <v>46.3475151062012</v>
      </c>
      <c r="AE92" s="64">
        <f t="shared" si="127"/>
        <v>44.21142578125</v>
      </c>
      <c r="AF92" s="64">
        <f t="shared" si="128"/>
        <v>39.002475738525398</v>
      </c>
      <c r="AG92" s="64">
        <f t="shared" si="129"/>
        <v>39.750936508178697</v>
      </c>
      <c r="AH92" s="67">
        <f t="shared" si="130"/>
        <v>43.630252838134801</v>
      </c>
      <c r="AI92" s="71">
        <f t="shared" si="115"/>
        <v>14.430252075195302</v>
      </c>
      <c r="AJ92" s="94"/>
      <c r="AK92" s="50" t="s">
        <v>139</v>
      </c>
      <c r="AL92" s="51">
        <v>6.0999999046325701</v>
      </c>
      <c r="AM92" s="51">
        <v>3.20000000298023</v>
      </c>
      <c r="AN92" s="51">
        <v>4.40000000596046</v>
      </c>
      <c r="AO92" s="51">
        <v>4.8000000715255702</v>
      </c>
      <c r="AP92" s="51">
        <v>3.9823769927024801</v>
      </c>
      <c r="AQ92" s="51">
        <v>1.8682452440261801</v>
      </c>
      <c r="AR92" s="51">
        <v>3.0328780412673999</v>
      </c>
      <c r="AS92" s="51">
        <v>5.2340416908264196</v>
      </c>
      <c r="AT92" s="51">
        <v>5.4843670129776001</v>
      </c>
      <c r="AU92" s="51">
        <v>5.1423485279083296</v>
      </c>
      <c r="AV92" s="51">
        <v>3.58256876468658</v>
      </c>
      <c r="AW92" s="51">
        <v>4.4398704767227199</v>
      </c>
      <c r="AX92" s="51">
        <v>6.9800498485565203</v>
      </c>
      <c r="AY92" s="51">
        <v>5.6024312973022496</v>
      </c>
      <c r="AZ92" s="51">
        <v>2.5294532775878902</v>
      </c>
      <c r="BA92" s="69"/>
    </row>
    <row r="93" spans="14:53" x14ac:dyDescent="0.25">
      <c r="S93" s="29" t="s">
        <v>114</v>
      </c>
      <c r="T93" s="60">
        <f t="shared" si="116"/>
        <v>29.699999809265101</v>
      </c>
      <c r="U93" s="60">
        <f t="shared" si="117"/>
        <v>27.900000572204601</v>
      </c>
      <c r="V93" s="60">
        <f t="shared" si="118"/>
        <v>35.299999237060497</v>
      </c>
      <c r="W93" s="60">
        <f t="shared" si="119"/>
        <v>26.399999618530298</v>
      </c>
      <c r="X93" s="60">
        <f t="shared" si="120"/>
        <v>34.8366508483887</v>
      </c>
      <c r="Y93" s="60">
        <f t="shared" si="121"/>
        <v>34.534849166870103</v>
      </c>
      <c r="Z93" s="60">
        <f t="shared" si="122"/>
        <v>39.711061477661097</v>
      </c>
      <c r="AA93" s="60">
        <f t="shared" si="123"/>
        <v>42.8267631530762</v>
      </c>
      <c r="AB93" s="60">
        <f t="shared" si="124"/>
        <v>33.755259513855002</v>
      </c>
      <c r="AC93" s="60">
        <f t="shared" si="125"/>
        <v>39.437013626098597</v>
      </c>
      <c r="AD93" s="60">
        <f t="shared" si="126"/>
        <v>27.874168395996101</v>
      </c>
      <c r="AE93" s="60">
        <f t="shared" si="127"/>
        <v>45.222812652587898</v>
      </c>
      <c r="AF93" s="60">
        <f t="shared" si="128"/>
        <v>43.179641723632798</v>
      </c>
      <c r="AG93" s="60">
        <f t="shared" si="129"/>
        <v>38.112316131591797</v>
      </c>
      <c r="AH93" s="61">
        <f t="shared" si="130"/>
        <v>38.917486190795898</v>
      </c>
      <c r="AI93" s="70">
        <f t="shared" si="115"/>
        <v>9.2174863815307972</v>
      </c>
      <c r="AJ93" s="94"/>
      <c r="AK93" s="50" t="s">
        <v>140</v>
      </c>
      <c r="AL93" s="51">
        <v>1.6000000238418599</v>
      </c>
      <c r="AM93" s="51">
        <v>4.8999999761581403</v>
      </c>
      <c r="AN93" s="51">
        <v>3.20000000298023</v>
      </c>
      <c r="AO93" s="51">
        <v>4.40000000596046</v>
      </c>
      <c r="AP93" s="51">
        <v>3.8604266643524201</v>
      </c>
      <c r="AQ93" s="51">
        <v>3.4166001081466701</v>
      </c>
      <c r="AR93" s="51">
        <v>1.6473482847213701</v>
      </c>
      <c r="AS93" s="51">
        <v>2.5426512360572802</v>
      </c>
      <c r="AT93" s="51">
        <v>4.3558619022369403</v>
      </c>
      <c r="AU93" s="51">
        <v>4.5696765184402501</v>
      </c>
      <c r="AV93" s="51">
        <v>4.3404407501220703</v>
      </c>
      <c r="AW93" s="51">
        <v>3.0760124921798702</v>
      </c>
      <c r="AX93" s="51">
        <v>3.8246667385101301</v>
      </c>
      <c r="AY93" s="51">
        <v>5.8981249332427996</v>
      </c>
      <c r="AZ93" s="51">
        <v>4.7845807075500497</v>
      </c>
      <c r="BA93" s="69"/>
    </row>
    <row r="94" spans="14:53" x14ac:dyDescent="0.25">
      <c r="S94" s="66" t="s">
        <v>115</v>
      </c>
      <c r="T94" s="64">
        <f t="shared" si="116"/>
        <v>16.5999999046326</v>
      </c>
      <c r="U94" s="64">
        <f t="shared" si="117"/>
        <v>29.700000762939499</v>
      </c>
      <c r="V94" s="64">
        <f t="shared" si="118"/>
        <v>26.5</v>
      </c>
      <c r="W94" s="64">
        <f t="shared" si="119"/>
        <v>35.5</v>
      </c>
      <c r="X94" s="64">
        <f t="shared" si="120"/>
        <v>25.9498481750488</v>
      </c>
      <c r="Y94" s="64">
        <f t="shared" si="121"/>
        <v>34.006276130676298</v>
      </c>
      <c r="Z94" s="64">
        <f t="shared" si="122"/>
        <v>33.762182235717802</v>
      </c>
      <c r="AA94" s="64">
        <f t="shared" si="123"/>
        <v>38.781068801879897</v>
      </c>
      <c r="AB94" s="64">
        <f t="shared" si="124"/>
        <v>41.598589897155797</v>
      </c>
      <c r="AC94" s="64">
        <f t="shared" si="125"/>
        <v>32.9603719711304</v>
      </c>
      <c r="AD94" s="64">
        <f t="shared" si="126"/>
        <v>38.354341506958001</v>
      </c>
      <c r="AE94" s="64">
        <f t="shared" si="127"/>
        <v>27.2298698425293</v>
      </c>
      <c r="AF94" s="64">
        <f t="shared" si="128"/>
        <v>44.033014297485401</v>
      </c>
      <c r="AG94" s="64">
        <f t="shared" si="129"/>
        <v>42.083839416503899</v>
      </c>
      <c r="AH94" s="67">
        <f t="shared" si="130"/>
        <v>37.154016494750998</v>
      </c>
      <c r="AI94" s="71">
        <f t="shared" si="115"/>
        <v>20.554016590118398</v>
      </c>
      <c r="AJ94" s="94"/>
      <c r="AK94" s="50" t="s">
        <v>141</v>
      </c>
      <c r="AL94" s="51">
        <v>1.20000004768372</v>
      </c>
      <c r="AM94" s="51">
        <v>1.6000000238418599</v>
      </c>
      <c r="AN94" s="51">
        <v>4.1000000238418597</v>
      </c>
      <c r="AO94" s="51">
        <v>2</v>
      </c>
      <c r="AP94" s="51">
        <v>3.53726842999458</v>
      </c>
      <c r="AQ94" s="51">
        <v>2.9526311159133898</v>
      </c>
      <c r="AR94" s="51">
        <v>2.77036833763123</v>
      </c>
      <c r="AS94" s="51">
        <v>1.38127833604813</v>
      </c>
      <c r="AT94" s="51">
        <v>2.0117024183273302</v>
      </c>
      <c r="AU94" s="51">
        <v>3.4478626251220699</v>
      </c>
      <c r="AV94" s="51">
        <v>3.6115279197692902</v>
      </c>
      <c r="AW94" s="51">
        <v>3.48678338527679</v>
      </c>
      <c r="AX94" s="51">
        <v>2.4950871467590301</v>
      </c>
      <c r="AY94" s="51">
        <v>3.1397873163223302</v>
      </c>
      <c r="AZ94" s="51">
        <v>4.7532709836959803</v>
      </c>
      <c r="BA94" s="69"/>
    </row>
    <row r="95" spans="14:53" x14ac:dyDescent="0.25">
      <c r="S95" s="29" t="s">
        <v>116</v>
      </c>
      <c r="T95" s="60">
        <f t="shared" si="116"/>
        <v>24</v>
      </c>
      <c r="U95" s="60">
        <f t="shared" si="117"/>
        <v>16.199999809265101</v>
      </c>
      <c r="V95" s="60">
        <f t="shared" si="118"/>
        <v>30.700000762939499</v>
      </c>
      <c r="W95" s="60">
        <f t="shared" si="119"/>
        <v>26.300000190734899</v>
      </c>
      <c r="X95" s="60">
        <f t="shared" si="120"/>
        <v>34.652136802673297</v>
      </c>
      <c r="Y95" s="60">
        <f t="shared" si="121"/>
        <v>25.4977560043335</v>
      </c>
      <c r="Z95" s="60">
        <f t="shared" si="122"/>
        <v>33.221839904785199</v>
      </c>
      <c r="AA95" s="60">
        <f t="shared" si="123"/>
        <v>33.033674240112298</v>
      </c>
      <c r="AB95" s="60">
        <f t="shared" si="124"/>
        <v>37.906009674072301</v>
      </c>
      <c r="AC95" s="60">
        <f t="shared" si="125"/>
        <v>40.455747604370103</v>
      </c>
      <c r="AD95" s="60">
        <f t="shared" si="126"/>
        <v>32.230073928833001</v>
      </c>
      <c r="AE95" s="60">
        <f t="shared" si="127"/>
        <v>37.3577556610107</v>
      </c>
      <c r="AF95" s="60">
        <f t="shared" si="128"/>
        <v>26.644502639770501</v>
      </c>
      <c r="AG95" s="60">
        <f t="shared" si="129"/>
        <v>42.923698425292997</v>
      </c>
      <c r="AH95" s="61">
        <f t="shared" si="130"/>
        <v>41.075096130371101</v>
      </c>
      <c r="AI95" s="70">
        <f t="shared" si="115"/>
        <v>17.075096130371101</v>
      </c>
      <c r="AJ95" s="94"/>
      <c r="AK95" s="50" t="s">
        <v>142</v>
      </c>
      <c r="AL95" s="51">
        <v>2</v>
      </c>
      <c r="AM95" s="51">
        <v>0.60000002384185802</v>
      </c>
      <c r="AN95" s="51">
        <v>1.6000000238418599</v>
      </c>
      <c r="AO95" s="51">
        <v>3.49999988079071</v>
      </c>
      <c r="AP95" s="51">
        <v>1.3477559685707099</v>
      </c>
      <c r="AQ95" s="51">
        <v>2.7370290756225599</v>
      </c>
      <c r="AR95" s="51">
        <v>2.22238773107529</v>
      </c>
      <c r="AS95" s="51">
        <v>2.1703956127166699</v>
      </c>
      <c r="AT95" s="51">
        <v>1.13744580745697</v>
      </c>
      <c r="AU95" s="51">
        <v>1.55620333552361</v>
      </c>
      <c r="AV95" s="51">
        <v>2.6746746301651001</v>
      </c>
      <c r="AW95" s="51">
        <v>2.7831344604492201</v>
      </c>
      <c r="AX95" s="51">
        <v>2.7390760183334399</v>
      </c>
      <c r="AY95" s="51">
        <v>1.96694320440292</v>
      </c>
      <c r="AZ95" s="51">
        <v>2.5194835662841801</v>
      </c>
      <c r="BA95" s="69"/>
    </row>
    <row r="96" spans="14:53" x14ac:dyDescent="0.25">
      <c r="S96" s="66" t="s">
        <v>117</v>
      </c>
      <c r="T96" s="64">
        <f t="shared" si="116"/>
        <v>25.699999809265101</v>
      </c>
      <c r="U96" s="64">
        <f t="shared" si="117"/>
        <v>24.699999809265101</v>
      </c>
      <c r="V96" s="64">
        <f t="shared" si="118"/>
        <v>16.199999809265101</v>
      </c>
      <c r="W96" s="64">
        <f t="shared" si="119"/>
        <v>31.500000953674299</v>
      </c>
      <c r="X96" s="64">
        <f t="shared" si="120"/>
        <v>25.798924446106</v>
      </c>
      <c r="Y96" s="64">
        <f t="shared" si="121"/>
        <v>33.884560585022001</v>
      </c>
      <c r="Z96" s="64">
        <f t="shared" si="122"/>
        <v>25.055110931396499</v>
      </c>
      <c r="AA96" s="64">
        <f t="shared" si="123"/>
        <v>32.499057769775398</v>
      </c>
      <c r="AB96" s="64">
        <f t="shared" si="124"/>
        <v>32.370466232299798</v>
      </c>
      <c r="AC96" s="64">
        <f t="shared" si="125"/>
        <v>37.091159820556598</v>
      </c>
      <c r="AD96" s="64">
        <f t="shared" si="126"/>
        <v>39.391229629516602</v>
      </c>
      <c r="AE96" s="64">
        <f t="shared" si="127"/>
        <v>31.581948280334501</v>
      </c>
      <c r="AF96" s="64">
        <f t="shared" si="128"/>
        <v>36.459159851074197</v>
      </c>
      <c r="AG96" s="64">
        <f t="shared" si="129"/>
        <v>26.150907516479499</v>
      </c>
      <c r="AH96" s="67">
        <f t="shared" si="130"/>
        <v>41.903402328491197</v>
      </c>
      <c r="AI96" s="71">
        <f t="shared" si="115"/>
        <v>16.203402519226096</v>
      </c>
      <c r="AJ96" s="94"/>
      <c r="AK96" s="50" t="s">
        <v>143</v>
      </c>
      <c r="AL96" s="51">
        <v>2.0000000596046399</v>
      </c>
      <c r="AM96" s="51">
        <v>1.6000000238418599</v>
      </c>
      <c r="AN96" s="51">
        <v>0.40000000596046398</v>
      </c>
      <c r="AO96" s="51">
        <v>0.20000000298023199</v>
      </c>
      <c r="AP96" s="51">
        <v>2.49822634458542</v>
      </c>
      <c r="AQ96" s="51">
        <v>0.86738571524620101</v>
      </c>
      <c r="AR96" s="51">
        <v>2.07197505235672</v>
      </c>
      <c r="AS96" s="51">
        <v>1.62466239929199</v>
      </c>
      <c r="AT96" s="51">
        <v>1.65694797039032</v>
      </c>
      <c r="AU96" s="51">
        <v>0.900962173938751</v>
      </c>
      <c r="AV96" s="51">
        <v>1.1668505966663401</v>
      </c>
      <c r="AW96" s="51">
        <v>2.02575391530991</v>
      </c>
      <c r="AX96" s="51">
        <v>2.0840296745300302</v>
      </c>
      <c r="AY96" s="51">
        <v>2.1034269332885702</v>
      </c>
      <c r="AZ96" s="51">
        <v>1.50120693445206</v>
      </c>
      <c r="BA96" s="69"/>
    </row>
    <row r="97" spans="19:53" x14ac:dyDescent="0.25">
      <c r="S97" s="29" t="s">
        <v>118</v>
      </c>
      <c r="T97" s="60">
        <f t="shared" si="116"/>
        <v>23.300000190734899</v>
      </c>
      <c r="U97" s="60">
        <f t="shared" si="117"/>
        <v>25.100000381469702</v>
      </c>
      <c r="V97" s="60">
        <f t="shared" si="118"/>
        <v>24.699999809265101</v>
      </c>
      <c r="W97" s="60">
        <f t="shared" si="119"/>
        <v>15.199999809265099</v>
      </c>
      <c r="X97" s="60">
        <f t="shared" si="120"/>
        <v>30.813209533691399</v>
      </c>
      <c r="Y97" s="60">
        <f t="shared" si="121"/>
        <v>25.328894615173301</v>
      </c>
      <c r="Z97" s="60">
        <f t="shared" si="122"/>
        <v>33.1606607437134</v>
      </c>
      <c r="AA97" s="60">
        <f t="shared" si="123"/>
        <v>24.628869056701699</v>
      </c>
      <c r="AB97" s="60">
        <f t="shared" si="124"/>
        <v>31.816678047180201</v>
      </c>
      <c r="AC97" s="60">
        <f t="shared" si="125"/>
        <v>31.7483825683594</v>
      </c>
      <c r="AD97" s="60">
        <f t="shared" si="126"/>
        <v>36.318712234497099</v>
      </c>
      <c r="AE97" s="60">
        <f t="shared" si="127"/>
        <v>38.3939046859741</v>
      </c>
      <c r="AF97" s="60">
        <f t="shared" si="128"/>
        <v>30.976354598998999</v>
      </c>
      <c r="AG97" s="60">
        <f t="shared" si="129"/>
        <v>35.628620147705099</v>
      </c>
      <c r="AH97" s="61">
        <f t="shared" si="130"/>
        <v>25.711534500122099</v>
      </c>
      <c r="AI97" s="70">
        <f t="shared" si="115"/>
        <v>2.4115343093871999</v>
      </c>
      <c r="AJ97" s="94"/>
      <c r="AK97" s="50" t="s">
        <v>144</v>
      </c>
      <c r="AL97" s="51">
        <v>0.80000001192092896</v>
      </c>
      <c r="AM97" s="51">
        <v>1.80000007152557</v>
      </c>
      <c r="AN97" s="51">
        <v>1.3999999761581401</v>
      </c>
      <c r="AO97" s="51">
        <v>0</v>
      </c>
      <c r="AP97" s="51">
        <v>0.25530533120036097</v>
      </c>
      <c r="AQ97" s="51">
        <v>1.7454367876052901</v>
      </c>
      <c r="AR97" s="51">
        <v>0.55558791756629899</v>
      </c>
      <c r="AS97" s="51">
        <v>1.56959176063538</v>
      </c>
      <c r="AT97" s="51">
        <v>1.1814892888069199</v>
      </c>
      <c r="AU97" s="51">
        <v>1.2655864357948301</v>
      </c>
      <c r="AV97" s="51">
        <v>0.71181419491767906</v>
      </c>
      <c r="AW97" s="51">
        <v>0.87607884407043501</v>
      </c>
      <c r="AX97" s="51">
        <v>1.52917784452438</v>
      </c>
      <c r="AY97" s="51">
        <v>1.5540724396705601</v>
      </c>
      <c r="AZ97" s="51">
        <v>1.6103675365448</v>
      </c>
      <c r="BA97" s="69"/>
    </row>
    <row r="98" spans="19:53" x14ac:dyDescent="0.25">
      <c r="S98" s="66" t="s">
        <v>119</v>
      </c>
      <c r="T98" s="64">
        <f t="shared" si="116"/>
        <v>33</v>
      </c>
      <c r="U98" s="64">
        <f t="shared" si="117"/>
        <v>24.100000381469702</v>
      </c>
      <c r="V98" s="64">
        <f t="shared" si="118"/>
        <v>24.600000381469702</v>
      </c>
      <c r="W98" s="64">
        <f t="shared" si="119"/>
        <v>23.5</v>
      </c>
      <c r="X98" s="64">
        <f t="shared" si="120"/>
        <v>15.071051597595201</v>
      </c>
      <c r="Y98" s="64">
        <f t="shared" si="121"/>
        <v>29.993874549865701</v>
      </c>
      <c r="Z98" s="64">
        <f t="shared" si="122"/>
        <v>24.7047777175903</v>
      </c>
      <c r="AA98" s="64">
        <f t="shared" si="123"/>
        <v>32.289959907531703</v>
      </c>
      <c r="AB98" s="64">
        <f t="shared" si="124"/>
        <v>24.061738014221199</v>
      </c>
      <c r="AC98" s="64">
        <f t="shared" si="125"/>
        <v>30.989265441894499</v>
      </c>
      <c r="AD98" s="64">
        <f t="shared" si="126"/>
        <v>30.975913047790499</v>
      </c>
      <c r="AE98" s="64">
        <f t="shared" si="127"/>
        <v>35.397863388061502</v>
      </c>
      <c r="AF98" s="64">
        <f t="shared" si="128"/>
        <v>37.250622749328599</v>
      </c>
      <c r="AG98" s="64">
        <f t="shared" si="129"/>
        <v>30.219314575195298</v>
      </c>
      <c r="AH98" s="67">
        <f t="shared" si="130"/>
        <v>34.6515216827393</v>
      </c>
      <c r="AI98" s="71">
        <f t="shared" si="115"/>
        <v>1.6515216827393004</v>
      </c>
      <c r="AJ98" s="94"/>
      <c r="AK98" s="50" t="s">
        <v>145</v>
      </c>
      <c r="AL98" s="51">
        <v>0</v>
      </c>
      <c r="AM98" s="51">
        <v>0.60000002384185802</v>
      </c>
      <c r="AN98" s="51">
        <v>1.40000000596046</v>
      </c>
      <c r="AO98" s="51">
        <v>1.6000000238418599</v>
      </c>
      <c r="AP98" s="51">
        <v>9.5802320167422295E-2</v>
      </c>
      <c r="AQ98" s="51">
        <v>0.26649450510740302</v>
      </c>
      <c r="AR98" s="51">
        <v>1.16985911130905</v>
      </c>
      <c r="AS98" s="51">
        <v>0.323299869894981</v>
      </c>
      <c r="AT98" s="51">
        <v>1.1776053905487101</v>
      </c>
      <c r="AU98" s="51">
        <v>0.82039478421211198</v>
      </c>
      <c r="AV98" s="51">
        <v>0.95313373208046004</v>
      </c>
      <c r="AW98" s="51">
        <v>0.53964269161224399</v>
      </c>
      <c r="AX98" s="51">
        <v>0.63724061846733104</v>
      </c>
      <c r="AY98" s="51">
        <v>1.11742687225342</v>
      </c>
      <c r="AZ98" s="51">
        <v>1.1211590468883501</v>
      </c>
      <c r="BA98" s="69"/>
    </row>
    <row r="99" spans="19:53" x14ac:dyDescent="0.25">
      <c r="S99" s="68" t="s">
        <v>120</v>
      </c>
      <c r="T99" s="62">
        <f t="shared" si="116"/>
        <v>15.2000002861023</v>
      </c>
      <c r="U99" s="62">
        <f t="shared" si="117"/>
        <v>33.5</v>
      </c>
      <c r="V99" s="62">
        <f t="shared" si="118"/>
        <v>24.400000572204601</v>
      </c>
      <c r="W99" s="62">
        <f t="shared" si="119"/>
        <v>22</v>
      </c>
      <c r="X99" s="62">
        <f t="shared" si="120"/>
        <v>22.910746574401902</v>
      </c>
      <c r="Y99" s="62">
        <f t="shared" si="121"/>
        <v>14.8371052742004</v>
      </c>
      <c r="Z99" s="62">
        <f t="shared" si="122"/>
        <v>29.1021213531494</v>
      </c>
      <c r="AA99" s="62">
        <f t="shared" si="123"/>
        <v>23.969671249389599</v>
      </c>
      <c r="AB99" s="62">
        <f t="shared" si="124"/>
        <v>31.3311061859131</v>
      </c>
      <c r="AC99" s="62">
        <f t="shared" si="125"/>
        <v>23.421133995056199</v>
      </c>
      <c r="AD99" s="62">
        <f t="shared" si="126"/>
        <v>30.073900222778299</v>
      </c>
      <c r="AE99" s="62">
        <f t="shared" si="127"/>
        <v>30.107312202453599</v>
      </c>
      <c r="AF99" s="62">
        <f t="shared" si="128"/>
        <v>34.393074035644503</v>
      </c>
      <c r="AG99" s="62">
        <f t="shared" si="129"/>
        <v>36.058279991149902</v>
      </c>
      <c r="AH99" s="63">
        <f t="shared" si="130"/>
        <v>29.364688873291001</v>
      </c>
      <c r="AI99" s="92">
        <f t="shared" si="115"/>
        <v>14.164688587188701</v>
      </c>
      <c r="AJ99" s="94"/>
      <c r="AK99" s="50" t="s">
        <v>146</v>
      </c>
      <c r="AL99" s="51">
        <v>1</v>
      </c>
      <c r="AM99" s="51">
        <v>0</v>
      </c>
      <c r="AN99" s="51">
        <v>0.40000000596046398</v>
      </c>
      <c r="AO99" s="51">
        <v>1.20000000298023</v>
      </c>
      <c r="AP99" s="51">
        <v>1.1075689587742099</v>
      </c>
      <c r="AQ99" s="51">
        <v>0.13781617954373401</v>
      </c>
      <c r="AR99" s="51">
        <v>0.256476990878582</v>
      </c>
      <c r="AS99" s="51">
        <v>0.82165560126304604</v>
      </c>
      <c r="AT99" s="51">
        <v>0.24241978675126999</v>
      </c>
      <c r="AU99" s="51">
        <v>0.87132959812879596</v>
      </c>
      <c r="AV99" s="51">
        <v>0.60282936692237898</v>
      </c>
      <c r="AW99" s="51">
        <v>0.71467304229736295</v>
      </c>
      <c r="AX99" s="51">
        <v>0.42513561248779302</v>
      </c>
      <c r="AY99" s="51">
        <v>0.47979393601417503</v>
      </c>
      <c r="AZ99" s="51">
        <v>0.83992618322372403</v>
      </c>
      <c r="BA99" s="69"/>
    </row>
    <row r="100" spans="19:53" x14ac:dyDescent="0.25">
      <c r="S100" s="3" t="s">
        <v>9</v>
      </c>
      <c r="T100" s="60">
        <f>SUM(T90:T99)</f>
        <v>263.2999992370606</v>
      </c>
      <c r="U100" s="60">
        <f t="shared" ref="U100:AI100" si="131">SUM(U90:U99)</f>
        <v>284.5000009536742</v>
      </c>
      <c r="V100" s="60">
        <f t="shared" si="131"/>
        <v>283.90000057220453</v>
      </c>
      <c r="W100" s="60">
        <f t="shared" si="131"/>
        <v>293.70000171661377</v>
      </c>
      <c r="X100" s="60">
        <f t="shared" si="131"/>
        <v>312.60744094848633</v>
      </c>
      <c r="Y100" s="60">
        <f t="shared" si="131"/>
        <v>319.35620641708363</v>
      </c>
      <c r="Z100" s="60">
        <f t="shared" si="131"/>
        <v>340.00990390777588</v>
      </c>
      <c r="AA100" s="60">
        <f t="shared" si="131"/>
        <v>333.16133499145508</v>
      </c>
      <c r="AB100" s="60">
        <f t="shared" si="131"/>
        <v>350.47856998443615</v>
      </c>
      <c r="AC100" s="60">
        <f t="shared" si="131"/>
        <v>357.84797382354736</v>
      </c>
      <c r="AD100" s="60">
        <f t="shared" si="131"/>
        <v>367.1591329574585</v>
      </c>
      <c r="AE100" s="60">
        <f t="shared" si="131"/>
        <v>370.3973512649535</v>
      </c>
      <c r="AF100" s="60">
        <f t="shared" si="131"/>
        <v>377.91019344329834</v>
      </c>
      <c r="AG100" s="60">
        <f t="shared" si="131"/>
        <v>388.91525745391846</v>
      </c>
      <c r="AH100" s="60">
        <f t="shared" si="131"/>
        <v>390.3367595672608</v>
      </c>
      <c r="AI100" s="60">
        <f t="shared" si="131"/>
        <v>127.03676033020022</v>
      </c>
      <c r="AJ100" s="99"/>
      <c r="AK100" s="50" t="s">
        <v>147</v>
      </c>
      <c r="AL100" s="51">
        <v>0.20000000298023199</v>
      </c>
      <c r="AM100" s="51">
        <v>1</v>
      </c>
      <c r="AN100" s="51">
        <v>0</v>
      </c>
      <c r="AO100" s="51">
        <v>0.40000000596046398</v>
      </c>
      <c r="AP100" s="51">
        <v>0.83526784181594804</v>
      </c>
      <c r="AQ100" s="51">
        <v>0.78559370711445797</v>
      </c>
      <c r="AR100" s="51">
        <v>0.14741783402860201</v>
      </c>
      <c r="AS100" s="51">
        <v>0.229845855385065</v>
      </c>
      <c r="AT100" s="51">
        <v>0.59518221020698503</v>
      </c>
      <c r="AU100" s="51">
        <v>0.19369109719991701</v>
      </c>
      <c r="AV100" s="51">
        <v>0.64810083806514696</v>
      </c>
      <c r="AW100" s="51">
        <v>0.45144593715667702</v>
      </c>
      <c r="AX100" s="51">
        <v>0.53920882940292403</v>
      </c>
      <c r="AY100" s="51">
        <v>0.33817814290523501</v>
      </c>
      <c r="AZ100" s="51">
        <v>0.371628277003765</v>
      </c>
      <c r="BA100" s="69"/>
    </row>
    <row r="101" spans="19:53" x14ac:dyDescent="0.25">
      <c r="S101" s="75" t="s">
        <v>121</v>
      </c>
      <c r="T101" s="76">
        <f>AL74</f>
        <v>22.899999618530298</v>
      </c>
      <c r="U101" s="76">
        <f t="shared" ref="U101:AH101" si="132">AM74</f>
        <v>14.2000002861023</v>
      </c>
      <c r="V101" s="76">
        <f t="shared" si="132"/>
        <v>29.200000762939499</v>
      </c>
      <c r="W101" s="76">
        <f t="shared" si="132"/>
        <v>22.200000762939499</v>
      </c>
      <c r="X101" s="76">
        <f t="shared" si="132"/>
        <v>21.436285972595201</v>
      </c>
      <c r="Y101" s="76">
        <f t="shared" si="132"/>
        <v>22.216894149780298</v>
      </c>
      <c r="Z101" s="76">
        <f t="shared" si="132"/>
        <v>14.491762161254901</v>
      </c>
      <c r="AA101" s="76">
        <f t="shared" si="132"/>
        <v>28.133872985839801</v>
      </c>
      <c r="AB101" s="76">
        <f t="shared" si="132"/>
        <v>23.143022537231399</v>
      </c>
      <c r="AC101" s="76">
        <f t="shared" si="132"/>
        <v>30.277030944824201</v>
      </c>
      <c r="AD101" s="76">
        <f t="shared" si="132"/>
        <v>22.701897621154799</v>
      </c>
      <c r="AE101" s="76">
        <f t="shared" si="132"/>
        <v>29.075332641601602</v>
      </c>
      <c r="AF101" s="76">
        <f t="shared" si="132"/>
        <v>29.141320228576699</v>
      </c>
      <c r="AG101" s="76">
        <f t="shared" si="132"/>
        <v>33.313230514526403</v>
      </c>
      <c r="AH101" s="77">
        <f t="shared" si="132"/>
        <v>34.824058532714801</v>
      </c>
      <c r="AI101" s="91">
        <f t="shared" ref="AI101:AI110" si="133">AH101-T101</f>
        <v>11.924058914184503</v>
      </c>
      <c r="AJ101" s="94"/>
      <c r="AK101" s="50" t="s">
        <v>148</v>
      </c>
      <c r="AL101" s="51">
        <v>0.20000000298023199</v>
      </c>
      <c r="AM101" s="51">
        <v>0.20000000298023199</v>
      </c>
      <c r="AN101" s="51">
        <v>1</v>
      </c>
      <c r="AO101" s="51">
        <v>0</v>
      </c>
      <c r="AP101" s="51">
        <v>0.31378947664052198</v>
      </c>
      <c r="AQ101" s="51">
        <v>0.60353679955005601</v>
      </c>
      <c r="AR101" s="51">
        <v>0.58669473230838798</v>
      </c>
      <c r="AS101" s="51">
        <v>0.150150407105684</v>
      </c>
      <c r="AT101" s="51">
        <v>0.20803897455334699</v>
      </c>
      <c r="AU101" s="51">
        <v>0.46006869524717298</v>
      </c>
      <c r="AV101" s="51">
        <v>0.175080467015505</v>
      </c>
      <c r="AW101" s="51">
        <v>0.50165116041898705</v>
      </c>
      <c r="AX101" s="51">
        <v>0.36160293221473699</v>
      </c>
      <c r="AY101" s="51">
        <v>0.42591550946235701</v>
      </c>
      <c r="AZ101" s="51">
        <v>0.28456887602806102</v>
      </c>
      <c r="BA101" s="69"/>
    </row>
    <row r="102" spans="19:53" x14ac:dyDescent="0.25">
      <c r="S102" s="29" t="s">
        <v>122</v>
      </c>
      <c r="T102" s="60">
        <f t="shared" ref="T102:T110" si="134">AL75</f>
        <v>21.899999618530298</v>
      </c>
      <c r="U102" s="60">
        <f t="shared" ref="U102:U110" si="135">AM75</f>
        <v>22.899999618530298</v>
      </c>
      <c r="V102" s="60">
        <f t="shared" ref="V102:V110" si="136">AN75</f>
        <v>14</v>
      </c>
      <c r="W102" s="60">
        <f t="shared" ref="W102:W110" si="137">AO75</f>
        <v>27.200000762939499</v>
      </c>
      <c r="X102" s="60">
        <f t="shared" ref="X102:X110" si="138">AP75</f>
        <v>21.557427406311</v>
      </c>
      <c r="Y102" s="60">
        <f t="shared" ref="Y102:Y110" si="139">AQ75</f>
        <v>20.892723083496101</v>
      </c>
      <c r="Z102" s="60">
        <f t="shared" ref="Z102:Z110" si="140">AR75</f>
        <v>21.548542976379402</v>
      </c>
      <c r="AA102" s="60">
        <f t="shared" ref="AA102:AA110" si="141">AS75</f>
        <v>14.1555995941162</v>
      </c>
      <c r="AB102" s="60">
        <f t="shared" ref="AB102:AB110" si="142">AT75</f>
        <v>27.213257789611799</v>
      </c>
      <c r="AC102" s="60">
        <f t="shared" ref="AC102:AC110" si="143">AU75</f>
        <v>22.367855072021499</v>
      </c>
      <c r="AD102" s="60">
        <f t="shared" ref="AD102:AD110" si="144">AV75</f>
        <v>29.272093772888201</v>
      </c>
      <c r="AE102" s="60">
        <f t="shared" ref="AE102:AE110" si="145">AW75</f>
        <v>22.0273180007935</v>
      </c>
      <c r="AF102" s="60">
        <f t="shared" ref="AF102:AF110" si="146">AX75</f>
        <v>28.132271766662601</v>
      </c>
      <c r="AG102" s="60">
        <f t="shared" ref="AG102:AG110" si="147">AY75</f>
        <v>28.231704711914102</v>
      </c>
      <c r="AH102" s="61">
        <f t="shared" ref="AH102:AH110" si="148">AZ75</f>
        <v>32.298184394836397</v>
      </c>
      <c r="AI102" s="70">
        <f t="shared" si="133"/>
        <v>10.398184776306099</v>
      </c>
      <c r="AJ102" s="94"/>
      <c r="AK102" s="50" t="s">
        <v>149</v>
      </c>
      <c r="AL102" s="51">
        <v>0</v>
      </c>
      <c r="AM102" s="51">
        <v>0</v>
      </c>
      <c r="AN102" s="51">
        <v>0.20000000298023199</v>
      </c>
      <c r="AO102" s="51">
        <v>1</v>
      </c>
      <c r="AP102" s="51">
        <v>4.30454509332776E-2</v>
      </c>
      <c r="AQ102" s="51">
        <v>0.263327961787581</v>
      </c>
      <c r="AR102" s="51">
        <v>0.44108751416206399</v>
      </c>
      <c r="AS102" s="51">
        <v>0.46172857284545898</v>
      </c>
      <c r="AT102" s="51">
        <v>0.14902795664966101</v>
      </c>
      <c r="AU102" s="51">
        <v>0.19197686016559601</v>
      </c>
      <c r="AV102" s="51">
        <v>0.36952984333038302</v>
      </c>
      <c r="AW102" s="51">
        <v>0.16450610011816</v>
      </c>
      <c r="AX102" s="51">
        <v>0.40530196577310601</v>
      </c>
      <c r="AY102" s="51">
        <v>0.29994504153728502</v>
      </c>
      <c r="AZ102" s="51">
        <v>0.35073202848434398</v>
      </c>
      <c r="BA102" s="69"/>
    </row>
    <row r="103" spans="19:53" x14ac:dyDescent="0.25">
      <c r="S103" s="66" t="s">
        <v>123</v>
      </c>
      <c r="T103" s="64">
        <f t="shared" si="134"/>
        <v>19.400000572204601</v>
      </c>
      <c r="U103" s="64">
        <f t="shared" si="135"/>
        <v>21.899999618530298</v>
      </c>
      <c r="V103" s="64">
        <f t="shared" si="136"/>
        <v>22.899999618530298</v>
      </c>
      <c r="W103" s="64">
        <f t="shared" si="137"/>
        <v>12.2000002861023</v>
      </c>
      <c r="X103" s="64">
        <f t="shared" si="138"/>
        <v>26.4176330566406</v>
      </c>
      <c r="Y103" s="64">
        <f t="shared" si="139"/>
        <v>20.9248352050781</v>
      </c>
      <c r="Z103" s="64">
        <f t="shared" si="140"/>
        <v>20.3667440414429</v>
      </c>
      <c r="AA103" s="64">
        <f t="shared" si="141"/>
        <v>20.912432670593301</v>
      </c>
      <c r="AB103" s="64">
        <f t="shared" si="142"/>
        <v>13.8446774482727</v>
      </c>
      <c r="AC103" s="64">
        <f t="shared" si="143"/>
        <v>26.297667503356902</v>
      </c>
      <c r="AD103" s="64">
        <f t="shared" si="144"/>
        <v>21.659004211425799</v>
      </c>
      <c r="AE103" s="64">
        <f t="shared" si="145"/>
        <v>28.312813758850101</v>
      </c>
      <c r="AF103" s="64">
        <f t="shared" si="146"/>
        <v>21.359240531921401</v>
      </c>
      <c r="AG103" s="64">
        <f t="shared" si="147"/>
        <v>27.235577583312999</v>
      </c>
      <c r="AH103" s="67">
        <f t="shared" si="148"/>
        <v>27.382398605346701</v>
      </c>
      <c r="AI103" s="71">
        <f t="shared" si="133"/>
        <v>7.9823980331421005</v>
      </c>
      <c r="AJ103" s="94"/>
      <c r="AK103" s="50" t="s">
        <v>150</v>
      </c>
      <c r="AL103" s="51">
        <v>1.80000007152557</v>
      </c>
      <c r="AM103" s="51">
        <v>0.60000000894069705</v>
      </c>
      <c r="AN103" s="51">
        <v>0.20000000298023199</v>
      </c>
      <c r="AO103" s="51">
        <v>0</v>
      </c>
      <c r="AP103" s="51">
        <v>0.75629399623721805</v>
      </c>
      <c r="AQ103" s="51">
        <v>7.8495167195796994E-2</v>
      </c>
      <c r="AR103" s="51">
        <v>0.234190749004483</v>
      </c>
      <c r="AS103" s="51">
        <v>0.34870457649231001</v>
      </c>
      <c r="AT103" s="51">
        <v>0.37767944857478097</v>
      </c>
      <c r="AU103" s="51">
        <v>0.154712138697505</v>
      </c>
      <c r="AV103" s="51">
        <v>0.185669530183077</v>
      </c>
      <c r="AW103" s="51">
        <v>0.31236447021365199</v>
      </c>
      <c r="AX103" s="51">
        <v>0.164671931415796</v>
      </c>
      <c r="AY103" s="51">
        <v>0.34041692316532102</v>
      </c>
      <c r="AZ103" s="51">
        <v>0.26258503645658499</v>
      </c>
      <c r="BA103" s="69"/>
    </row>
    <row r="104" spans="19:53" x14ac:dyDescent="0.25">
      <c r="S104" s="29" t="s">
        <v>124</v>
      </c>
      <c r="T104" s="60">
        <f t="shared" si="134"/>
        <v>19.899999618530298</v>
      </c>
      <c r="U104" s="60">
        <f t="shared" si="135"/>
        <v>18.699999809265101</v>
      </c>
      <c r="V104" s="60">
        <f t="shared" si="136"/>
        <v>18.699999809265101</v>
      </c>
      <c r="W104" s="60">
        <f t="shared" si="137"/>
        <v>21.099999427795399</v>
      </c>
      <c r="X104" s="60">
        <f t="shared" si="138"/>
        <v>12.022421360015899</v>
      </c>
      <c r="Y104" s="60">
        <f t="shared" si="139"/>
        <v>25.545660972595201</v>
      </c>
      <c r="Z104" s="60">
        <f t="shared" si="140"/>
        <v>20.228419303894</v>
      </c>
      <c r="AA104" s="60">
        <f t="shared" si="141"/>
        <v>19.762287139892599</v>
      </c>
      <c r="AB104" s="60">
        <f t="shared" si="142"/>
        <v>20.2274217605591</v>
      </c>
      <c r="AC104" s="60">
        <f t="shared" si="143"/>
        <v>13.4965267181396</v>
      </c>
      <c r="AD104" s="60">
        <f t="shared" si="144"/>
        <v>25.321529388427699</v>
      </c>
      <c r="AE104" s="60">
        <f t="shared" si="145"/>
        <v>20.913439750671401</v>
      </c>
      <c r="AF104" s="60">
        <f t="shared" si="146"/>
        <v>27.293663024902301</v>
      </c>
      <c r="AG104" s="60">
        <f t="shared" si="147"/>
        <v>20.643651008606</v>
      </c>
      <c r="AH104" s="61">
        <f t="shared" si="148"/>
        <v>26.279868125915499</v>
      </c>
      <c r="AI104" s="70">
        <f t="shared" si="133"/>
        <v>6.3798685073852006</v>
      </c>
      <c r="AJ104" s="94"/>
      <c r="AK104" s="50"/>
      <c r="AL104" s="50"/>
      <c r="AM104" s="50"/>
      <c r="AN104" s="50"/>
      <c r="AO104" s="50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0"/>
    </row>
    <row r="105" spans="19:53" x14ac:dyDescent="0.25">
      <c r="S105" s="66" t="s">
        <v>125</v>
      </c>
      <c r="T105" s="64">
        <f t="shared" si="134"/>
        <v>8.4999997615814191</v>
      </c>
      <c r="U105" s="64">
        <f t="shared" si="135"/>
        <v>18.699999809265101</v>
      </c>
      <c r="V105" s="64">
        <f t="shared" si="136"/>
        <v>18.199999809265101</v>
      </c>
      <c r="W105" s="64">
        <f t="shared" si="137"/>
        <v>16.699999809265101</v>
      </c>
      <c r="X105" s="64">
        <f t="shared" si="138"/>
        <v>20.212523460388201</v>
      </c>
      <c r="Y105" s="64">
        <f t="shared" si="139"/>
        <v>11.705282688140899</v>
      </c>
      <c r="Z105" s="64">
        <f t="shared" si="140"/>
        <v>24.483936309814499</v>
      </c>
      <c r="AA105" s="64">
        <f t="shared" si="141"/>
        <v>19.379508018493699</v>
      </c>
      <c r="AB105" s="64">
        <f t="shared" si="142"/>
        <v>18.989804267883301</v>
      </c>
      <c r="AC105" s="64">
        <f t="shared" si="143"/>
        <v>19.398193359375</v>
      </c>
      <c r="AD105" s="64">
        <f t="shared" si="144"/>
        <v>13.024419307708699</v>
      </c>
      <c r="AE105" s="64">
        <f t="shared" si="145"/>
        <v>24.1972980499268</v>
      </c>
      <c r="AF105" s="64">
        <f t="shared" si="146"/>
        <v>20.0259847640991</v>
      </c>
      <c r="AG105" s="64">
        <f t="shared" si="147"/>
        <v>26.1239414215088</v>
      </c>
      <c r="AH105" s="67">
        <f t="shared" si="148"/>
        <v>19.790396690368699</v>
      </c>
      <c r="AI105" s="71">
        <f t="shared" si="133"/>
        <v>11.290396928787279</v>
      </c>
      <c r="AJ105" s="94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</row>
    <row r="106" spans="19:53" x14ac:dyDescent="0.25">
      <c r="S106" s="29" t="s">
        <v>126</v>
      </c>
      <c r="T106" s="60">
        <f t="shared" si="134"/>
        <v>16.5</v>
      </c>
      <c r="U106" s="60">
        <f t="shared" si="135"/>
        <v>6.49999976158142</v>
      </c>
      <c r="V106" s="60">
        <f t="shared" si="136"/>
        <v>17.5</v>
      </c>
      <c r="W106" s="60">
        <f t="shared" si="137"/>
        <v>15.5</v>
      </c>
      <c r="X106" s="60">
        <f t="shared" si="138"/>
        <v>15.9968934059143</v>
      </c>
      <c r="Y106" s="60">
        <f t="shared" si="139"/>
        <v>19.344992637634299</v>
      </c>
      <c r="Z106" s="60">
        <f t="shared" si="140"/>
        <v>11.3436479568481</v>
      </c>
      <c r="AA106" s="60">
        <f t="shared" si="141"/>
        <v>23.435857772827099</v>
      </c>
      <c r="AB106" s="60">
        <f t="shared" si="142"/>
        <v>18.554604530334501</v>
      </c>
      <c r="AC106" s="60">
        <f t="shared" si="143"/>
        <v>18.223289489746101</v>
      </c>
      <c r="AD106" s="60">
        <f t="shared" si="144"/>
        <v>18.587208747863802</v>
      </c>
      <c r="AE106" s="60">
        <f t="shared" si="145"/>
        <v>12.535475254058801</v>
      </c>
      <c r="AF106" s="60">
        <f t="shared" si="146"/>
        <v>23.132922172546401</v>
      </c>
      <c r="AG106" s="60">
        <f t="shared" si="147"/>
        <v>19.1677083969116</v>
      </c>
      <c r="AH106" s="61">
        <f t="shared" si="148"/>
        <v>25.0105495452881</v>
      </c>
      <c r="AI106" s="70">
        <f t="shared" si="133"/>
        <v>8.5105495452881001</v>
      </c>
      <c r="AJ106" s="94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</row>
    <row r="107" spans="19:53" x14ac:dyDescent="0.25">
      <c r="S107" s="66" t="s">
        <v>127</v>
      </c>
      <c r="T107" s="64">
        <f t="shared" si="134"/>
        <v>20</v>
      </c>
      <c r="U107" s="64">
        <f t="shared" si="135"/>
        <v>15.800000190734901</v>
      </c>
      <c r="V107" s="64">
        <f t="shared" si="136"/>
        <v>5.2999999523162797</v>
      </c>
      <c r="W107" s="64">
        <f t="shared" si="137"/>
        <v>13.9000000953674</v>
      </c>
      <c r="X107" s="64">
        <f t="shared" si="138"/>
        <v>14.809975624084499</v>
      </c>
      <c r="Y107" s="64">
        <f t="shared" si="139"/>
        <v>15.3184976577759</v>
      </c>
      <c r="Z107" s="64">
        <f t="shared" si="140"/>
        <v>18.5201416015625</v>
      </c>
      <c r="AA107" s="64">
        <f t="shared" si="141"/>
        <v>10.983902454376199</v>
      </c>
      <c r="AB107" s="64">
        <f t="shared" si="142"/>
        <v>22.473792076110801</v>
      </c>
      <c r="AC107" s="64">
        <f t="shared" si="143"/>
        <v>17.7743997573853</v>
      </c>
      <c r="AD107" s="64">
        <f t="shared" si="144"/>
        <v>17.5021524429321</v>
      </c>
      <c r="AE107" s="64">
        <f t="shared" si="145"/>
        <v>17.822179794311499</v>
      </c>
      <c r="AF107" s="64">
        <f t="shared" si="146"/>
        <v>12.0519199371338</v>
      </c>
      <c r="AG107" s="64">
        <f t="shared" si="147"/>
        <v>22.132163047790499</v>
      </c>
      <c r="AH107" s="67">
        <f t="shared" si="148"/>
        <v>18.357641220092798</v>
      </c>
      <c r="AI107" s="71">
        <f t="shared" si="133"/>
        <v>-1.6423587799072017</v>
      </c>
      <c r="AJ107" s="94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</row>
    <row r="108" spans="19:53" x14ac:dyDescent="0.25">
      <c r="S108" s="29" t="s">
        <v>128</v>
      </c>
      <c r="T108" s="60">
        <f t="shared" si="134"/>
        <v>12.7000002861023</v>
      </c>
      <c r="U108" s="60">
        <f t="shared" si="135"/>
        <v>20</v>
      </c>
      <c r="V108" s="60">
        <f t="shared" si="136"/>
        <v>14.5999999046326</v>
      </c>
      <c r="W108" s="60">
        <f t="shared" si="137"/>
        <v>4.7999999523162797</v>
      </c>
      <c r="X108" s="60">
        <f t="shared" si="138"/>
        <v>13.334671497344999</v>
      </c>
      <c r="Y108" s="60">
        <f t="shared" si="139"/>
        <v>14.2105183601379</v>
      </c>
      <c r="Z108" s="60">
        <f t="shared" si="140"/>
        <v>14.7265391349792</v>
      </c>
      <c r="AA108" s="60">
        <f t="shared" si="141"/>
        <v>17.798306465148901</v>
      </c>
      <c r="AB108" s="60">
        <f t="shared" si="142"/>
        <v>10.6918020248413</v>
      </c>
      <c r="AC108" s="60">
        <f t="shared" si="143"/>
        <v>21.658447265625</v>
      </c>
      <c r="AD108" s="60">
        <f t="shared" si="144"/>
        <v>17.106229782104499</v>
      </c>
      <c r="AE108" s="60">
        <f t="shared" si="145"/>
        <v>16.8919773101807</v>
      </c>
      <c r="AF108" s="60">
        <f t="shared" si="146"/>
        <v>17.164796829223601</v>
      </c>
      <c r="AG108" s="60">
        <f t="shared" si="147"/>
        <v>11.6435513496399</v>
      </c>
      <c r="AH108" s="61">
        <f t="shared" si="148"/>
        <v>21.259353637695298</v>
      </c>
      <c r="AI108" s="70">
        <f t="shared" si="133"/>
        <v>8.559353351592998</v>
      </c>
      <c r="AJ108" s="94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</row>
    <row r="109" spans="19:53" x14ac:dyDescent="0.25">
      <c r="S109" s="66" t="s">
        <v>129</v>
      </c>
      <c r="T109" s="64">
        <f t="shared" si="134"/>
        <v>7.8000001907348597</v>
      </c>
      <c r="U109" s="64">
        <f t="shared" si="135"/>
        <v>12.2000002861023</v>
      </c>
      <c r="V109" s="64">
        <f t="shared" si="136"/>
        <v>19.4000000953674</v>
      </c>
      <c r="W109" s="64">
        <f t="shared" si="137"/>
        <v>14.5999999046326</v>
      </c>
      <c r="X109" s="64">
        <f t="shared" si="138"/>
        <v>4.6968271732330296</v>
      </c>
      <c r="Y109" s="64">
        <f t="shared" si="139"/>
        <v>12.726818561553999</v>
      </c>
      <c r="Z109" s="64">
        <f t="shared" si="140"/>
        <v>13.5638651847839</v>
      </c>
      <c r="AA109" s="64">
        <f t="shared" si="141"/>
        <v>14.089997291564901</v>
      </c>
      <c r="AB109" s="64">
        <f t="shared" si="142"/>
        <v>17.020349502563501</v>
      </c>
      <c r="AC109" s="64">
        <f t="shared" si="143"/>
        <v>10.373026371002201</v>
      </c>
      <c r="AD109" s="64">
        <f t="shared" si="144"/>
        <v>20.778211593627901</v>
      </c>
      <c r="AE109" s="64">
        <f t="shared" si="145"/>
        <v>16.3895955085754</v>
      </c>
      <c r="AF109" s="64">
        <f t="shared" si="146"/>
        <v>16.221807479858398</v>
      </c>
      <c r="AG109" s="64">
        <f t="shared" si="147"/>
        <v>16.454852581024198</v>
      </c>
      <c r="AH109" s="67">
        <f t="shared" si="148"/>
        <v>11.201927185058601</v>
      </c>
      <c r="AI109" s="71">
        <f t="shared" si="133"/>
        <v>3.4019269943237411</v>
      </c>
      <c r="AJ109" s="94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</row>
    <row r="110" spans="19:53" x14ac:dyDescent="0.25">
      <c r="S110" s="68" t="s">
        <v>130</v>
      </c>
      <c r="T110" s="62">
        <f t="shared" si="134"/>
        <v>14.5</v>
      </c>
      <c r="U110" s="62">
        <f t="shared" si="135"/>
        <v>7.4000000953674299</v>
      </c>
      <c r="V110" s="62">
        <f t="shared" si="136"/>
        <v>10.5</v>
      </c>
      <c r="W110" s="62">
        <f t="shared" si="137"/>
        <v>18.5999999046326</v>
      </c>
      <c r="X110" s="62">
        <f t="shared" si="138"/>
        <v>13.720167636871301</v>
      </c>
      <c r="Y110" s="62">
        <f t="shared" si="139"/>
        <v>4.5891678333282497</v>
      </c>
      <c r="Z110" s="62">
        <f t="shared" si="140"/>
        <v>12.119410037994401</v>
      </c>
      <c r="AA110" s="62">
        <f t="shared" si="141"/>
        <v>12.919334411621101</v>
      </c>
      <c r="AB110" s="62">
        <f t="shared" si="142"/>
        <v>13.449879169464101</v>
      </c>
      <c r="AC110" s="62">
        <f t="shared" si="143"/>
        <v>16.241631031036398</v>
      </c>
      <c r="AD110" s="62">
        <f t="shared" si="144"/>
        <v>10.043095111846901</v>
      </c>
      <c r="AE110" s="62">
        <f t="shared" si="145"/>
        <v>19.886040687561</v>
      </c>
      <c r="AF110" s="62">
        <f t="shared" si="146"/>
        <v>15.666007995605501</v>
      </c>
      <c r="AG110" s="62">
        <f t="shared" si="147"/>
        <v>15.5488142967224</v>
      </c>
      <c r="AH110" s="63">
        <f t="shared" si="148"/>
        <v>15.7472577095032</v>
      </c>
      <c r="AI110" s="92">
        <f t="shared" si="133"/>
        <v>1.2472577095032005</v>
      </c>
      <c r="AJ110" s="94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</row>
    <row r="111" spans="19:53" x14ac:dyDescent="0.25">
      <c r="S111" s="3" t="s">
        <v>9</v>
      </c>
      <c r="T111" s="60">
        <f>SUM(T101:T110)</f>
        <v>164.09999966621407</v>
      </c>
      <c r="U111" s="60">
        <f t="shared" ref="U111:AI111" si="149">SUM(U101:U110)</f>
        <v>158.29999947547918</v>
      </c>
      <c r="V111" s="60">
        <f t="shared" si="149"/>
        <v>170.29999995231628</v>
      </c>
      <c r="W111" s="60">
        <f t="shared" si="149"/>
        <v>166.80000090599069</v>
      </c>
      <c r="X111" s="60">
        <f t="shared" si="149"/>
        <v>164.20482659339905</v>
      </c>
      <c r="Y111" s="60">
        <f t="shared" si="149"/>
        <v>167.47539114952096</v>
      </c>
      <c r="Z111" s="60">
        <f t="shared" si="149"/>
        <v>171.3930087089538</v>
      </c>
      <c r="AA111" s="60">
        <f t="shared" si="149"/>
        <v>181.57109880447379</v>
      </c>
      <c r="AB111" s="60">
        <f t="shared" si="149"/>
        <v>185.60861110687253</v>
      </c>
      <c r="AC111" s="60">
        <f t="shared" si="149"/>
        <v>196.10806751251224</v>
      </c>
      <c r="AD111" s="60">
        <f t="shared" si="149"/>
        <v>195.99584197998038</v>
      </c>
      <c r="AE111" s="60">
        <f t="shared" si="149"/>
        <v>208.05147075653082</v>
      </c>
      <c r="AF111" s="60">
        <f t="shared" si="149"/>
        <v>210.18993473052979</v>
      </c>
      <c r="AG111" s="60">
        <f t="shared" si="149"/>
        <v>220.4951949119569</v>
      </c>
      <c r="AH111" s="60">
        <f t="shared" si="149"/>
        <v>232.1516356468201</v>
      </c>
      <c r="AI111" s="60">
        <f t="shared" si="149"/>
        <v>68.051635980606022</v>
      </c>
      <c r="AJ111" s="99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</row>
    <row r="112" spans="19:53" x14ac:dyDescent="0.25">
      <c r="S112" s="75" t="s">
        <v>131</v>
      </c>
      <c r="T112" s="76">
        <f>AL84</f>
        <v>11.2000000476837</v>
      </c>
      <c r="U112" s="76">
        <f t="shared" ref="U112:AH112" si="150">AM84</f>
        <v>11.300000190734901</v>
      </c>
      <c r="V112" s="76">
        <f t="shared" si="150"/>
        <v>7.9000000953674299</v>
      </c>
      <c r="W112" s="76">
        <f t="shared" si="150"/>
        <v>9.5999999046325701</v>
      </c>
      <c r="X112" s="76">
        <f t="shared" si="150"/>
        <v>17.270929336547901</v>
      </c>
      <c r="Y112" s="76">
        <f t="shared" si="150"/>
        <v>12.8492832183838</v>
      </c>
      <c r="Z112" s="76">
        <f t="shared" si="150"/>
        <v>4.4571478366851798</v>
      </c>
      <c r="AA112" s="76">
        <f t="shared" si="150"/>
        <v>11.5015516281128</v>
      </c>
      <c r="AB112" s="76">
        <f t="shared" si="150"/>
        <v>12.267261981964101</v>
      </c>
      <c r="AC112" s="76">
        <f t="shared" si="150"/>
        <v>12.8102617263794</v>
      </c>
      <c r="AD112" s="76">
        <f t="shared" si="150"/>
        <v>15.4596872329712</v>
      </c>
      <c r="AE112" s="76">
        <f t="shared" si="150"/>
        <v>9.6854000091552699</v>
      </c>
      <c r="AF112" s="76">
        <f t="shared" si="150"/>
        <v>18.948584556579601</v>
      </c>
      <c r="AG112" s="76">
        <f t="shared" si="150"/>
        <v>14.935401916503899</v>
      </c>
      <c r="AH112" s="77">
        <f t="shared" si="150"/>
        <v>14.8577966690063</v>
      </c>
      <c r="AI112" s="86">
        <f t="shared" ref="AI112:AI121" si="151">AH112-T112</f>
        <v>3.6577966213225999</v>
      </c>
      <c r="AJ112" s="94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</row>
    <row r="113" spans="19:52" x14ac:dyDescent="0.25">
      <c r="S113" s="29" t="s">
        <v>132</v>
      </c>
      <c r="T113" s="60">
        <f t="shared" ref="T113:T121" si="152">AL85</f>
        <v>12.300000190734901</v>
      </c>
      <c r="U113" s="60">
        <f t="shared" ref="U113:U121" si="153">AM85</f>
        <v>12.3999996185303</v>
      </c>
      <c r="V113" s="60">
        <f t="shared" ref="V113:V121" si="154">AN85</f>
        <v>11.5999999046326</v>
      </c>
      <c r="W113" s="60">
        <f t="shared" ref="W113:W121" si="155">AO85</f>
        <v>7.5</v>
      </c>
      <c r="X113" s="60">
        <f t="shared" ref="X113:X121" si="156">AP85</f>
        <v>9.0470142364502006</v>
      </c>
      <c r="Y113" s="60">
        <f t="shared" ref="Y113:Y121" si="157">AQ85</f>
        <v>16.063031196594199</v>
      </c>
      <c r="Z113" s="60">
        <f t="shared" ref="Z113:Z121" si="158">AR85</f>
        <v>12.042956829071001</v>
      </c>
      <c r="AA113" s="60">
        <f t="shared" ref="AA113:AA121" si="159">AS85</f>
        <v>4.3239834308624303</v>
      </c>
      <c r="AB113" s="60">
        <f t="shared" ref="AB113:AB121" si="160">AT85</f>
        <v>10.901086330413801</v>
      </c>
      <c r="AC113" s="60">
        <f t="shared" ref="AC113:AC121" si="161">AU85</f>
        <v>11.6293559074402</v>
      </c>
      <c r="AD113" s="60">
        <f t="shared" ref="AD113:AD121" si="162">AV85</f>
        <v>12.1737174987793</v>
      </c>
      <c r="AE113" s="60">
        <f t="shared" ref="AE113:AE121" si="163">AW85</f>
        <v>14.686104774475099</v>
      </c>
      <c r="AF113" s="60">
        <f t="shared" ref="AF113:AF121" si="164">AX85</f>
        <v>9.3183393478393608</v>
      </c>
      <c r="AG113" s="60">
        <f t="shared" ref="AG113:AG121" si="165">AY85</f>
        <v>18.035600185394301</v>
      </c>
      <c r="AH113" s="61">
        <f t="shared" ref="AH113:AH121" si="166">AZ85</f>
        <v>14.216898441314701</v>
      </c>
      <c r="AI113" s="70">
        <f t="shared" si="151"/>
        <v>1.9168982505798002</v>
      </c>
      <c r="AJ113" s="94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</row>
    <row r="114" spans="19:52" x14ac:dyDescent="0.25">
      <c r="S114" s="66" t="s">
        <v>133</v>
      </c>
      <c r="T114" s="64">
        <f t="shared" si="152"/>
        <v>6.6000001430511501</v>
      </c>
      <c r="U114" s="64">
        <f t="shared" si="153"/>
        <v>11.0999999046326</v>
      </c>
      <c r="V114" s="64">
        <f t="shared" si="154"/>
        <v>11.8999996185303</v>
      </c>
      <c r="W114" s="64">
        <f t="shared" si="155"/>
        <v>10.800000190734901</v>
      </c>
      <c r="X114" s="64">
        <f t="shared" si="156"/>
        <v>7.0211460590362504</v>
      </c>
      <c r="Y114" s="64">
        <f t="shared" si="157"/>
        <v>8.4704108238220197</v>
      </c>
      <c r="Z114" s="64">
        <f t="shared" si="158"/>
        <v>14.846073150634799</v>
      </c>
      <c r="AA114" s="64">
        <f t="shared" si="159"/>
        <v>11.219600200653099</v>
      </c>
      <c r="AB114" s="64">
        <f t="shared" si="160"/>
        <v>4.1642161607742301</v>
      </c>
      <c r="AC114" s="64">
        <f t="shared" si="161"/>
        <v>10.274111747741699</v>
      </c>
      <c r="AD114" s="64">
        <f t="shared" si="162"/>
        <v>10.959912300109901</v>
      </c>
      <c r="AE114" s="64">
        <f t="shared" si="163"/>
        <v>11.503600597381601</v>
      </c>
      <c r="AF114" s="64">
        <f t="shared" si="164"/>
        <v>13.8708281517029</v>
      </c>
      <c r="AG114" s="64">
        <f t="shared" si="165"/>
        <v>8.9193654060363805</v>
      </c>
      <c r="AH114" s="67">
        <f t="shared" si="166"/>
        <v>17.080376625061</v>
      </c>
      <c r="AI114" s="71">
        <f t="shared" si="151"/>
        <v>10.480376482009849</v>
      </c>
      <c r="AJ114" s="94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</row>
    <row r="115" spans="19:52" x14ac:dyDescent="0.25">
      <c r="S115" s="29" t="s">
        <v>134</v>
      </c>
      <c r="T115" s="60">
        <f t="shared" si="152"/>
        <v>5.7000000476837203</v>
      </c>
      <c r="U115" s="60">
        <f t="shared" si="153"/>
        <v>6.6000001430511501</v>
      </c>
      <c r="V115" s="60">
        <f t="shared" si="154"/>
        <v>11.0999999046326</v>
      </c>
      <c r="W115" s="60">
        <f t="shared" si="155"/>
        <v>11.199999809265099</v>
      </c>
      <c r="X115" s="60">
        <f t="shared" si="156"/>
        <v>9.9150543212890607</v>
      </c>
      <c r="Y115" s="60">
        <f t="shared" si="157"/>
        <v>6.5401229858398402</v>
      </c>
      <c r="Z115" s="60">
        <f t="shared" si="158"/>
        <v>7.8790421485900897</v>
      </c>
      <c r="AA115" s="60">
        <f t="shared" si="159"/>
        <v>13.6251888275146</v>
      </c>
      <c r="AB115" s="60">
        <f t="shared" si="160"/>
        <v>10.3974285125732</v>
      </c>
      <c r="AC115" s="60">
        <f t="shared" si="161"/>
        <v>3.9970246553420998</v>
      </c>
      <c r="AD115" s="60">
        <f t="shared" si="162"/>
        <v>9.6311726570129395</v>
      </c>
      <c r="AE115" s="60">
        <f t="shared" si="163"/>
        <v>10.2706499099731</v>
      </c>
      <c r="AF115" s="60">
        <f t="shared" si="164"/>
        <v>10.8045115470886</v>
      </c>
      <c r="AG115" s="60">
        <f t="shared" si="165"/>
        <v>13.0290560722351</v>
      </c>
      <c r="AH115" s="61">
        <f t="shared" si="166"/>
        <v>8.4997501373290998</v>
      </c>
      <c r="AI115" s="70">
        <f t="shared" si="151"/>
        <v>2.7997500896453795</v>
      </c>
      <c r="AJ115" s="94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</row>
    <row r="116" spans="19:52" x14ac:dyDescent="0.25">
      <c r="S116" s="66" t="s">
        <v>135</v>
      </c>
      <c r="T116" s="64">
        <f t="shared" si="152"/>
        <v>6.4000000953674299</v>
      </c>
      <c r="U116" s="64">
        <f t="shared" si="153"/>
        <v>4.5</v>
      </c>
      <c r="V116" s="64">
        <f t="shared" si="154"/>
        <v>5.6000001430511501</v>
      </c>
      <c r="W116" s="64">
        <f t="shared" si="155"/>
        <v>9.3999998569488508</v>
      </c>
      <c r="X116" s="64">
        <f t="shared" si="156"/>
        <v>10.019424915313699</v>
      </c>
      <c r="Y116" s="64">
        <f t="shared" si="157"/>
        <v>8.96366286277771</v>
      </c>
      <c r="Z116" s="64">
        <f t="shared" si="158"/>
        <v>5.9857416152954102</v>
      </c>
      <c r="AA116" s="64">
        <f t="shared" si="159"/>
        <v>7.2160756587982204</v>
      </c>
      <c r="AB116" s="64">
        <f t="shared" si="160"/>
        <v>12.286000728607201</v>
      </c>
      <c r="AC116" s="64">
        <f t="shared" si="161"/>
        <v>9.4750778675079292</v>
      </c>
      <c r="AD116" s="64">
        <f t="shared" si="162"/>
        <v>3.7670350074768102</v>
      </c>
      <c r="AE116" s="64">
        <f t="shared" si="163"/>
        <v>8.9050188064575195</v>
      </c>
      <c r="AF116" s="64">
        <f t="shared" si="164"/>
        <v>9.4947586059570295</v>
      </c>
      <c r="AG116" s="64">
        <f t="shared" si="165"/>
        <v>10.018793582916301</v>
      </c>
      <c r="AH116" s="67">
        <f t="shared" si="166"/>
        <v>12.0961937904358</v>
      </c>
      <c r="AI116" s="71">
        <f t="shared" si="151"/>
        <v>5.69619369506837</v>
      </c>
      <c r="AJ116" s="94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</row>
    <row r="117" spans="19:52" x14ac:dyDescent="0.25">
      <c r="S117" s="29" t="s">
        <v>136</v>
      </c>
      <c r="T117" s="60">
        <f t="shared" si="152"/>
        <v>6.2000000476837203</v>
      </c>
      <c r="U117" s="60">
        <f t="shared" si="153"/>
        <v>6.4000000953674299</v>
      </c>
      <c r="V117" s="60">
        <f t="shared" si="154"/>
        <v>4.3000000715255702</v>
      </c>
      <c r="W117" s="60">
        <f t="shared" si="155"/>
        <v>4.7999999523162797</v>
      </c>
      <c r="X117" s="60">
        <f t="shared" si="156"/>
        <v>8.3030371665954608</v>
      </c>
      <c r="Y117" s="60">
        <f t="shared" si="157"/>
        <v>8.77832078933716</v>
      </c>
      <c r="Z117" s="60">
        <f t="shared" si="158"/>
        <v>7.9457950592040998</v>
      </c>
      <c r="AA117" s="60">
        <f t="shared" si="159"/>
        <v>5.3494684696197501</v>
      </c>
      <c r="AB117" s="60">
        <f t="shared" si="160"/>
        <v>6.48620676994324</v>
      </c>
      <c r="AC117" s="60">
        <f t="shared" si="161"/>
        <v>10.8419415950775</v>
      </c>
      <c r="AD117" s="60">
        <f t="shared" si="162"/>
        <v>8.4524374008178693</v>
      </c>
      <c r="AE117" s="60">
        <f t="shared" si="163"/>
        <v>3.4648752212524401</v>
      </c>
      <c r="AF117" s="60">
        <f t="shared" si="164"/>
        <v>8.0803825855255091</v>
      </c>
      <c r="AG117" s="60">
        <f t="shared" si="165"/>
        <v>8.6300239562988299</v>
      </c>
      <c r="AH117" s="61">
        <f t="shared" si="166"/>
        <v>9.1417555809020996</v>
      </c>
      <c r="AI117" s="70">
        <f t="shared" si="151"/>
        <v>2.9417555332183793</v>
      </c>
      <c r="AJ117" s="94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</row>
    <row r="118" spans="19:52" x14ac:dyDescent="0.25">
      <c r="S118" s="66" t="s">
        <v>137</v>
      </c>
      <c r="T118" s="64">
        <f t="shared" si="152"/>
        <v>5.40000000596046</v>
      </c>
      <c r="U118" s="64">
        <f t="shared" si="153"/>
        <v>5.2000000476837203</v>
      </c>
      <c r="V118" s="64">
        <f t="shared" si="154"/>
        <v>4.4000000953674299</v>
      </c>
      <c r="W118" s="64">
        <f t="shared" si="155"/>
        <v>2.3000000715255702</v>
      </c>
      <c r="X118" s="64">
        <f t="shared" si="156"/>
        <v>4.1325036287307704</v>
      </c>
      <c r="Y118" s="64">
        <f t="shared" si="157"/>
        <v>7.1933712959289604</v>
      </c>
      <c r="Z118" s="64">
        <f t="shared" si="158"/>
        <v>7.5528938770294198</v>
      </c>
      <c r="AA118" s="64">
        <f t="shared" si="159"/>
        <v>6.9202103614807102</v>
      </c>
      <c r="AB118" s="64">
        <f t="shared" si="160"/>
        <v>4.6913089752197301</v>
      </c>
      <c r="AC118" s="64">
        <f t="shared" si="161"/>
        <v>5.7443981170654297</v>
      </c>
      <c r="AD118" s="64">
        <f t="shared" si="162"/>
        <v>9.4099795818328893</v>
      </c>
      <c r="AE118" s="64">
        <f t="shared" si="163"/>
        <v>7.4039022922515896</v>
      </c>
      <c r="AF118" s="64">
        <f t="shared" si="164"/>
        <v>3.11600589752197</v>
      </c>
      <c r="AG118" s="64">
        <f t="shared" si="165"/>
        <v>7.2204036712646502</v>
      </c>
      <c r="AH118" s="67">
        <f t="shared" si="166"/>
        <v>7.7327375411987296</v>
      </c>
      <c r="AI118" s="71">
        <f t="shared" si="151"/>
        <v>2.3327375352382695</v>
      </c>
      <c r="AJ118" s="94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</row>
    <row r="119" spans="19:52" x14ac:dyDescent="0.25">
      <c r="S119" s="29" t="s">
        <v>138</v>
      </c>
      <c r="T119" s="60">
        <f t="shared" si="152"/>
        <v>3.20000000298023</v>
      </c>
      <c r="U119" s="60">
        <f t="shared" si="153"/>
        <v>5.40000000596046</v>
      </c>
      <c r="V119" s="60">
        <f t="shared" si="154"/>
        <v>4.7999999523162797</v>
      </c>
      <c r="W119" s="60">
        <f t="shared" si="155"/>
        <v>4.5999999046325701</v>
      </c>
      <c r="X119" s="60">
        <f t="shared" si="156"/>
        <v>2.0910439491271999</v>
      </c>
      <c r="Y119" s="60">
        <f t="shared" si="157"/>
        <v>3.5602654218673702</v>
      </c>
      <c r="Z119" s="60">
        <f t="shared" si="158"/>
        <v>6.1858375072479204</v>
      </c>
      <c r="AA119" s="60">
        <f t="shared" si="159"/>
        <v>6.4782884120941198</v>
      </c>
      <c r="AB119" s="60">
        <f t="shared" si="160"/>
        <v>6.0025308132171604</v>
      </c>
      <c r="AC119" s="60">
        <f t="shared" si="161"/>
        <v>4.1171112060546902</v>
      </c>
      <c r="AD119" s="60">
        <f t="shared" si="162"/>
        <v>5.0789418220520002</v>
      </c>
      <c r="AE119" s="60">
        <f t="shared" si="163"/>
        <v>8.1463217735290492</v>
      </c>
      <c r="AF119" s="60">
        <f t="shared" si="164"/>
        <v>6.47350978851318</v>
      </c>
      <c r="AG119" s="60">
        <f t="shared" si="165"/>
        <v>2.8176407814025901</v>
      </c>
      <c r="AH119" s="61">
        <f t="shared" si="166"/>
        <v>6.4386134147643999</v>
      </c>
      <c r="AI119" s="70">
        <f t="shared" si="151"/>
        <v>3.2386134117841698</v>
      </c>
      <c r="AJ119" s="94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</row>
    <row r="120" spans="19:52" x14ac:dyDescent="0.25">
      <c r="S120" s="66" t="s">
        <v>139</v>
      </c>
      <c r="T120" s="64">
        <f t="shared" si="152"/>
        <v>6.0999999046325701</v>
      </c>
      <c r="U120" s="64">
        <f t="shared" si="153"/>
        <v>3.20000000298023</v>
      </c>
      <c r="V120" s="64">
        <f t="shared" si="154"/>
        <v>4.40000000596046</v>
      </c>
      <c r="W120" s="64">
        <f t="shared" si="155"/>
        <v>4.8000000715255702</v>
      </c>
      <c r="X120" s="64">
        <f t="shared" si="156"/>
        <v>3.9823769927024801</v>
      </c>
      <c r="Y120" s="64">
        <f t="shared" si="157"/>
        <v>1.8682452440261801</v>
      </c>
      <c r="Z120" s="64">
        <f t="shared" si="158"/>
        <v>3.0328780412673999</v>
      </c>
      <c r="AA120" s="64">
        <f t="shared" si="159"/>
        <v>5.2340416908264196</v>
      </c>
      <c r="AB120" s="64">
        <f t="shared" si="160"/>
        <v>5.4843670129776001</v>
      </c>
      <c r="AC120" s="64">
        <f t="shared" si="161"/>
        <v>5.1423485279083296</v>
      </c>
      <c r="AD120" s="64">
        <f t="shared" si="162"/>
        <v>3.58256876468658</v>
      </c>
      <c r="AE120" s="64">
        <f t="shared" si="163"/>
        <v>4.4398704767227199</v>
      </c>
      <c r="AF120" s="64">
        <f t="shared" si="164"/>
        <v>6.9800498485565203</v>
      </c>
      <c r="AG120" s="64">
        <f t="shared" si="165"/>
        <v>5.6024312973022496</v>
      </c>
      <c r="AH120" s="67">
        <f t="shared" si="166"/>
        <v>2.5294532775878902</v>
      </c>
      <c r="AI120" s="71">
        <f t="shared" si="151"/>
        <v>-3.57054662704468</v>
      </c>
      <c r="AJ120" s="94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</row>
    <row r="121" spans="19:52" x14ac:dyDescent="0.25">
      <c r="S121" s="68" t="s">
        <v>140</v>
      </c>
      <c r="T121" s="62">
        <f t="shared" si="152"/>
        <v>1.6000000238418599</v>
      </c>
      <c r="U121" s="62">
        <f t="shared" si="153"/>
        <v>4.8999999761581403</v>
      </c>
      <c r="V121" s="62">
        <f t="shared" si="154"/>
        <v>3.20000000298023</v>
      </c>
      <c r="W121" s="62">
        <f t="shared" si="155"/>
        <v>4.40000000596046</v>
      </c>
      <c r="X121" s="62">
        <f t="shared" si="156"/>
        <v>3.8604266643524201</v>
      </c>
      <c r="Y121" s="62">
        <f t="shared" si="157"/>
        <v>3.4166001081466701</v>
      </c>
      <c r="Z121" s="62">
        <f t="shared" si="158"/>
        <v>1.6473482847213701</v>
      </c>
      <c r="AA121" s="62">
        <f t="shared" si="159"/>
        <v>2.5426512360572802</v>
      </c>
      <c r="AB121" s="62">
        <f t="shared" si="160"/>
        <v>4.3558619022369403</v>
      </c>
      <c r="AC121" s="62">
        <f t="shared" si="161"/>
        <v>4.5696765184402501</v>
      </c>
      <c r="AD121" s="62">
        <f t="shared" si="162"/>
        <v>4.3404407501220703</v>
      </c>
      <c r="AE121" s="62">
        <f t="shared" si="163"/>
        <v>3.0760124921798702</v>
      </c>
      <c r="AF121" s="62">
        <f t="shared" si="164"/>
        <v>3.8246667385101301</v>
      </c>
      <c r="AG121" s="62">
        <f t="shared" si="165"/>
        <v>5.8981249332427996</v>
      </c>
      <c r="AH121" s="63">
        <f t="shared" si="166"/>
        <v>4.7845807075500497</v>
      </c>
      <c r="AI121" s="80">
        <f t="shared" si="151"/>
        <v>3.18458068370819</v>
      </c>
      <c r="AJ121" s="94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</row>
    <row r="122" spans="19:52" x14ac:dyDescent="0.25">
      <c r="S122" s="3" t="s">
        <v>9</v>
      </c>
      <c r="T122" s="8">
        <f>SUM(T112:T121)</f>
        <v>64.700000509619741</v>
      </c>
      <c r="U122" s="8">
        <f t="shared" ref="U122:AI122" si="167">SUM(U112:U121)</f>
        <v>70.999999985098938</v>
      </c>
      <c r="V122" s="8">
        <f t="shared" si="167"/>
        <v>69.199999794364047</v>
      </c>
      <c r="W122" s="8">
        <f t="shared" si="167"/>
        <v>69.399999767541871</v>
      </c>
      <c r="X122" s="8">
        <f t="shared" si="167"/>
        <v>75.642957270145445</v>
      </c>
      <c r="Y122" s="8">
        <f t="shared" si="167"/>
        <v>77.70331394672391</v>
      </c>
      <c r="Z122" s="8">
        <f t="shared" si="167"/>
        <v>71.57571434974669</v>
      </c>
      <c r="AA122" s="8">
        <f t="shared" si="167"/>
        <v>74.411059916019425</v>
      </c>
      <c r="AB122" s="8">
        <f t="shared" si="167"/>
        <v>77.036269187927203</v>
      </c>
      <c r="AC122" s="8">
        <f t="shared" si="167"/>
        <v>78.60130786895752</v>
      </c>
      <c r="AD122" s="8">
        <f t="shared" si="167"/>
        <v>82.855893015861568</v>
      </c>
      <c r="AE122" s="8">
        <f t="shared" si="167"/>
        <v>81.581756353378267</v>
      </c>
      <c r="AF122" s="8">
        <f t="shared" si="167"/>
        <v>90.911637067794814</v>
      </c>
      <c r="AG122" s="8">
        <f t="shared" si="167"/>
        <v>95.106841802597089</v>
      </c>
      <c r="AH122" s="8">
        <f t="shared" si="167"/>
        <v>97.378156185150075</v>
      </c>
      <c r="AI122" s="8">
        <f t="shared" si="167"/>
        <v>32.67815567553032</v>
      </c>
      <c r="AJ122" s="100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</row>
    <row r="123" spans="19:52" x14ac:dyDescent="0.25">
      <c r="S123" s="75" t="s">
        <v>141</v>
      </c>
      <c r="T123" s="76">
        <f>AL94</f>
        <v>1.20000004768372</v>
      </c>
      <c r="U123" s="76">
        <f t="shared" ref="U123:AH123" si="168">AM94</f>
        <v>1.6000000238418599</v>
      </c>
      <c r="V123" s="76">
        <f t="shared" si="168"/>
        <v>4.1000000238418597</v>
      </c>
      <c r="W123" s="76">
        <f t="shared" si="168"/>
        <v>2</v>
      </c>
      <c r="X123" s="76">
        <f t="shared" si="168"/>
        <v>3.53726842999458</v>
      </c>
      <c r="Y123" s="76">
        <f t="shared" si="168"/>
        <v>2.9526311159133898</v>
      </c>
      <c r="Z123" s="76">
        <f t="shared" si="168"/>
        <v>2.77036833763123</v>
      </c>
      <c r="AA123" s="76">
        <f t="shared" si="168"/>
        <v>1.38127833604813</v>
      </c>
      <c r="AB123" s="76">
        <f t="shared" si="168"/>
        <v>2.0117024183273302</v>
      </c>
      <c r="AC123" s="76">
        <f t="shared" si="168"/>
        <v>3.4478626251220699</v>
      </c>
      <c r="AD123" s="76">
        <f t="shared" si="168"/>
        <v>3.6115279197692902</v>
      </c>
      <c r="AE123" s="76">
        <f t="shared" si="168"/>
        <v>3.48678338527679</v>
      </c>
      <c r="AF123" s="76">
        <f t="shared" si="168"/>
        <v>2.4950871467590301</v>
      </c>
      <c r="AG123" s="76">
        <f t="shared" si="168"/>
        <v>3.1397873163223302</v>
      </c>
      <c r="AH123" s="77">
        <f t="shared" si="168"/>
        <v>4.7532709836959803</v>
      </c>
      <c r="AI123" s="91">
        <f t="shared" ref="AI123:AI132" si="169">AH123-T123</f>
        <v>3.5532709360122601</v>
      </c>
      <c r="AJ123" s="94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</row>
    <row r="124" spans="19:52" x14ac:dyDescent="0.25">
      <c r="S124" s="29" t="s">
        <v>142</v>
      </c>
      <c r="T124" s="60">
        <f t="shared" ref="T124:T132" si="170">AL95</f>
        <v>2</v>
      </c>
      <c r="U124" s="60">
        <f t="shared" ref="U124:U132" si="171">AM95</f>
        <v>0.60000002384185802</v>
      </c>
      <c r="V124" s="60">
        <f t="shared" ref="V124:V132" si="172">AN95</f>
        <v>1.6000000238418599</v>
      </c>
      <c r="W124" s="60">
        <f t="shared" ref="W124:W132" si="173">AO95</f>
        <v>3.49999988079071</v>
      </c>
      <c r="X124" s="60">
        <f t="shared" ref="X124:X132" si="174">AP95</f>
        <v>1.3477559685707099</v>
      </c>
      <c r="Y124" s="60">
        <f t="shared" ref="Y124:Y132" si="175">AQ95</f>
        <v>2.7370290756225599</v>
      </c>
      <c r="Z124" s="60">
        <f t="shared" ref="Z124:Z132" si="176">AR95</f>
        <v>2.22238773107529</v>
      </c>
      <c r="AA124" s="60">
        <f t="shared" ref="AA124:AA132" si="177">AS95</f>
        <v>2.1703956127166699</v>
      </c>
      <c r="AB124" s="60">
        <f t="shared" ref="AB124:AB132" si="178">AT95</f>
        <v>1.13744580745697</v>
      </c>
      <c r="AC124" s="60">
        <f t="shared" ref="AC124:AC132" si="179">AU95</f>
        <v>1.55620333552361</v>
      </c>
      <c r="AD124" s="60">
        <f t="shared" ref="AD124:AD132" si="180">AV95</f>
        <v>2.6746746301651001</v>
      </c>
      <c r="AE124" s="60">
        <f t="shared" ref="AE124:AE132" si="181">AW95</f>
        <v>2.7831344604492201</v>
      </c>
      <c r="AF124" s="60">
        <f t="shared" ref="AF124:AF132" si="182">AX95</f>
        <v>2.7390760183334399</v>
      </c>
      <c r="AG124" s="60">
        <f t="shared" ref="AG124:AG132" si="183">AY95</f>
        <v>1.96694320440292</v>
      </c>
      <c r="AH124" s="61">
        <f t="shared" ref="AH124:AH132" si="184">AZ95</f>
        <v>2.5194835662841801</v>
      </c>
      <c r="AI124" s="70">
        <f t="shared" si="169"/>
        <v>0.51948356628418013</v>
      </c>
      <c r="AJ124" s="94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</row>
    <row r="125" spans="19:52" x14ac:dyDescent="0.25">
      <c r="S125" s="66" t="s">
        <v>143</v>
      </c>
      <c r="T125" s="64">
        <f t="shared" si="170"/>
        <v>2.0000000596046399</v>
      </c>
      <c r="U125" s="64">
        <f t="shared" si="171"/>
        <v>1.6000000238418599</v>
      </c>
      <c r="V125" s="64">
        <f t="shared" si="172"/>
        <v>0.40000000596046398</v>
      </c>
      <c r="W125" s="64">
        <f t="shared" si="173"/>
        <v>0.20000000298023199</v>
      </c>
      <c r="X125" s="64">
        <f t="shared" si="174"/>
        <v>2.49822634458542</v>
      </c>
      <c r="Y125" s="64">
        <f t="shared" si="175"/>
        <v>0.86738571524620101</v>
      </c>
      <c r="Z125" s="64">
        <f t="shared" si="176"/>
        <v>2.07197505235672</v>
      </c>
      <c r="AA125" s="64">
        <f t="shared" si="177"/>
        <v>1.62466239929199</v>
      </c>
      <c r="AB125" s="64">
        <f t="shared" si="178"/>
        <v>1.65694797039032</v>
      </c>
      <c r="AC125" s="64">
        <f t="shared" si="179"/>
        <v>0.900962173938751</v>
      </c>
      <c r="AD125" s="64">
        <f t="shared" si="180"/>
        <v>1.1668505966663401</v>
      </c>
      <c r="AE125" s="64">
        <f t="shared" si="181"/>
        <v>2.02575391530991</v>
      </c>
      <c r="AF125" s="64">
        <f t="shared" si="182"/>
        <v>2.0840296745300302</v>
      </c>
      <c r="AG125" s="64">
        <f t="shared" si="183"/>
        <v>2.1034269332885702</v>
      </c>
      <c r="AH125" s="67">
        <f t="shared" si="184"/>
        <v>1.50120693445206</v>
      </c>
      <c r="AI125" s="71">
        <f t="shared" si="169"/>
        <v>-0.4987931251525799</v>
      </c>
      <c r="AJ125" s="94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</row>
    <row r="126" spans="19:52" x14ac:dyDescent="0.25">
      <c r="S126" s="29" t="s">
        <v>144</v>
      </c>
      <c r="T126" s="60">
        <f t="shared" si="170"/>
        <v>0.80000001192092896</v>
      </c>
      <c r="U126" s="60">
        <f t="shared" si="171"/>
        <v>1.80000007152557</v>
      </c>
      <c r="V126" s="60">
        <f t="shared" si="172"/>
        <v>1.3999999761581401</v>
      </c>
      <c r="W126" s="60">
        <f t="shared" si="173"/>
        <v>0</v>
      </c>
      <c r="X126" s="60">
        <f t="shared" si="174"/>
        <v>0.25530533120036097</v>
      </c>
      <c r="Y126" s="60">
        <f t="shared" si="175"/>
        <v>1.7454367876052901</v>
      </c>
      <c r="Z126" s="60">
        <f t="shared" si="176"/>
        <v>0.55558791756629899</v>
      </c>
      <c r="AA126" s="60">
        <f t="shared" si="177"/>
        <v>1.56959176063538</v>
      </c>
      <c r="AB126" s="60">
        <f t="shared" si="178"/>
        <v>1.1814892888069199</v>
      </c>
      <c r="AC126" s="60">
        <f t="shared" si="179"/>
        <v>1.2655864357948301</v>
      </c>
      <c r="AD126" s="60">
        <f t="shared" si="180"/>
        <v>0.71181419491767906</v>
      </c>
      <c r="AE126" s="60">
        <f t="shared" si="181"/>
        <v>0.87607884407043501</v>
      </c>
      <c r="AF126" s="60">
        <f t="shared" si="182"/>
        <v>1.52917784452438</v>
      </c>
      <c r="AG126" s="60">
        <f t="shared" si="183"/>
        <v>1.5540724396705601</v>
      </c>
      <c r="AH126" s="61">
        <f t="shared" si="184"/>
        <v>1.6103675365448</v>
      </c>
      <c r="AI126" s="70">
        <f t="shared" si="169"/>
        <v>0.81036752462387107</v>
      </c>
      <c r="AJ126" s="94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</row>
    <row r="127" spans="19:52" x14ac:dyDescent="0.25">
      <c r="S127" s="66" t="s">
        <v>145</v>
      </c>
      <c r="T127" s="64">
        <f t="shared" si="170"/>
        <v>0</v>
      </c>
      <c r="U127" s="64">
        <f t="shared" si="171"/>
        <v>0.60000002384185802</v>
      </c>
      <c r="V127" s="64">
        <f t="shared" si="172"/>
        <v>1.40000000596046</v>
      </c>
      <c r="W127" s="64">
        <f t="shared" si="173"/>
        <v>1.6000000238418599</v>
      </c>
      <c r="X127" s="64">
        <f t="shared" si="174"/>
        <v>9.5802320167422295E-2</v>
      </c>
      <c r="Y127" s="64">
        <f t="shared" si="175"/>
        <v>0.26649450510740302</v>
      </c>
      <c r="Z127" s="64">
        <f t="shared" si="176"/>
        <v>1.16985911130905</v>
      </c>
      <c r="AA127" s="64">
        <f t="shared" si="177"/>
        <v>0.323299869894981</v>
      </c>
      <c r="AB127" s="64">
        <f t="shared" si="178"/>
        <v>1.1776053905487101</v>
      </c>
      <c r="AC127" s="64">
        <f t="shared" si="179"/>
        <v>0.82039478421211198</v>
      </c>
      <c r="AD127" s="64">
        <f t="shared" si="180"/>
        <v>0.95313373208046004</v>
      </c>
      <c r="AE127" s="64">
        <f t="shared" si="181"/>
        <v>0.53964269161224399</v>
      </c>
      <c r="AF127" s="64">
        <f t="shared" si="182"/>
        <v>0.63724061846733104</v>
      </c>
      <c r="AG127" s="64">
        <f t="shared" si="183"/>
        <v>1.11742687225342</v>
      </c>
      <c r="AH127" s="67">
        <f t="shared" si="184"/>
        <v>1.1211590468883501</v>
      </c>
      <c r="AI127" s="71">
        <f t="shared" si="169"/>
        <v>1.1211590468883501</v>
      </c>
      <c r="AJ127" s="94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</row>
    <row r="128" spans="19:52" x14ac:dyDescent="0.25">
      <c r="S128" s="29" t="s">
        <v>146</v>
      </c>
      <c r="T128" s="60">
        <f t="shared" si="170"/>
        <v>1</v>
      </c>
      <c r="U128" s="60">
        <f t="shared" si="171"/>
        <v>0</v>
      </c>
      <c r="V128" s="60">
        <f t="shared" si="172"/>
        <v>0.40000000596046398</v>
      </c>
      <c r="W128" s="60">
        <f t="shared" si="173"/>
        <v>1.20000000298023</v>
      </c>
      <c r="X128" s="60">
        <f t="shared" si="174"/>
        <v>1.1075689587742099</v>
      </c>
      <c r="Y128" s="60">
        <f t="shared" si="175"/>
        <v>0.13781617954373401</v>
      </c>
      <c r="Z128" s="60">
        <f t="shared" si="176"/>
        <v>0.256476990878582</v>
      </c>
      <c r="AA128" s="60">
        <f t="shared" si="177"/>
        <v>0.82165560126304604</v>
      </c>
      <c r="AB128" s="60">
        <f t="shared" si="178"/>
        <v>0.24241978675126999</v>
      </c>
      <c r="AC128" s="60">
        <f t="shared" si="179"/>
        <v>0.87132959812879596</v>
      </c>
      <c r="AD128" s="60">
        <f t="shared" si="180"/>
        <v>0.60282936692237898</v>
      </c>
      <c r="AE128" s="60">
        <f t="shared" si="181"/>
        <v>0.71467304229736295</v>
      </c>
      <c r="AF128" s="60">
        <f t="shared" si="182"/>
        <v>0.42513561248779302</v>
      </c>
      <c r="AG128" s="60">
        <f t="shared" si="183"/>
        <v>0.47979393601417503</v>
      </c>
      <c r="AH128" s="61">
        <f t="shared" si="184"/>
        <v>0.83992618322372403</v>
      </c>
      <c r="AI128" s="70">
        <f t="shared" si="169"/>
        <v>-0.16007381677627597</v>
      </c>
      <c r="AJ128" s="94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</row>
    <row r="129" spans="19:52" x14ac:dyDescent="0.25">
      <c r="S129" s="66" t="s">
        <v>147</v>
      </c>
      <c r="T129" s="64">
        <f t="shared" si="170"/>
        <v>0.20000000298023199</v>
      </c>
      <c r="U129" s="64">
        <f t="shared" si="171"/>
        <v>1</v>
      </c>
      <c r="V129" s="64">
        <f t="shared" si="172"/>
        <v>0</v>
      </c>
      <c r="W129" s="64">
        <f t="shared" si="173"/>
        <v>0.40000000596046398</v>
      </c>
      <c r="X129" s="64">
        <f t="shared" si="174"/>
        <v>0.83526784181594804</v>
      </c>
      <c r="Y129" s="64">
        <f t="shared" si="175"/>
        <v>0.78559370711445797</v>
      </c>
      <c r="Z129" s="64">
        <f t="shared" si="176"/>
        <v>0.14741783402860201</v>
      </c>
      <c r="AA129" s="64">
        <f t="shared" si="177"/>
        <v>0.229845855385065</v>
      </c>
      <c r="AB129" s="64">
        <f t="shared" si="178"/>
        <v>0.59518221020698503</v>
      </c>
      <c r="AC129" s="64">
        <f t="shared" si="179"/>
        <v>0.19369109719991701</v>
      </c>
      <c r="AD129" s="64">
        <f t="shared" si="180"/>
        <v>0.64810083806514696</v>
      </c>
      <c r="AE129" s="64">
        <f t="shared" si="181"/>
        <v>0.45144593715667702</v>
      </c>
      <c r="AF129" s="64">
        <f t="shared" si="182"/>
        <v>0.53920882940292403</v>
      </c>
      <c r="AG129" s="64">
        <f t="shared" si="183"/>
        <v>0.33817814290523501</v>
      </c>
      <c r="AH129" s="67">
        <f t="shared" si="184"/>
        <v>0.371628277003765</v>
      </c>
      <c r="AI129" s="71">
        <f t="shared" si="169"/>
        <v>0.17162827402353301</v>
      </c>
      <c r="AJ129" s="94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</row>
    <row r="130" spans="19:52" x14ac:dyDescent="0.25">
      <c r="S130" s="29" t="s">
        <v>148</v>
      </c>
      <c r="T130" s="60">
        <f t="shared" si="170"/>
        <v>0.20000000298023199</v>
      </c>
      <c r="U130" s="60">
        <f t="shared" si="171"/>
        <v>0.20000000298023199</v>
      </c>
      <c r="V130" s="60">
        <f t="shared" si="172"/>
        <v>1</v>
      </c>
      <c r="W130" s="60">
        <f t="shared" si="173"/>
        <v>0</v>
      </c>
      <c r="X130" s="60">
        <f t="shared" si="174"/>
        <v>0.31378947664052198</v>
      </c>
      <c r="Y130" s="60">
        <f t="shared" si="175"/>
        <v>0.60353679955005601</v>
      </c>
      <c r="Z130" s="60">
        <f t="shared" si="176"/>
        <v>0.58669473230838798</v>
      </c>
      <c r="AA130" s="60">
        <f t="shared" si="177"/>
        <v>0.150150407105684</v>
      </c>
      <c r="AB130" s="60">
        <f t="shared" si="178"/>
        <v>0.20803897455334699</v>
      </c>
      <c r="AC130" s="60">
        <f t="shared" si="179"/>
        <v>0.46006869524717298</v>
      </c>
      <c r="AD130" s="60">
        <f t="shared" si="180"/>
        <v>0.175080467015505</v>
      </c>
      <c r="AE130" s="60">
        <f t="shared" si="181"/>
        <v>0.50165116041898705</v>
      </c>
      <c r="AF130" s="60">
        <f t="shared" si="182"/>
        <v>0.36160293221473699</v>
      </c>
      <c r="AG130" s="60">
        <f t="shared" si="183"/>
        <v>0.42591550946235701</v>
      </c>
      <c r="AH130" s="61">
        <f t="shared" si="184"/>
        <v>0.28456887602806102</v>
      </c>
      <c r="AI130" s="70">
        <f t="shared" si="169"/>
        <v>8.4568873047829035E-2</v>
      </c>
      <c r="AJ130" s="94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</row>
    <row r="131" spans="19:52" x14ac:dyDescent="0.25">
      <c r="S131" s="66" t="s">
        <v>149</v>
      </c>
      <c r="T131" s="64">
        <f t="shared" si="170"/>
        <v>0</v>
      </c>
      <c r="U131" s="64">
        <f t="shared" si="171"/>
        <v>0</v>
      </c>
      <c r="V131" s="64">
        <f t="shared" si="172"/>
        <v>0.20000000298023199</v>
      </c>
      <c r="W131" s="64">
        <f t="shared" si="173"/>
        <v>1</v>
      </c>
      <c r="X131" s="64">
        <f t="shared" si="174"/>
        <v>4.30454509332776E-2</v>
      </c>
      <c r="Y131" s="64">
        <f t="shared" si="175"/>
        <v>0.263327961787581</v>
      </c>
      <c r="Z131" s="64">
        <f t="shared" si="176"/>
        <v>0.44108751416206399</v>
      </c>
      <c r="AA131" s="64">
        <f t="shared" si="177"/>
        <v>0.46172857284545898</v>
      </c>
      <c r="AB131" s="64">
        <f t="shared" si="178"/>
        <v>0.14902795664966101</v>
      </c>
      <c r="AC131" s="64">
        <f t="shared" si="179"/>
        <v>0.19197686016559601</v>
      </c>
      <c r="AD131" s="64">
        <f t="shared" si="180"/>
        <v>0.36952984333038302</v>
      </c>
      <c r="AE131" s="64">
        <f t="shared" si="181"/>
        <v>0.16450610011816</v>
      </c>
      <c r="AF131" s="64">
        <f t="shared" si="182"/>
        <v>0.40530196577310601</v>
      </c>
      <c r="AG131" s="64">
        <f t="shared" si="183"/>
        <v>0.29994504153728502</v>
      </c>
      <c r="AH131" s="67">
        <f t="shared" si="184"/>
        <v>0.35073202848434398</v>
      </c>
      <c r="AI131" s="71">
        <f t="shared" si="169"/>
        <v>0.35073202848434398</v>
      </c>
      <c r="AJ131" s="94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</row>
    <row r="132" spans="19:52" x14ac:dyDescent="0.25">
      <c r="S132" s="68" t="s">
        <v>150</v>
      </c>
      <c r="T132" s="62">
        <f t="shared" si="170"/>
        <v>1.80000007152557</v>
      </c>
      <c r="U132" s="62">
        <f t="shared" si="171"/>
        <v>0.60000000894069705</v>
      </c>
      <c r="V132" s="62">
        <f t="shared" si="172"/>
        <v>0.20000000298023199</v>
      </c>
      <c r="W132" s="62">
        <f t="shared" si="173"/>
        <v>0</v>
      </c>
      <c r="X132" s="62">
        <f t="shared" si="174"/>
        <v>0.75629399623721805</v>
      </c>
      <c r="Y132" s="62">
        <f t="shared" si="175"/>
        <v>7.8495167195796994E-2</v>
      </c>
      <c r="Z132" s="62">
        <f t="shared" si="176"/>
        <v>0.234190749004483</v>
      </c>
      <c r="AA132" s="62">
        <f t="shared" si="177"/>
        <v>0.34870457649231001</v>
      </c>
      <c r="AB132" s="62">
        <f t="shared" si="178"/>
        <v>0.37767944857478097</v>
      </c>
      <c r="AC132" s="62">
        <f t="shared" si="179"/>
        <v>0.154712138697505</v>
      </c>
      <c r="AD132" s="62">
        <f t="shared" si="180"/>
        <v>0.185669530183077</v>
      </c>
      <c r="AE132" s="62">
        <f t="shared" si="181"/>
        <v>0.31236447021365199</v>
      </c>
      <c r="AF132" s="62">
        <f t="shared" si="182"/>
        <v>0.164671931415796</v>
      </c>
      <c r="AG132" s="62">
        <f t="shared" si="183"/>
        <v>0.34041692316532102</v>
      </c>
      <c r="AH132" s="63">
        <f t="shared" si="184"/>
        <v>0.26258503645658499</v>
      </c>
      <c r="AI132" s="80">
        <f t="shared" si="169"/>
        <v>-1.537415035068985</v>
      </c>
      <c r="AJ132" s="94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</row>
    <row r="133" spans="19:52" x14ac:dyDescent="0.25">
      <c r="S133" s="3" t="s">
        <v>9</v>
      </c>
      <c r="T133" s="8">
        <f>SUM(T123:T132)</f>
        <v>9.2000001966953242</v>
      </c>
      <c r="U133" s="8">
        <f t="shared" ref="U133:AI133" si="185">SUM(U123:U132)</f>
        <v>8.0000001788139361</v>
      </c>
      <c r="V133" s="8">
        <f t="shared" si="185"/>
        <v>10.700000047683712</v>
      </c>
      <c r="W133" s="8">
        <f t="shared" si="185"/>
        <v>9.8999999165534973</v>
      </c>
      <c r="X133" s="8">
        <f t="shared" si="185"/>
        <v>10.790324118919671</v>
      </c>
      <c r="Y133" s="8">
        <f t="shared" si="185"/>
        <v>10.437747014686469</v>
      </c>
      <c r="Z133" s="8">
        <f t="shared" si="185"/>
        <v>10.456045970320707</v>
      </c>
      <c r="AA133" s="8">
        <f t="shared" si="185"/>
        <v>9.0813129916787148</v>
      </c>
      <c r="AB133" s="8">
        <f t="shared" si="185"/>
        <v>8.7375392522662949</v>
      </c>
      <c r="AC133" s="8">
        <f t="shared" si="185"/>
        <v>9.86278774403036</v>
      </c>
      <c r="AD133" s="8">
        <f t="shared" si="185"/>
        <v>11.09921111911536</v>
      </c>
      <c r="AE133" s="8">
        <f t="shared" si="185"/>
        <v>11.856034006923437</v>
      </c>
      <c r="AF133" s="8">
        <f t="shared" si="185"/>
        <v>11.380532573908567</v>
      </c>
      <c r="AG133" s="8">
        <f t="shared" si="185"/>
        <v>11.765906319022173</v>
      </c>
      <c r="AH133" s="8">
        <f t="shared" si="185"/>
        <v>13.61492846906185</v>
      </c>
      <c r="AI133" s="6">
        <f t="shared" si="185"/>
        <v>4.4149282723665264</v>
      </c>
      <c r="AJ133" s="10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</row>
    <row r="134" spans="19:52" x14ac:dyDescent="0.25"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</row>
    <row r="135" spans="19:52" x14ac:dyDescent="0.25"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</row>
    <row r="136" spans="19:52" x14ac:dyDescent="0.25"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</row>
    <row r="137" spans="19:52" x14ac:dyDescent="0.25"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</row>
    <row r="138" spans="19:52" x14ac:dyDescent="0.25"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</row>
    <row r="139" spans="19:52" x14ac:dyDescent="0.25"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</row>
    <row r="140" spans="19:52" x14ac:dyDescent="0.25"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</row>
    <row r="141" spans="19:52" x14ac:dyDescent="0.25"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</row>
    <row r="142" spans="19:52" x14ac:dyDescent="0.25"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</row>
    <row r="143" spans="19:52" x14ac:dyDescent="0.25"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</row>
    <row r="144" spans="19:52" x14ac:dyDescent="0.25"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</row>
    <row r="145" spans="42:52" x14ac:dyDescent="0.25"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</row>
    <row r="146" spans="42:52" x14ac:dyDescent="0.25"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</row>
    <row r="147" spans="42:52" x14ac:dyDescent="0.25"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</row>
    <row r="148" spans="42:52" x14ac:dyDescent="0.25"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</row>
    <row r="149" spans="42:52" x14ac:dyDescent="0.25"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</row>
    <row r="150" spans="42:52" x14ac:dyDescent="0.25"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</row>
    <row r="151" spans="42:52" x14ac:dyDescent="0.25"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</row>
    <row r="152" spans="42:52" x14ac:dyDescent="0.25"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</row>
    <row r="153" spans="42:52" x14ac:dyDescent="0.25"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</row>
    <row r="154" spans="42:52" x14ac:dyDescent="0.25"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</row>
    <row r="155" spans="42:52" x14ac:dyDescent="0.25"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</row>
    <row r="156" spans="42:52" x14ac:dyDescent="0.25"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</row>
    <row r="157" spans="42:52" x14ac:dyDescent="0.25"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</row>
    <row r="158" spans="42:52" x14ac:dyDescent="0.25"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</row>
    <row r="159" spans="42:52" x14ac:dyDescent="0.25"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</row>
    <row r="160" spans="42:52" x14ac:dyDescent="0.25"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</row>
    <row r="161" spans="42:52" x14ac:dyDescent="0.25"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</row>
    <row r="162" spans="42:52" x14ac:dyDescent="0.25"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</row>
    <row r="163" spans="42:52" x14ac:dyDescent="0.25"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</row>
    <row r="164" spans="42:52" x14ac:dyDescent="0.25"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</row>
    <row r="165" spans="42:52" x14ac:dyDescent="0.25"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</row>
    <row r="166" spans="42:52" x14ac:dyDescent="0.25"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</row>
    <row r="167" spans="42:52" x14ac:dyDescent="0.25"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</row>
    <row r="168" spans="42:52" x14ac:dyDescent="0.25"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</row>
    <row r="169" spans="42:52" x14ac:dyDescent="0.25"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</row>
    <row r="170" spans="42:52" x14ac:dyDescent="0.25"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</row>
    <row r="171" spans="42:52" x14ac:dyDescent="0.25"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</row>
    <row r="172" spans="42:52" x14ac:dyDescent="0.25"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</row>
    <row r="173" spans="42:52" x14ac:dyDescent="0.25"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</row>
    <row r="174" spans="42:52" x14ac:dyDescent="0.25"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</row>
    <row r="175" spans="42:52" x14ac:dyDescent="0.25"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</row>
    <row r="176" spans="42:52" x14ac:dyDescent="0.25"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</row>
    <row r="177" spans="42:52" x14ac:dyDescent="0.25"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</row>
    <row r="178" spans="42:52" x14ac:dyDescent="0.25"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</row>
    <row r="179" spans="42:52" x14ac:dyDescent="0.25"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</row>
    <row r="180" spans="42:52" x14ac:dyDescent="0.25"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</row>
    <row r="181" spans="42:52" x14ac:dyDescent="0.25"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</row>
    <row r="182" spans="42:52" x14ac:dyDescent="0.25"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</row>
    <row r="183" spans="42:52" x14ac:dyDescent="0.25"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</row>
    <row r="184" spans="42:52" x14ac:dyDescent="0.25"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</row>
    <row r="185" spans="42:52" x14ac:dyDescent="0.25"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</row>
    <row r="186" spans="42:52" x14ac:dyDescent="0.25"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</row>
    <row r="187" spans="42:52" x14ac:dyDescent="0.25"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</row>
    <row r="188" spans="42:52" x14ac:dyDescent="0.25"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</row>
    <row r="189" spans="42:52" x14ac:dyDescent="0.25"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</row>
    <row r="190" spans="42:52" x14ac:dyDescent="0.25"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</row>
    <row r="191" spans="42:52" x14ac:dyDescent="0.25"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</row>
    <row r="192" spans="42:52" x14ac:dyDescent="0.25"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</row>
    <row r="193" spans="42:52" x14ac:dyDescent="0.25"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</row>
    <row r="194" spans="42:52" x14ac:dyDescent="0.25"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</row>
    <row r="195" spans="42:52" x14ac:dyDescent="0.25"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</row>
    <row r="196" spans="42:52" x14ac:dyDescent="0.25"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</row>
    <row r="197" spans="42:52" x14ac:dyDescent="0.25"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</row>
    <row r="198" spans="42:52" x14ac:dyDescent="0.25"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</row>
    <row r="199" spans="42:52" x14ac:dyDescent="0.25"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</row>
    <row r="200" spans="42:52" x14ac:dyDescent="0.25"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</row>
    <row r="201" spans="42:52" x14ac:dyDescent="0.25"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</row>
    <row r="202" spans="42:52" x14ac:dyDescent="0.25"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</row>
    <row r="203" spans="42:52" x14ac:dyDescent="0.25"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</row>
    <row r="204" spans="42:52" x14ac:dyDescent="0.25"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</row>
  </sheetData>
  <mergeCells count="1">
    <mergeCell ref="AI21:AI2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3"/>
  <sheetViews>
    <sheetView workbookViewId="0">
      <selection activeCell="A7" sqref="A7:XFD7"/>
    </sheetView>
  </sheetViews>
  <sheetFormatPr baseColWidth="10" defaultColWidth="8.7109375" defaultRowHeight="15" x14ac:dyDescent="0.25"/>
  <cols>
    <col min="2" max="2" width="12.85546875" customWidth="1"/>
    <col min="18" max="18" width="10" bestFit="1" customWidth="1"/>
    <col min="35" max="35" width="10.42578125" customWidth="1"/>
  </cols>
  <sheetData>
    <row r="1" spans="2:52" x14ac:dyDescent="0.25"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</row>
    <row r="2" spans="2:52" x14ac:dyDescent="0.25">
      <c r="B2" s="52" t="s">
        <v>4</v>
      </c>
      <c r="C2" t="s">
        <v>40</v>
      </c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</row>
    <row r="3" spans="2:52" x14ac:dyDescent="0.25">
      <c r="AK3" s="50" t="s">
        <v>38</v>
      </c>
      <c r="AL3" s="50">
        <v>2015</v>
      </c>
      <c r="AM3" s="50">
        <v>2016</v>
      </c>
      <c r="AN3" s="50">
        <v>2017</v>
      </c>
      <c r="AO3" s="50">
        <v>2018</v>
      </c>
      <c r="AP3" s="50">
        <v>2019</v>
      </c>
      <c r="AQ3" s="50">
        <v>2020</v>
      </c>
      <c r="AR3" s="50">
        <v>2021</v>
      </c>
      <c r="AS3" s="50">
        <v>2022</v>
      </c>
      <c r="AT3" s="50">
        <v>2023</v>
      </c>
      <c r="AU3" s="50">
        <v>2024</v>
      </c>
      <c r="AV3" s="50">
        <v>2025</v>
      </c>
      <c r="AW3" s="50">
        <v>2026</v>
      </c>
      <c r="AX3" s="50">
        <v>2027</v>
      </c>
      <c r="AY3" s="50">
        <v>2028</v>
      </c>
      <c r="AZ3" s="50">
        <v>2029</v>
      </c>
    </row>
    <row r="4" spans="2:52" x14ac:dyDescent="0.25">
      <c r="B4" s="32"/>
      <c r="C4" s="57" t="s">
        <v>43</v>
      </c>
      <c r="D4" s="57" t="s">
        <v>44</v>
      </c>
      <c r="E4" s="57" t="s">
        <v>45</v>
      </c>
      <c r="F4" s="57" t="s">
        <v>46</v>
      </c>
      <c r="G4" s="57" t="s">
        <v>18</v>
      </c>
      <c r="H4" s="57" t="s">
        <v>19</v>
      </c>
      <c r="I4" s="57" t="s">
        <v>20</v>
      </c>
      <c r="J4" s="57" t="s">
        <v>21</v>
      </c>
      <c r="K4" s="57" t="s">
        <v>22</v>
      </c>
      <c r="L4" s="57" t="s">
        <v>32</v>
      </c>
      <c r="M4" s="57" t="s">
        <v>33</v>
      </c>
      <c r="N4" s="57" t="s">
        <v>34</v>
      </c>
      <c r="O4" s="57" t="s">
        <v>35</v>
      </c>
      <c r="P4" s="57" t="s">
        <v>36</v>
      </c>
      <c r="Q4" s="57" t="s">
        <v>37</v>
      </c>
      <c r="R4" s="32"/>
      <c r="S4" s="46"/>
      <c r="T4" s="46">
        <v>2015</v>
      </c>
      <c r="U4" s="46">
        <v>2016</v>
      </c>
      <c r="V4" s="46">
        <v>2017</v>
      </c>
      <c r="W4" s="46">
        <v>2018</v>
      </c>
      <c r="X4" s="46">
        <v>2019</v>
      </c>
      <c r="Y4" s="46">
        <v>2020</v>
      </c>
      <c r="Z4" s="46">
        <v>2021</v>
      </c>
      <c r="AA4" s="46">
        <v>2022</v>
      </c>
      <c r="AB4" s="46">
        <v>2023</v>
      </c>
      <c r="AC4" s="46">
        <v>2024</v>
      </c>
      <c r="AD4" s="46">
        <v>2025</v>
      </c>
      <c r="AE4" s="46">
        <v>2026</v>
      </c>
      <c r="AF4" s="46">
        <v>2027</v>
      </c>
      <c r="AG4" s="46">
        <v>2028</v>
      </c>
      <c r="AH4" s="46">
        <v>2029</v>
      </c>
      <c r="AI4" s="46"/>
      <c r="AJ4" s="46"/>
      <c r="AK4" s="50" t="s">
        <v>47</v>
      </c>
      <c r="AL4" s="51">
        <v>46.399999618530302</v>
      </c>
      <c r="AM4" s="51">
        <v>52</v>
      </c>
      <c r="AN4" s="51">
        <v>57.799999237060497</v>
      </c>
      <c r="AO4" s="51">
        <v>46</v>
      </c>
      <c r="AP4" s="51">
        <v>54.038633346557603</v>
      </c>
      <c r="AQ4" s="51">
        <v>55.450048446655302</v>
      </c>
      <c r="AR4" s="51">
        <v>56.753984451293903</v>
      </c>
      <c r="AS4" s="51">
        <v>58.008401870727504</v>
      </c>
      <c r="AT4" s="51">
        <v>59.210470199584996</v>
      </c>
      <c r="AU4" s="51">
        <v>60.7980060577393</v>
      </c>
      <c r="AV4" s="51">
        <v>62.520650863647496</v>
      </c>
      <c r="AW4" s="51">
        <v>64.1395587921143</v>
      </c>
      <c r="AX4" s="51">
        <v>66.086429595947294</v>
      </c>
      <c r="AY4" s="51">
        <v>68.112865447998004</v>
      </c>
      <c r="AZ4" s="51">
        <v>70.026828765869098</v>
      </c>
    </row>
    <row r="5" spans="2:52" x14ac:dyDescent="0.25">
      <c r="B5" s="33" t="s">
        <v>47</v>
      </c>
      <c r="C5" s="8">
        <f>AL4</f>
        <v>46.399999618530302</v>
      </c>
      <c r="D5" s="8">
        <f t="shared" ref="D5:Q5" si="0">AM4</f>
        <v>52</v>
      </c>
      <c r="E5" s="8">
        <f t="shared" si="0"/>
        <v>57.799999237060497</v>
      </c>
      <c r="F5" s="8">
        <f t="shared" si="0"/>
        <v>46</v>
      </c>
      <c r="G5" s="8">
        <f t="shared" si="0"/>
        <v>54.038633346557603</v>
      </c>
      <c r="H5" s="8">
        <f t="shared" si="0"/>
        <v>55.450048446655302</v>
      </c>
      <c r="I5" s="8">
        <f t="shared" si="0"/>
        <v>56.753984451293903</v>
      </c>
      <c r="J5" s="8">
        <f t="shared" si="0"/>
        <v>58.008401870727504</v>
      </c>
      <c r="K5" s="8">
        <f t="shared" si="0"/>
        <v>59.210470199584996</v>
      </c>
      <c r="L5" s="8">
        <f t="shared" si="0"/>
        <v>60.7980060577393</v>
      </c>
      <c r="M5" s="8">
        <f t="shared" si="0"/>
        <v>62.520650863647496</v>
      </c>
      <c r="N5" s="8">
        <f t="shared" si="0"/>
        <v>64.1395587921143</v>
      </c>
      <c r="O5" s="8">
        <f t="shared" si="0"/>
        <v>66.086429595947294</v>
      </c>
      <c r="P5" s="8">
        <f t="shared" si="0"/>
        <v>68.112865447998004</v>
      </c>
      <c r="Q5" s="8">
        <f t="shared" si="0"/>
        <v>70.026828765869098</v>
      </c>
      <c r="R5" s="45"/>
      <c r="S5" s="47" t="str">
        <f>B5</f>
        <v>0 år</v>
      </c>
      <c r="T5" s="48">
        <f>C5/$C$5*100</f>
        <v>100</v>
      </c>
      <c r="U5" s="48">
        <f t="shared" ref="U5:AG5" si="1">D5/$C$5*100</f>
        <v>112.0689664385973</v>
      </c>
      <c r="V5" s="48">
        <f t="shared" si="1"/>
        <v>124.56896489709774</v>
      </c>
      <c r="W5" s="48">
        <f t="shared" si="1"/>
        <v>99.137931849528385</v>
      </c>
      <c r="X5" s="48">
        <f t="shared" si="1"/>
        <v>116.46257282505826</v>
      </c>
      <c r="Y5" s="48">
        <f t="shared" si="1"/>
        <v>119.50441573820783</v>
      </c>
      <c r="Z5" s="48">
        <f t="shared" si="1"/>
        <v>122.31462266786018</v>
      </c>
      <c r="AA5" s="48">
        <f t="shared" si="1"/>
        <v>125.01810850783126</v>
      </c>
      <c r="AB5" s="48">
        <f t="shared" si="1"/>
        <v>127.60877303097801</v>
      </c>
      <c r="AC5" s="48">
        <f t="shared" si="1"/>
        <v>131.03018654650808</v>
      </c>
      <c r="AD5" s="48">
        <f t="shared" si="1"/>
        <v>134.74278314148788</v>
      </c>
      <c r="AE5" s="48">
        <f t="shared" si="1"/>
        <v>138.2318088780749</v>
      </c>
      <c r="AF5" s="48">
        <f t="shared" si="1"/>
        <v>142.4276511622104</v>
      </c>
      <c r="AG5" s="48">
        <f t="shared" si="1"/>
        <v>146.79496984477657</v>
      </c>
      <c r="AH5" s="48">
        <f>Q5/$C$5*100</f>
        <v>150.91989082237663</v>
      </c>
      <c r="AI5" s="48"/>
      <c r="AJ5" s="48"/>
      <c r="AK5" s="50" t="s">
        <v>52</v>
      </c>
      <c r="AL5" s="51">
        <v>44.799999237060497</v>
      </c>
      <c r="AM5" s="51">
        <v>44.599998474121101</v>
      </c>
      <c r="AN5" s="51">
        <v>59.599998474121101</v>
      </c>
      <c r="AO5" s="51">
        <v>56.799999237060497</v>
      </c>
      <c r="AP5" s="51">
        <v>49.694433212280302</v>
      </c>
      <c r="AQ5" s="51">
        <v>57.233819961547901</v>
      </c>
      <c r="AR5" s="51">
        <v>58.649541854858398</v>
      </c>
      <c r="AS5" s="51">
        <v>59.9691257476807</v>
      </c>
      <c r="AT5" s="51">
        <v>61.2537746429443</v>
      </c>
      <c r="AU5" s="51">
        <v>62.952075958252003</v>
      </c>
      <c r="AV5" s="51">
        <v>64.562879562377901</v>
      </c>
      <c r="AW5" s="51">
        <v>66.294115066528306</v>
      </c>
      <c r="AX5" s="51">
        <v>68.385807037353501</v>
      </c>
      <c r="AY5" s="51">
        <v>70.344249725341797</v>
      </c>
      <c r="AZ5" s="51">
        <v>72.383262634277301</v>
      </c>
    </row>
    <row r="6" spans="2:52" x14ac:dyDescent="0.25">
      <c r="B6" s="33" t="s">
        <v>48</v>
      </c>
      <c r="C6" s="8">
        <f>AL5+AL6+AL7+AL8+AL9</f>
        <v>254.39999580383289</v>
      </c>
      <c r="D6" s="8">
        <f t="shared" ref="D6:Q6" si="2">AM5+AM6+AM7+AM8+AM9</f>
        <v>278.19999694824213</v>
      </c>
      <c r="E6" s="8">
        <f t="shared" si="2"/>
        <v>277.99999618530273</v>
      </c>
      <c r="F6" s="8">
        <f t="shared" si="2"/>
        <v>290.99999427795399</v>
      </c>
      <c r="G6" s="8">
        <f t="shared" si="2"/>
        <v>289.0462589263916</v>
      </c>
      <c r="H6" s="8">
        <f t="shared" si="2"/>
        <v>295.26613235473638</v>
      </c>
      <c r="I6" s="8">
        <f t="shared" si="2"/>
        <v>308.34215927124029</v>
      </c>
      <c r="J6" s="8">
        <f t="shared" si="2"/>
        <v>310.4732398986817</v>
      </c>
      <c r="K6" s="8">
        <f t="shared" si="2"/>
        <v>315.91878318786615</v>
      </c>
      <c r="L6" s="8">
        <f t="shared" si="2"/>
        <v>329.85449028015125</v>
      </c>
      <c r="M6" s="8">
        <f t="shared" si="2"/>
        <v>338.65582656860352</v>
      </c>
      <c r="N6" s="8">
        <f t="shared" si="2"/>
        <v>347.3797397613526</v>
      </c>
      <c r="O6" s="8">
        <f t="shared" si="2"/>
        <v>358.14151382446283</v>
      </c>
      <c r="P6" s="8">
        <f t="shared" si="2"/>
        <v>368.62635040283186</v>
      </c>
      <c r="Q6" s="8">
        <f t="shared" si="2"/>
        <v>379.0392341613769</v>
      </c>
      <c r="R6" s="45"/>
      <c r="S6" s="47" t="str">
        <f t="shared" ref="S6:S9" si="3">B6</f>
        <v>1-5 år</v>
      </c>
      <c r="T6" s="48">
        <f>C6/$C$6*100</f>
        <v>100</v>
      </c>
      <c r="U6" s="48">
        <f t="shared" ref="U6:AG6" si="4">D6/$C$6*100</f>
        <v>109.35534651610661</v>
      </c>
      <c r="V6" s="48">
        <f t="shared" si="4"/>
        <v>109.27672986271106</v>
      </c>
      <c r="W6" s="48">
        <f t="shared" si="4"/>
        <v>114.38679209033606</v>
      </c>
      <c r="X6" s="48">
        <f t="shared" si="4"/>
        <v>113.61881434513637</v>
      </c>
      <c r="Y6" s="48">
        <f t="shared" si="4"/>
        <v>116.06373318591375</v>
      </c>
      <c r="Z6" s="48">
        <f t="shared" si="4"/>
        <v>121.20368095799894</v>
      </c>
      <c r="AA6" s="48">
        <f t="shared" si="4"/>
        <v>122.04136989769714</v>
      </c>
      <c r="AB6" s="48">
        <f t="shared" si="4"/>
        <v>124.18191367875266</v>
      </c>
      <c r="AC6" s="48">
        <f t="shared" si="4"/>
        <v>129.65978605380997</v>
      </c>
      <c r="AD6" s="48">
        <f t="shared" si="4"/>
        <v>133.119430878348</v>
      </c>
      <c r="AE6" s="48">
        <f t="shared" si="4"/>
        <v>136.54864209558247</v>
      </c>
      <c r="AF6" s="48">
        <f t="shared" si="4"/>
        <v>140.77889926563708</v>
      </c>
      <c r="AG6" s="48">
        <f t="shared" si="4"/>
        <v>144.90029735970538</v>
      </c>
      <c r="AH6" s="48">
        <f>Q6/$C$6*100</f>
        <v>148.99341211218137</v>
      </c>
      <c r="AI6" s="48"/>
      <c r="AJ6" s="48"/>
      <c r="AK6" s="50" t="s">
        <v>53</v>
      </c>
      <c r="AL6" s="51">
        <v>55.599998474121101</v>
      </c>
      <c r="AM6" s="51">
        <v>48.799999237060497</v>
      </c>
      <c r="AN6" s="51">
        <v>45.799999237060497</v>
      </c>
      <c r="AO6" s="51">
        <v>64.799999237060504</v>
      </c>
      <c r="AP6" s="51">
        <v>59.835979461669901</v>
      </c>
      <c r="AQ6" s="51">
        <v>53.403158187866197</v>
      </c>
      <c r="AR6" s="51">
        <v>60.5363674163818</v>
      </c>
      <c r="AS6" s="51">
        <v>61.957366943359403</v>
      </c>
      <c r="AT6" s="51">
        <v>63.303342819213903</v>
      </c>
      <c r="AU6" s="51">
        <v>65.119174957275405</v>
      </c>
      <c r="AV6" s="51">
        <v>66.835126876831097</v>
      </c>
      <c r="AW6" s="51">
        <v>68.4771537780762</v>
      </c>
      <c r="AX6" s="51">
        <v>70.711742401123004</v>
      </c>
      <c r="AY6" s="51">
        <v>72.801246643066406</v>
      </c>
      <c r="AZ6" s="51">
        <v>74.791809082031307</v>
      </c>
    </row>
    <row r="7" spans="2:52" x14ac:dyDescent="0.25">
      <c r="B7" s="33" t="s">
        <v>49</v>
      </c>
      <c r="C7" s="8">
        <f>AL10+AL11+AL12+AL13+AL14+AL15+AL16</f>
        <v>349.39999771118153</v>
      </c>
      <c r="D7" s="8">
        <f t="shared" ref="D7:Q7" si="5">AM10+AM11+AM12+AM13+AM14+AM15+AM16</f>
        <v>365.19999694824219</v>
      </c>
      <c r="E7" s="8">
        <f t="shared" si="5"/>
        <v>385.99999618530268</v>
      </c>
      <c r="F7" s="8">
        <f t="shared" si="5"/>
        <v>389.79999351501459</v>
      </c>
      <c r="G7" s="8">
        <f t="shared" si="5"/>
        <v>411.73973083496071</v>
      </c>
      <c r="H7" s="8">
        <f t="shared" si="5"/>
        <v>429.89582252502447</v>
      </c>
      <c r="I7" s="8">
        <f t="shared" si="5"/>
        <v>434.43105697631836</v>
      </c>
      <c r="J7" s="8">
        <f t="shared" si="5"/>
        <v>446.65489387512218</v>
      </c>
      <c r="K7" s="8">
        <f t="shared" si="5"/>
        <v>462.03126716613775</v>
      </c>
      <c r="L7" s="8">
        <f t="shared" si="5"/>
        <v>464.17625617980957</v>
      </c>
      <c r="M7" s="8">
        <f t="shared" si="5"/>
        <v>471.98594856262196</v>
      </c>
      <c r="N7" s="8">
        <f t="shared" si="5"/>
        <v>483.44442176818848</v>
      </c>
      <c r="O7" s="8">
        <f t="shared" si="5"/>
        <v>496.58396148681629</v>
      </c>
      <c r="P7" s="8">
        <f t="shared" si="5"/>
        <v>513.89727401733398</v>
      </c>
      <c r="Q7" s="8">
        <f t="shared" si="5"/>
        <v>526.16027069091797</v>
      </c>
      <c r="R7" s="45"/>
      <c r="S7" s="47" t="str">
        <f t="shared" si="3"/>
        <v>6-12 år</v>
      </c>
      <c r="T7" s="48">
        <f>C7/$C$7*100</f>
        <v>100</v>
      </c>
      <c r="U7" s="48">
        <f t="shared" ref="U7:AG7" si="6">D7/$C$7*100</f>
        <v>104.52203759031538</v>
      </c>
      <c r="V7" s="48">
        <f t="shared" si="6"/>
        <v>110.47509980362827</v>
      </c>
      <c r="W7" s="48">
        <f t="shared" si="6"/>
        <v>111.56267775285684</v>
      </c>
      <c r="X7" s="48">
        <f t="shared" si="6"/>
        <v>117.84193861824521</v>
      </c>
      <c r="Y7" s="48">
        <f t="shared" si="6"/>
        <v>123.03830147142183</v>
      </c>
      <c r="Z7" s="48">
        <f t="shared" si="6"/>
        <v>124.3363079055955</v>
      </c>
      <c r="AA7" s="48">
        <f t="shared" si="6"/>
        <v>127.83483022353445</v>
      </c>
      <c r="AB7" s="48">
        <f t="shared" si="6"/>
        <v>132.23562398190359</v>
      </c>
      <c r="AC7" s="48">
        <f t="shared" si="6"/>
        <v>132.84953040082831</v>
      </c>
      <c r="AD7" s="48">
        <f t="shared" si="6"/>
        <v>135.08470282039656</v>
      </c>
      <c r="AE7" s="48">
        <f t="shared" si="6"/>
        <v>138.36417428022131</v>
      </c>
      <c r="AF7" s="48">
        <f t="shared" si="6"/>
        <v>142.12477525466355</v>
      </c>
      <c r="AG7" s="48">
        <f t="shared" si="6"/>
        <v>147.07993056202821</v>
      </c>
      <c r="AH7" s="48">
        <f>Q7/$C$7*100</f>
        <v>150.58966060035544</v>
      </c>
      <c r="AI7" s="48"/>
      <c r="AJ7" s="48"/>
      <c r="AK7" s="50" t="s">
        <v>54</v>
      </c>
      <c r="AL7" s="51">
        <v>50.600000381469698</v>
      </c>
      <c r="AM7" s="51">
        <v>61.399999618530302</v>
      </c>
      <c r="AN7" s="51">
        <v>56.399999618530302</v>
      </c>
      <c r="AO7" s="51">
        <v>48.599998474121101</v>
      </c>
      <c r="AP7" s="51">
        <v>66.118122100830107</v>
      </c>
      <c r="AQ7" s="51">
        <v>62.4465942382813</v>
      </c>
      <c r="AR7" s="51">
        <v>56.5459079742432</v>
      </c>
      <c r="AS7" s="51">
        <v>63.352849960327099</v>
      </c>
      <c r="AT7" s="51">
        <v>64.781322479248004</v>
      </c>
      <c r="AU7" s="51">
        <v>66.614707946777301</v>
      </c>
      <c r="AV7" s="51">
        <v>68.426254272460895</v>
      </c>
      <c r="AW7" s="51">
        <v>70.153778076171903</v>
      </c>
      <c r="AX7" s="51">
        <v>72.274932861328097</v>
      </c>
      <c r="AY7" s="51">
        <v>74.480907440185504</v>
      </c>
      <c r="AZ7" s="51">
        <v>76.574028015136705</v>
      </c>
    </row>
    <row r="8" spans="2:52" x14ac:dyDescent="0.25">
      <c r="B8" s="33" t="s">
        <v>50</v>
      </c>
      <c r="C8" s="8">
        <f>AL17+AL18+AL19</f>
        <v>131.59999847412109</v>
      </c>
      <c r="D8" s="8">
        <f t="shared" ref="D8:Q8" si="7">AM17+AM18+AM19</f>
        <v>133.7999992370606</v>
      </c>
      <c r="E8" s="8">
        <f t="shared" si="7"/>
        <v>148.80000114440921</v>
      </c>
      <c r="F8" s="8">
        <f t="shared" si="7"/>
        <v>170.80000114440921</v>
      </c>
      <c r="G8" s="8">
        <f t="shared" si="7"/>
        <v>173.47492980957031</v>
      </c>
      <c r="H8" s="8">
        <f t="shared" si="7"/>
        <v>165.7990779876709</v>
      </c>
      <c r="I8" s="8">
        <f t="shared" si="7"/>
        <v>167.12780380249018</v>
      </c>
      <c r="J8" s="8">
        <f t="shared" si="7"/>
        <v>179.89767646789551</v>
      </c>
      <c r="K8" s="8">
        <f t="shared" si="7"/>
        <v>184.99645042419439</v>
      </c>
      <c r="L8" s="8">
        <f t="shared" si="7"/>
        <v>194.0707168579101</v>
      </c>
      <c r="M8" s="8">
        <f t="shared" si="7"/>
        <v>199.22311210632319</v>
      </c>
      <c r="N8" s="8">
        <f t="shared" si="7"/>
        <v>206.74276351928717</v>
      </c>
      <c r="O8" s="8">
        <f t="shared" si="7"/>
        <v>209.25730895996088</v>
      </c>
      <c r="P8" s="8">
        <f t="shared" si="7"/>
        <v>206.82725524902341</v>
      </c>
      <c r="Q8" s="8">
        <f t="shared" si="7"/>
        <v>214.20136260986334</v>
      </c>
      <c r="R8" s="45"/>
      <c r="S8" s="47" t="str">
        <f t="shared" si="3"/>
        <v>13-15 år</v>
      </c>
      <c r="T8" s="48">
        <f>C8/$C$8*100</f>
        <v>100</v>
      </c>
      <c r="U8" s="48">
        <f t="shared" ref="U8:AG8" si="8">D8/$C$8*100</f>
        <v>101.67173312192108</v>
      </c>
      <c r="V8" s="48">
        <f t="shared" si="8"/>
        <v>113.0699109952273</v>
      </c>
      <c r="W8" s="48">
        <f t="shared" si="8"/>
        <v>129.78723641702527</v>
      </c>
      <c r="X8" s="48">
        <f t="shared" si="8"/>
        <v>131.819857006825</v>
      </c>
      <c r="Y8" s="48">
        <f t="shared" si="8"/>
        <v>125.98714278881621</v>
      </c>
      <c r="Z8" s="48">
        <f t="shared" si="8"/>
        <v>126.9968128725743</v>
      </c>
      <c r="AA8" s="48">
        <f t="shared" si="8"/>
        <v>136.7003636426881</v>
      </c>
      <c r="AB8" s="48">
        <f t="shared" si="8"/>
        <v>140.57481198267158</v>
      </c>
      <c r="AC8" s="48">
        <f t="shared" si="8"/>
        <v>147.4701512979681</v>
      </c>
      <c r="AD8" s="48">
        <f t="shared" si="8"/>
        <v>151.3853453011248</v>
      </c>
      <c r="AE8" s="48">
        <f t="shared" si="8"/>
        <v>157.09936619789761</v>
      </c>
      <c r="AF8" s="48">
        <f t="shared" si="8"/>
        <v>159.010115035154</v>
      </c>
      <c r="AG8" s="48">
        <f t="shared" si="8"/>
        <v>157.16356964069084</v>
      </c>
      <c r="AH8" s="48">
        <f>Q8/$C$8*100</f>
        <v>162.76699475189253</v>
      </c>
      <c r="AI8" s="48"/>
      <c r="AJ8" s="48"/>
      <c r="AK8" s="50" t="s">
        <v>55</v>
      </c>
      <c r="AL8" s="51">
        <v>56.799999237060497</v>
      </c>
      <c r="AM8" s="51">
        <v>59.600000381469698</v>
      </c>
      <c r="AN8" s="51">
        <v>59.399999618530302</v>
      </c>
      <c r="AO8" s="51">
        <v>59.599998474121101</v>
      </c>
      <c r="AP8" s="51">
        <v>52.220577239990199</v>
      </c>
      <c r="AQ8" s="51">
        <v>67.2900581359863</v>
      </c>
      <c r="AR8" s="51">
        <v>64.591627120971694</v>
      </c>
      <c r="AS8" s="51">
        <v>59.091581344604499</v>
      </c>
      <c r="AT8" s="51">
        <v>65.659603118896499</v>
      </c>
      <c r="AU8" s="51">
        <v>67.513994216918903</v>
      </c>
      <c r="AV8" s="51">
        <v>69.338188171386705</v>
      </c>
      <c r="AW8" s="51">
        <v>71.147342681884794</v>
      </c>
      <c r="AX8" s="51">
        <v>73.294395446777301</v>
      </c>
      <c r="AY8" s="51">
        <v>75.399765014648395</v>
      </c>
      <c r="AZ8" s="51">
        <v>77.593273162841797</v>
      </c>
    </row>
    <row r="9" spans="2:52" x14ac:dyDescent="0.25">
      <c r="B9" s="33" t="s">
        <v>51</v>
      </c>
      <c r="C9" s="8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2707.5999994277954</v>
      </c>
      <c r="D9" s="8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2757.7999963760376</v>
      </c>
      <c r="E9" s="8">
        <f t="shared" si="9"/>
        <v>2777.1999912261963</v>
      </c>
      <c r="F9" s="8">
        <f t="shared" si="9"/>
        <v>2836.7999973297119</v>
      </c>
      <c r="G9" s="8">
        <f t="shared" si="9"/>
        <v>2918.3423595428467</v>
      </c>
      <c r="H9" s="8">
        <f t="shared" si="9"/>
        <v>3014.4427604675293</v>
      </c>
      <c r="I9" s="8">
        <f t="shared" si="9"/>
        <v>3104.8891429901123</v>
      </c>
      <c r="J9" s="8">
        <f t="shared" si="9"/>
        <v>3177.0431966781616</v>
      </c>
      <c r="K9" s="8">
        <f t="shared" si="9"/>
        <v>3243.2561588287354</v>
      </c>
      <c r="L9" s="8">
        <f t="shared" si="9"/>
        <v>3337.6347713470464</v>
      </c>
      <c r="M9" s="8">
        <f t="shared" si="9"/>
        <v>3435.8686084747314</v>
      </c>
      <c r="N9" s="8">
        <f t="shared" si="9"/>
        <v>3522.5561828613281</v>
      </c>
      <c r="O9" s="8">
        <f t="shared" si="9"/>
        <v>3634.7056484222412</v>
      </c>
      <c r="P9" s="8">
        <f t="shared" si="9"/>
        <v>3748.3667030334468</v>
      </c>
      <c r="Q9" s="8">
        <f t="shared" si="9"/>
        <v>3851.6111087799086</v>
      </c>
      <c r="R9" s="45"/>
      <c r="S9" s="47" t="str">
        <f t="shared" si="3"/>
        <v>16-66 år</v>
      </c>
      <c r="T9" s="48">
        <f>C9/$C$9*100</f>
        <v>100</v>
      </c>
      <c r="U9" s="48">
        <f t="shared" ref="U9:AG9" si="10">D9/$C$9*100</f>
        <v>101.85404036633369</v>
      </c>
      <c r="V9" s="48">
        <f t="shared" si="10"/>
        <v>102.57054187520718</v>
      </c>
      <c r="W9" s="48">
        <f t="shared" si="10"/>
        <v>104.77175350602825</v>
      </c>
      <c r="X9" s="48">
        <f t="shared" si="10"/>
        <v>107.78336387057128</v>
      </c>
      <c r="Y9" s="48">
        <f t="shared" si="10"/>
        <v>111.33264740377382</v>
      </c>
      <c r="Z9" s="48">
        <f t="shared" si="10"/>
        <v>114.67311063843542</v>
      </c>
      <c r="AA9" s="48">
        <f t="shared" si="10"/>
        <v>117.33798187876994</v>
      </c>
      <c r="AB9" s="48">
        <f t="shared" si="10"/>
        <v>119.78343032627204</v>
      </c>
      <c r="AC9" s="48">
        <f t="shared" si="10"/>
        <v>123.26912291521634</v>
      </c>
      <c r="AD9" s="48">
        <f t="shared" si="10"/>
        <v>126.89720081255884</v>
      </c>
      <c r="AE9" s="48">
        <f t="shared" si="10"/>
        <v>130.09883969588415</v>
      </c>
      <c r="AF9" s="48">
        <f t="shared" si="10"/>
        <v>134.24086457343677</v>
      </c>
      <c r="AG9" s="48">
        <f t="shared" si="10"/>
        <v>138.43871708618701</v>
      </c>
      <c r="AH9" s="48">
        <f>Q9/$C$9*100</f>
        <v>142.25185070150243</v>
      </c>
      <c r="AI9" s="48"/>
      <c r="AJ9" s="48"/>
      <c r="AK9" s="50" t="s">
        <v>56</v>
      </c>
      <c r="AL9" s="51">
        <v>46.599998474121101</v>
      </c>
      <c r="AM9" s="51">
        <v>63.799999237060497</v>
      </c>
      <c r="AN9" s="51">
        <v>56.799999237060497</v>
      </c>
      <c r="AO9" s="51">
        <v>61.199998855590799</v>
      </c>
      <c r="AP9" s="51">
        <v>61.177146911621101</v>
      </c>
      <c r="AQ9" s="51">
        <v>54.892501831054702</v>
      </c>
      <c r="AR9" s="51">
        <v>68.018714904785199</v>
      </c>
      <c r="AS9" s="51">
        <v>66.102315902710004</v>
      </c>
      <c r="AT9" s="51">
        <v>60.920740127563498</v>
      </c>
      <c r="AU9" s="51">
        <v>67.654537200927706</v>
      </c>
      <c r="AV9" s="51">
        <v>69.493377685546903</v>
      </c>
      <c r="AW9" s="51">
        <v>71.307350158691406</v>
      </c>
      <c r="AX9" s="51">
        <v>73.474636077880902</v>
      </c>
      <c r="AY9" s="51">
        <v>75.600181579589801</v>
      </c>
      <c r="AZ9" s="51">
        <v>77.696861267089801</v>
      </c>
    </row>
    <row r="10" spans="2:52" x14ac:dyDescent="0.25">
      <c r="B10" s="34" t="s">
        <v>23</v>
      </c>
      <c r="C10" s="8">
        <f t="shared" ref="C10:Q10" si="11">C5+C6+C7+C8+AL20+AL21</f>
        <v>870.5999889373777</v>
      </c>
      <c r="D10" s="8">
        <f t="shared" si="11"/>
        <v>927.79999160766602</v>
      </c>
      <c r="E10" s="8">
        <f t="shared" si="11"/>
        <v>966.7999916076659</v>
      </c>
      <c r="F10" s="8">
        <f t="shared" si="11"/>
        <v>989.99998855590798</v>
      </c>
      <c r="G10" s="8">
        <f t="shared" si="11"/>
        <v>1027.5662727355955</v>
      </c>
      <c r="H10" s="8">
        <f t="shared" si="11"/>
        <v>1062.1700096130373</v>
      </c>
      <c r="I10" s="8">
        <f t="shared" si="11"/>
        <v>1092.2346363067627</v>
      </c>
      <c r="J10" s="8">
        <f t="shared" si="11"/>
        <v>1112.7795295715332</v>
      </c>
      <c r="K10" s="8">
        <f t="shared" si="11"/>
        <v>1136.0383644104004</v>
      </c>
      <c r="L10" s="8">
        <f t="shared" si="11"/>
        <v>1170.4613704681396</v>
      </c>
      <c r="M10" s="8">
        <f t="shared" si="11"/>
        <v>1204.3405723571777</v>
      </c>
      <c r="N10" s="8">
        <f t="shared" si="11"/>
        <v>1233.6930065155032</v>
      </c>
      <c r="O10" s="8">
        <f t="shared" si="11"/>
        <v>1265.39831161499</v>
      </c>
      <c r="P10" s="8">
        <f t="shared" si="11"/>
        <v>1301.960380554199</v>
      </c>
      <c r="Q10" s="8">
        <f t="shared" si="11"/>
        <v>1334.6157646179199</v>
      </c>
      <c r="S10" s="47" t="s">
        <v>23</v>
      </c>
      <c r="T10" s="48">
        <f>C10/$C$10*100</f>
        <v>100</v>
      </c>
      <c r="U10" s="48">
        <f t="shared" ref="U10:AG10" si="12">D10/$C$10*100</f>
        <v>106.57018187423877</v>
      </c>
      <c r="V10" s="48">
        <f t="shared" si="12"/>
        <v>111.04985112482098</v>
      </c>
      <c r="W10" s="48">
        <f t="shared" si="12"/>
        <v>113.71467966181179</v>
      </c>
      <c r="X10" s="48">
        <f t="shared" si="12"/>
        <v>118.02966756177025</v>
      </c>
      <c r="Y10" s="48">
        <f t="shared" si="12"/>
        <v>122.00436746036294</v>
      </c>
      <c r="Z10" s="48">
        <f t="shared" si="12"/>
        <v>125.45769012010948</v>
      </c>
      <c r="AA10" s="48">
        <f t="shared" si="12"/>
        <v>127.81754464869117</v>
      </c>
      <c r="AB10" s="48">
        <f t="shared" si="12"/>
        <v>130.48913150079485</v>
      </c>
      <c r="AC10" s="48">
        <f t="shared" si="12"/>
        <v>134.44307205847335</v>
      </c>
      <c r="AD10" s="48">
        <f t="shared" si="12"/>
        <v>138.3345494671039</v>
      </c>
      <c r="AE10" s="48">
        <f t="shared" si="12"/>
        <v>141.70606733194467</v>
      </c>
      <c r="AF10" s="48">
        <f t="shared" si="12"/>
        <v>145.34784375077797</v>
      </c>
      <c r="AG10" s="48">
        <f t="shared" si="12"/>
        <v>149.54748416012777</v>
      </c>
      <c r="AH10" s="48">
        <f>Q10/$C$10*100</f>
        <v>153.29838979746631</v>
      </c>
      <c r="AI10" s="48"/>
      <c r="AJ10" s="48"/>
      <c r="AK10" s="50" t="s">
        <v>57</v>
      </c>
      <c r="AL10" s="51">
        <v>55</v>
      </c>
      <c r="AM10" s="51">
        <v>45.599998474121101</v>
      </c>
      <c r="AN10" s="51">
        <v>67.599998474121094</v>
      </c>
      <c r="AO10" s="51">
        <v>59.599998474121101</v>
      </c>
      <c r="AP10" s="51">
        <v>62.265710830688498</v>
      </c>
      <c r="AQ10" s="51">
        <v>62.6627521514893</v>
      </c>
      <c r="AR10" s="51">
        <v>57.208927154541001</v>
      </c>
      <c r="AS10" s="51">
        <v>68.845359802246094</v>
      </c>
      <c r="AT10" s="51">
        <v>67.534156799316406</v>
      </c>
      <c r="AU10" s="51">
        <v>62.931728363037102</v>
      </c>
      <c r="AV10" s="51">
        <v>69.505977630615206</v>
      </c>
      <c r="AW10" s="51">
        <v>71.338092803955107</v>
      </c>
      <c r="AX10" s="51">
        <v>73.476058959960895</v>
      </c>
      <c r="AY10" s="51">
        <v>75.626682281494098</v>
      </c>
      <c r="AZ10" s="51">
        <v>77.7476615905762</v>
      </c>
    </row>
    <row r="11" spans="2:52" x14ac:dyDescent="0.25">
      <c r="B11" s="34" t="s">
        <v>24</v>
      </c>
      <c r="C11" s="8">
        <f>AL22+AL23+AL24+AL25+AL26+AL27+AL28+AL29+AL30+AL31+AL32+AL33+AL34+AL35+AL36+AL37+AL38+AL39+AL40+AL41+AL42+AL43+AL44+AL45+AL46+AL47+AL48+AL49+AL50+AL51+AL52+AL53</f>
        <v>1920.0000019073486</v>
      </c>
      <c r="D11" s="8">
        <f t="shared" ref="D11:Q11" si="13">AM22+AM23+AM24+AM25+AM26+AM27+AM28+AM29+AM30+AM31+AM32+AM33+AM34+AM35+AM36+AM37+AM38+AM39+AM40+AM41+AM42+AM43+AM44+AM45+AM46+AM47+AM48+AM49+AM50+AM51+AM52+AM53</f>
        <v>1954.3999977111816</v>
      </c>
      <c r="E11" s="8">
        <f t="shared" si="13"/>
        <v>1962.9999923706055</v>
      </c>
      <c r="F11" s="8">
        <f t="shared" si="13"/>
        <v>1993.7999954223633</v>
      </c>
      <c r="G11" s="8">
        <f t="shared" si="13"/>
        <v>2059.9333457946777</v>
      </c>
      <c r="H11" s="8">
        <f t="shared" si="13"/>
        <v>2110.3359889984131</v>
      </c>
      <c r="I11" s="8">
        <f t="shared" si="13"/>
        <v>2170.1822891235352</v>
      </c>
      <c r="J11" s="8">
        <f t="shared" si="13"/>
        <v>2231.1296234130859</v>
      </c>
      <c r="K11" s="8">
        <f t="shared" si="13"/>
        <v>2281.4913845062256</v>
      </c>
      <c r="L11" s="8">
        <f t="shared" si="13"/>
        <v>2345.8522434234619</v>
      </c>
      <c r="M11" s="8">
        <f t="shared" si="13"/>
        <v>2412.3226699829102</v>
      </c>
      <c r="N11" s="8">
        <f t="shared" si="13"/>
        <v>2474.5656337738037</v>
      </c>
      <c r="O11" s="8">
        <f t="shared" si="13"/>
        <v>2560.170480728149</v>
      </c>
      <c r="P11" s="8">
        <f t="shared" si="13"/>
        <v>2630.738525390625</v>
      </c>
      <c r="Q11" s="8">
        <f t="shared" si="13"/>
        <v>2706.7161254882822</v>
      </c>
      <c r="S11" s="47" t="s">
        <v>24</v>
      </c>
      <c r="T11" s="48">
        <f>C11/$C$11*100</f>
        <v>100</v>
      </c>
      <c r="U11" s="48">
        <f t="shared" ref="U11:AG11" si="14">D11/$C$11*100</f>
        <v>101.79166644633644</v>
      </c>
      <c r="V11" s="48">
        <f t="shared" si="14"/>
        <v>102.23958283440314</v>
      </c>
      <c r="W11" s="48">
        <f t="shared" si="14"/>
        <v>103.84374965842191</v>
      </c>
      <c r="X11" s="48">
        <f t="shared" si="14"/>
        <v>107.28819498689155</v>
      </c>
      <c r="Y11" s="48">
        <f t="shared" si="14"/>
        <v>109.91333265114494</v>
      </c>
      <c r="Z11" s="48">
        <f t="shared" si="14"/>
        <v>113.03032744623192</v>
      </c>
      <c r="AA11" s="48">
        <f t="shared" si="14"/>
        <v>116.20466777065926</v>
      </c>
      <c r="AB11" s="48">
        <f t="shared" si="14"/>
        <v>118.82767615832121</v>
      </c>
      <c r="AC11" s="48">
        <f t="shared" si="14"/>
        <v>122.17980422359724</v>
      </c>
      <c r="AD11" s="48">
        <f t="shared" si="14"/>
        <v>125.64180560346266</v>
      </c>
      <c r="AE11" s="48">
        <f t="shared" si="14"/>
        <v>128.88362663101788</v>
      </c>
      <c r="AF11" s="48">
        <f t="shared" si="14"/>
        <v>133.34221240546086</v>
      </c>
      <c r="AG11" s="48">
        <f t="shared" si="14"/>
        <v>137.01763139464694</v>
      </c>
      <c r="AH11" s="48">
        <f>Q11/$C$11*100</f>
        <v>140.97479806246881</v>
      </c>
      <c r="AI11" s="48"/>
      <c r="AJ11" s="48"/>
      <c r="AK11" s="50" t="s">
        <v>58</v>
      </c>
      <c r="AL11" s="51">
        <v>51.799999237060497</v>
      </c>
      <c r="AM11" s="51">
        <v>59.800001144409201</v>
      </c>
      <c r="AN11" s="51">
        <v>49.599998474121101</v>
      </c>
      <c r="AO11" s="51">
        <v>65.599998474121094</v>
      </c>
      <c r="AP11" s="51">
        <v>61.733505249023402</v>
      </c>
      <c r="AQ11" s="51">
        <v>63.253238677978501</v>
      </c>
      <c r="AR11" s="51">
        <v>63.964826583862298</v>
      </c>
      <c r="AS11" s="51">
        <v>59.163984298706097</v>
      </c>
      <c r="AT11" s="51">
        <v>69.637073516845703</v>
      </c>
      <c r="AU11" s="51">
        <v>69.099819183349595</v>
      </c>
      <c r="AV11" s="51">
        <v>64.688941955566406</v>
      </c>
      <c r="AW11" s="51">
        <v>71.139167785644503</v>
      </c>
      <c r="AX11" s="51">
        <v>73.2622261047363</v>
      </c>
      <c r="AY11" s="51">
        <v>75.3881645202637</v>
      </c>
      <c r="AZ11" s="51">
        <v>77.534194946289105</v>
      </c>
    </row>
    <row r="12" spans="2:52" x14ac:dyDescent="0.25">
      <c r="B12" s="34" t="s">
        <v>25</v>
      </c>
      <c r="C12" s="8">
        <f>AL54+AL55+AL56+AL57+AL58+AL59+AL60+AL61+AL62+AL63+AL64+AL65+AL66+AL67+AL68+AL69+AL70</f>
        <v>698.80000019073486</v>
      </c>
      <c r="D12" s="8">
        <f t="shared" ref="D12:Q12" si="15">AM54+AM55+AM56+AM57+AM58+AM59+AM60+AM61+AM62+AM63+AM64+AM65+AM66+AM67+AM68+AM69+AM70</f>
        <v>704.80000019073475</v>
      </c>
      <c r="E12" s="8">
        <f t="shared" si="15"/>
        <v>717.99999999999989</v>
      </c>
      <c r="F12" s="8">
        <f t="shared" si="15"/>
        <v>750.60000228881836</v>
      </c>
      <c r="G12" s="8">
        <f t="shared" si="15"/>
        <v>759.14229393005371</v>
      </c>
      <c r="H12" s="8">
        <f t="shared" si="15"/>
        <v>788.34784317016624</v>
      </c>
      <c r="I12" s="8">
        <f t="shared" si="15"/>
        <v>809.12722206115723</v>
      </c>
      <c r="J12" s="8">
        <f t="shared" si="15"/>
        <v>828.16825580596912</v>
      </c>
      <c r="K12" s="8">
        <f t="shared" si="15"/>
        <v>847.88338088989281</v>
      </c>
      <c r="L12" s="8">
        <f t="shared" si="15"/>
        <v>870.22062683105446</v>
      </c>
      <c r="M12" s="8">
        <f t="shared" si="15"/>
        <v>891.59090423583984</v>
      </c>
      <c r="N12" s="8">
        <f t="shared" si="15"/>
        <v>916.00402641296375</v>
      </c>
      <c r="O12" s="8">
        <f t="shared" si="15"/>
        <v>939.20606994628906</v>
      </c>
      <c r="P12" s="8">
        <f t="shared" si="15"/>
        <v>973.13154220581066</v>
      </c>
      <c r="Q12" s="8">
        <f t="shared" si="15"/>
        <v>999.70691490173351</v>
      </c>
      <c r="S12" s="47" t="s">
        <v>25</v>
      </c>
      <c r="T12" s="48">
        <f>C12/$C$12*100</f>
        <v>100</v>
      </c>
      <c r="U12" s="48">
        <f t="shared" ref="U12:AG12" si="16">D12/$C$12*100</f>
        <v>100.85861476793964</v>
      </c>
      <c r="V12" s="48">
        <f t="shared" si="16"/>
        <v>102.74756723011225</v>
      </c>
      <c r="W12" s="48">
        <f t="shared" si="16"/>
        <v>107.41270779678662</v>
      </c>
      <c r="X12" s="48">
        <f t="shared" si="16"/>
        <v>108.63513075598865</v>
      </c>
      <c r="Y12" s="48">
        <f t="shared" si="16"/>
        <v>112.81451673654688</v>
      </c>
      <c r="Z12" s="48">
        <f t="shared" si="16"/>
        <v>115.78809700061663</v>
      </c>
      <c r="AA12" s="48">
        <f t="shared" si="16"/>
        <v>118.51291579563876</v>
      </c>
      <c r="AB12" s="48">
        <f t="shared" si="16"/>
        <v>121.3341987204445</v>
      </c>
      <c r="AC12" s="48">
        <f t="shared" si="16"/>
        <v>124.5307135938081</v>
      </c>
      <c r="AD12" s="48">
        <f t="shared" si="16"/>
        <v>127.58885288959408</v>
      </c>
      <c r="AE12" s="48">
        <f t="shared" si="16"/>
        <v>131.08243076172636</v>
      </c>
      <c r="AF12" s="48">
        <f t="shared" si="16"/>
        <v>134.40270029907501</v>
      </c>
      <c r="AG12" s="48">
        <f t="shared" si="16"/>
        <v>139.2575188809671</v>
      </c>
      <c r="AH12" s="48">
        <f>Q12/$C$12*100</f>
        <v>143.06052012433702</v>
      </c>
      <c r="AI12" s="48"/>
      <c r="AJ12" s="48"/>
      <c r="AK12" s="50" t="s">
        <v>59</v>
      </c>
      <c r="AL12" s="51">
        <v>46.599998474121101</v>
      </c>
      <c r="AM12" s="51">
        <v>53.799999237060497</v>
      </c>
      <c r="AN12" s="51">
        <v>60.600000381469698</v>
      </c>
      <c r="AO12" s="51">
        <v>50.599998474121101</v>
      </c>
      <c r="AP12" s="51">
        <v>66.129390716552706</v>
      </c>
      <c r="AQ12" s="51">
        <v>63.444076538085902</v>
      </c>
      <c r="AR12" s="51">
        <v>64.039108276367202</v>
      </c>
      <c r="AS12" s="51">
        <v>64.994052886962905</v>
      </c>
      <c r="AT12" s="51">
        <v>60.724748611450202</v>
      </c>
      <c r="AU12" s="51">
        <v>70.521522521972699</v>
      </c>
      <c r="AV12" s="51">
        <v>70.355316162109403</v>
      </c>
      <c r="AW12" s="51">
        <v>66.100570678710895</v>
      </c>
      <c r="AX12" s="51">
        <v>72.715110778808594</v>
      </c>
      <c r="AY12" s="51">
        <v>74.824542999267607</v>
      </c>
      <c r="AZ12" s="51">
        <v>76.943161010742202</v>
      </c>
    </row>
    <row r="13" spans="2:52" x14ac:dyDescent="0.25">
      <c r="B13" s="33" t="s">
        <v>26</v>
      </c>
      <c r="C13" s="8">
        <f>AL71+AL72+AL73+AL74+AL75+AL76+AL77+AL78+AL79+AL80+AL81+AL82+AL83</f>
        <v>482.7999987602235</v>
      </c>
      <c r="D13" s="8">
        <f t="shared" ref="D13:Q13" si="17">AM71+AM72+AM73+AM74+AM75+AM76+AM77+AM78+AM79+AM80+AM81+AM82+AM83</f>
        <v>517.19999980926514</v>
      </c>
      <c r="E13" s="8">
        <f t="shared" si="17"/>
        <v>511.40000009536749</v>
      </c>
      <c r="F13" s="8">
        <f t="shared" si="17"/>
        <v>506.40000295639044</v>
      </c>
      <c r="G13" s="8">
        <f t="shared" si="17"/>
        <v>517.47096729278576</v>
      </c>
      <c r="H13" s="8">
        <f t="shared" si="17"/>
        <v>518.77733707427979</v>
      </c>
      <c r="I13" s="8">
        <f t="shared" si="17"/>
        <v>514.67726135253918</v>
      </c>
      <c r="J13" s="8">
        <f t="shared" si="17"/>
        <v>511.65491104125988</v>
      </c>
      <c r="K13" s="8">
        <f t="shared" si="17"/>
        <v>515.73601627349876</v>
      </c>
      <c r="L13" s="8">
        <f t="shared" si="17"/>
        <v>515.89171028137207</v>
      </c>
      <c r="M13" s="8">
        <f t="shared" si="17"/>
        <v>520.29596996307373</v>
      </c>
      <c r="N13" s="8">
        <f t="shared" si="17"/>
        <v>521.11909008026123</v>
      </c>
      <c r="O13" s="8">
        <f t="shared" si="17"/>
        <v>516.03671741485607</v>
      </c>
      <c r="P13" s="8">
        <f t="shared" si="17"/>
        <v>513.3358039855957</v>
      </c>
      <c r="Q13" s="8">
        <f t="shared" si="17"/>
        <v>507.94442272186279</v>
      </c>
      <c r="S13" s="47" t="s">
        <v>26</v>
      </c>
      <c r="T13" s="48">
        <f>C13/$C$13*100</f>
        <v>100</v>
      </c>
      <c r="U13" s="48">
        <f t="shared" ref="U13:AG13" si="18">D13/$C$13*100</f>
        <v>107.12510379813112</v>
      </c>
      <c r="V13" s="48">
        <f t="shared" si="18"/>
        <v>105.92377825364241</v>
      </c>
      <c r="W13" s="48">
        <f t="shared" si="18"/>
        <v>104.88815332575996</v>
      </c>
      <c r="X13" s="48">
        <f t="shared" si="18"/>
        <v>107.18122796636152</v>
      </c>
      <c r="Y13" s="48">
        <f t="shared" si="18"/>
        <v>107.4518099433393</v>
      </c>
      <c r="Z13" s="48">
        <f t="shared" si="18"/>
        <v>106.60258133267872</v>
      </c>
      <c r="AA13" s="48">
        <f t="shared" si="18"/>
        <v>105.97657670984519</v>
      </c>
      <c r="AB13" s="48">
        <f t="shared" si="18"/>
        <v>106.82187605589297</v>
      </c>
      <c r="AC13" s="48">
        <f t="shared" si="18"/>
        <v>106.85412419348062</v>
      </c>
      <c r="AD13" s="48">
        <f t="shared" si="18"/>
        <v>107.76635693851195</v>
      </c>
      <c r="AE13" s="48">
        <f t="shared" si="18"/>
        <v>107.93684577846663</v>
      </c>
      <c r="AF13" s="48">
        <f t="shared" si="18"/>
        <v>106.88415881109792</v>
      </c>
      <c r="AG13" s="48">
        <f t="shared" si="18"/>
        <v>106.32473183591233</v>
      </c>
      <c r="AH13" s="48">
        <f>Q13/$C$13*100</f>
        <v>105.2080414304489</v>
      </c>
      <c r="AI13" s="48"/>
      <c r="AJ13" s="48"/>
      <c r="AK13" s="50" t="s">
        <v>60</v>
      </c>
      <c r="AL13" s="51">
        <v>44</v>
      </c>
      <c r="AM13" s="51">
        <v>47.599998474121101</v>
      </c>
      <c r="AN13" s="51">
        <v>53.799999237060497</v>
      </c>
      <c r="AO13" s="51">
        <v>59.600000381469698</v>
      </c>
      <c r="AP13" s="51">
        <v>52.4441108703613</v>
      </c>
      <c r="AQ13" s="51">
        <v>66.428421020507798</v>
      </c>
      <c r="AR13" s="51">
        <v>64.743837356567397</v>
      </c>
      <c r="AS13" s="51">
        <v>64.550603866577106</v>
      </c>
      <c r="AT13" s="51">
        <v>65.729894638061495</v>
      </c>
      <c r="AU13" s="51">
        <v>62.131893157958999</v>
      </c>
      <c r="AV13" s="51">
        <v>71.130233764648395</v>
      </c>
      <c r="AW13" s="51">
        <v>71.270179748535199</v>
      </c>
      <c r="AX13" s="51">
        <v>67.394683837890597</v>
      </c>
      <c r="AY13" s="51">
        <v>73.905689239501996</v>
      </c>
      <c r="AZ13" s="51">
        <v>76.004928588867202</v>
      </c>
    </row>
    <row r="14" spans="2:52" x14ac:dyDescent="0.25">
      <c r="B14" s="33" t="s">
        <v>27</v>
      </c>
      <c r="C14" s="8">
        <f>AL84+AL85+AL86+AL87+AL88+AL89+AL90+AL91+AL92+AL93</f>
        <v>99.000001132488194</v>
      </c>
      <c r="D14" s="8">
        <f t="shared" ref="D14:Q14" si="19">AM84+AM85+AM86+AM87+AM88+AM89+AM90+AM91+AM92+AM93</f>
        <v>98.99999964237206</v>
      </c>
      <c r="E14" s="8">
        <f t="shared" si="19"/>
        <v>106.99999988079068</v>
      </c>
      <c r="F14" s="8">
        <f t="shared" si="19"/>
        <v>115.79999911785112</v>
      </c>
      <c r="G14" s="8">
        <f t="shared" si="19"/>
        <v>121.77684354782096</v>
      </c>
      <c r="H14" s="8">
        <f t="shared" si="19"/>
        <v>130.01813018321991</v>
      </c>
      <c r="I14" s="8">
        <f t="shared" si="19"/>
        <v>142.05114173889154</v>
      </c>
      <c r="J14" s="8">
        <f t="shared" si="19"/>
        <v>161.06086015701311</v>
      </c>
      <c r="K14" s="8">
        <f t="shared" si="19"/>
        <v>177.3228471279144</v>
      </c>
      <c r="L14" s="8">
        <f t="shared" si="19"/>
        <v>194.97592878341666</v>
      </c>
      <c r="M14" s="8">
        <f t="shared" si="19"/>
        <v>202.40128397941578</v>
      </c>
      <c r="N14" s="8">
        <f t="shared" si="19"/>
        <v>219.10156035423267</v>
      </c>
      <c r="O14" s="8">
        <f t="shared" si="19"/>
        <v>239.46853995323178</v>
      </c>
      <c r="P14" s="8">
        <f t="shared" si="19"/>
        <v>251.946451663971</v>
      </c>
      <c r="Q14" s="8">
        <f t="shared" si="19"/>
        <v>271.70866441726679</v>
      </c>
      <c r="S14" s="47" t="s">
        <v>27</v>
      </c>
      <c r="T14" s="48">
        <f>C14/$C$14*100</f>
        <v>100</v>
      </c>
      <c r="U14" s="48">
        <f t="shared" ref="U14:AG14" si="20">D14/$C$14*100</f>
        <v>99.999998494832212</v>
      </c>
      <c r="V14" s="48">
        <f t="shared" si="20"/>
        <v>108.08080672402861</v>
      </c>
      <c r="W14" s="48">
        <f t="shared" si="20"/>
        <v>116.96969474058902</v>
      </c>
      <c r="X14" s="48">
        <f t="shared" si="20"/>
        <v>123.00691126745677</v>
      </c>
      <c r="Y14" s="48">
        <f t="shared" si="20"/>
        <v>131.3314431271786</v>
      </c>
      <c r="Z14" s="48">
        <f t="shared" si="20"/>
        <v>143.48600011508034</v>
      </c>
      <c r="AA14" s="48">
        <f t="shared" si="20"/>
        <v>162.6877356713068</v>
      </c>
      <c r="AB14" s="48">
        <f t="shared" si="20"/>
        <v>179.11398494895928</v>
      </c>
      <c r="AC14" s="48">
        <f t="shared" si="20"/>
        <v>196.94538035659949</v>
      </c>
      <c r="AD14" s="48">
        <f t="shared" si="20"/>
        <v>204.44573905463832</v>
      </c>
      <c r="AE14" s="48">
        <f t="shared" si="20"/>
        <v>221.31470489683815</v>
      </c>
      <c r="AF14" s="48">
        <f t="shared" si="20"/>
        <v>241.88741132715697</v>
      </c>
      <c r="AG14" s="48">
        <f t="shared" si="20"/>
        <v>254.49136240594581</v>
      </c>
      <c r="AH14" s="48">
        <f>Q14/$C$14*100</f>
        <v>274.45319324153206</v>
      </c>
      <c r="AI14" s="48"/>
      <c r="AJ14" s="48"/>
      <c r="AK14" s="50" t="s">
        <v>61</v>
      </c>
      <c r="AL14" s="51">
        <v>53</v>
      </c>
      <c r="AM14" s="51">
        <v>45</v>
      </c>
      <c r="AN14" s="51">
        <v>48.599998474121101</v>
      </c>
      <c r="AO14" s="51">
        <v>56.799999237060497</v>
      </c>
      <c r="AP14" s="51">
        <v>60.618419647216797</v>
      </c>
      <c r="AQ14" s="51">
        <v>53.9814643859863</v>
      </c>
      <c r="AR14" s="51">
        <v>66.537322998046903</v>
      </c>
      <c r="AS14" s="51">
        <v>65.707401275634794</v>
      </c>
      <c r="AT14" s="51">
        <v>64.793743133544893</v>
      </c>
      <c r="AU14" s="51">
        <v>66.428136825561495</v>
      </c>
      <c r="AV14" s="51">
        <v>63.193393707275398</v>
      </c>
      <c r="AW14" s="51">
        <v>71.5007133483887</v>
      </c>
      <c r="AX14" s="51">
        <v>72.104553222656307</v>
      </c>
      <c r="AY14" s="51">
        <v>68.351341247558594</v>
      </c>
      <c r="AZ14" s="51">
        <v>74.767032623291001</v>
      </c>
    </row>
    <row r="15" spans="2:52" x14ac:dyDescent="0.25">
      <c r="B15" s="33" t="s">
        <v>28</v>
      </c>
      <c r="C15" s="8">
        <f>AL94+AL95+AL96+AL97+AL98+AL99+AL100+AL101+AL102+AL103</f>
        <v>11.99999988079071</v>
      </c>
      <c r="D15" s="8">
        <f t="shared" ref="D15:Q15" si="21">AM94+AM95+AM96+AM97+AM98+AM99+AM100+AM101+AM102+AM103</f>
        <v>16.199999928474419</v>
      </c>
      <c r="E15" s="8">
        <f t="shared" si="21"/>
        <v>17.600000023841851</v>
      </c>
      <c r="F15" s="8">
        <f t="shared" si="21"/>
        <v>14.00000011920929</v>
      </c>
      <c r="G15" s="8">
        <f t="shared" si="21"/>
        <v>15.577779486775405</v>
      </c>
      <c r="H15" s="8">
        <f t="shared" si="21"/>
        <v>17.0570548772812</v>
      </c>
      <c r="I15" s="8">
        <f t="shared" si="21"/>
        <v>19.95402455329895</v>
      </c>
      <c r="J15" s="8">
        <f t="shared" si="21"/>
        <v>20.982023753225807</v>
      </c>
      <c r="K15" s="8">
        <f t="shared" si="21"/>
        <v>22.136142395436764</v>
      </c>
      <c r="L15" s="8">
        <f t="shared" si="21"/>
        <v>24.393105980008841</v>
      </c>
      <c r="M15" s="8">
        <f t="shared" si="21"/>
        <v>27.339111998677254</v>
      </c>
      <c r="N15" s="8">
        <f t="shared" si="21"/>
        <v>27.579970315098773</v>
      </c>
      <c r="O15" s="8">
        <f t="shared" si="21"/>
        <v>30.767562016844742</v>
      </c>
      <c r="P15" s="8">
        <f t="shared" si="21"/>
        <v>34.365227401256561</v>
      </c>
      <c r="Q15" s="8">
        <f t="shared" si="21"/>
        <v>36.21267956495285</v>
      </c>
      <c r="S15" s="47" t="s">
        <v>28</v>
      </c>
      <c r="T15" s="48">
        <f>C15/$C$15*100</f>
        <v>100</v>
      </c>
      <c r="U15" s="48">
        <f t="shared" ref="U15:AG15" si="22">D15/$C$15*100</f>
        <v>135.000000745058</v>
      </c>
      <c r="V15" s="48">
        <f t="shared" si="22"/>
        <v>146.6666683223512</v>
      </c>
      <c r="W15" s="48">
        <f t="shared" si="22"/>
        <v>116.66666881905662</v>
      </c>
      <c r="X15" s="48">
        <f t="shared" si="22"/>
        <v>129.8148303460562</v>
      </c>
      <c r="Y15" s="48">
        <f t="shared" si="22"/>
        <v>142.14212538939847</v>
      </c>
      <c r="Z15" s="48">
        <f t="shared" si="22"/>
        <v>166.28353959603649</v>
      </c>
      <c r="AA15" s="48">
        <f t="shared" si="22"/>
        <v>174.85019968052907</v>
      </c>
      <c r="AB15" s="48">
        <f t="shared" si="22"/>
        <v>184.46785512782986</v>
      </c>
      <c r="AC15" s="48">
        <f t="shared" si="22"/>
        <v>203.27588518610483</v>
      </c>
      <c r="AD15" s="48">
        <f t="shared" si="22"/>
        <v>227.82593558555777</v>
      </c>
      <c r="AE15" s="48">
        <f t="shared" si="22"/>
        <v>229.83308824234302</v>
      </c>
      <c r="AF15" s="48">
        <f t="shared" si="22"/>
        <v>256.39635268744178</v>
      </c>
      <c r="AG15" s="48">
        <f t="shared" si="22"/>
        <v>286.37689785537026</v>
      </c>
      <c r="AH15" s="48">
        <f>Q15/$C$15*100</f>
        <v>301.77233270577921</v>
      </c>
      <c r="AI15" s="48"/>
      <c r="AJ15" s="48"/>
      <c r="AK15" s="50" t="s">
        <v>62</v>
      </c>
      <c r="AL15" s="51">
        <v>57.600000381469698</v>
      </c>
      <c r="AM15" s="51">
        <v>56</v>
      </c>
      <c r="AN15" s="51">
        <v>48</v>
      </c>
      <c r="AO15" s="51">
        <v>49.599998474121101</v>
      </c>
      <c r="AP15" s="51">
        <v>57.646480560302699</v>
      </c>
      <c r="AQ15" s="51">
        <v>61.603193283081097</v>
      </c>
      <c r="AR15" s="51">
        <v>55.350532531738303</v>
      </c>
      <c r="AS15" s="51">
        <v>66.727588653564496</v>
      </c>
      <c r="AT15" s="51">
        <v>66.612733840942397</v>
      </c>
      <c r="AU15" s="51">
        <v>65.343044281005902</v>
      </c>
      <c r="AV15" s="51">
        <v>67.126506805419893</v>
      </c>
      <c r="AW15" s="51">
        <v>64.226219177246094</v>
      </c>
      <c r="AX15" s="51">
        <v>72.135704040527301</v>
      </c>
      <c r="AY15" s="51">
        <v>72.950382232666001</v>
      </c>
      <c r="AZ15" s="51">
        <v>69.3038330078125</v>
      </c>
    </row>
    <row r="16" spans="2:52" x14ac:dyDescent="0.25">
      <c r="B16" s="53" t="s">
        <v>29</v>
      </c>
      <c r="C16" s="54">
        <f t="shared" ref="C16:F16" si="23">C5+C6+C7+C8+C9+C13+C14+C15</f>
        <v>4083.1999908089638</v>
      </c>
      <c r="D16" s="54">
        <f t="shared" si="23"/>
        <v>4219.3999888896942</v>
      </c>
      <c r="E16" s="54">
        <f t="shared" si="23"/>
        <v>4283.7999839782715</v>
      </c>
      <c r="F16" s="54">
        <f t="shared" si="23"/>
        <v>4370.5999884605408</v>
      </c>
      <c r="G16" s="54">
        <f>G5+G6+G7+G8+G9+G13+G14+G15</f>
        <v>4501.4675027877092</v>
      </c>
      <c r="H16" s="54">
        <f t="shared" ref="H16:Q16" si="24">H5+H6+H7+H8+H9+H13+H14+H15</f>
        <v>4626.7063639163971</v>
      </c>
      <c r="I16" s="54">
        <f t="shared" si="24"/>
        <v>4748.2265751361847</v>
      </c>
      <c r="J16" s="54">
        <f t="shared" si="24"/>
        <v>4865.7752037420869</v>
      </c>
      <c r="K16" s="54">
        <f t="shared" si="24"/>
        <v>4980.6081356033683</v>
      </c>
      <c r="L16" s="54">
        <f t="shared" si="24"/>
        <v>5121.7949857674539</v>
      </c>
      <c r="M16" s="54">
        <f t="shared" si="24"/>
        <v>5258.2905125170946</v>
      </c>
      <c r="N16" s="54">
        <f t="shared" si="24"/>
        <v>5392.0632874518633</v>
      </c>
      <c r="O16" s="54">
        <f t="shared" si="24"/>
        <v>5551.0476816743612</v>
      </c>
      <c r="P16" s="54">
        <f t="shared" si="24"/>
        <v>5705.4779312014571</v>
      </c>
      <c r="Q16" s="54">
        <f t="shared" si="24"/>
        <v>5856.9045717120189</v>
      </c>
      <c r="R16" s="35"/>
      <c r="S16" s="49"/>
      <c r="T16" s="48">
        <f>C16/$C$16*100</f>
        <v>100</v>
      </c>
      <c r="U16" s="48">
        <f t="shared" ref="U16:AG16" si="25">D16/$C$16*100</f>
        <v>103.33561908276127</v>
      </c>
      <c r="V16" s="48">
        <f t="shared" si="25"/>
        <v>104.91281332339454</v>
      </c>
      <c r="W16" s="48">
        <f t="shared" si="25"/>
        <v>107.03859713701256</v>
      </c>
      <c r="X16" s="48">
        <f t="shared" si="25"/>
        <v>110.24362051626764</v>
      </c>
      <c r="Y16" s="48">
        <f t="shared" si="25"/>
        <v>113.31079482589229</v>
      </c>
      <c r="Z16" s="48">
        <f t="shared" si="25"/>
        <v>116.28689718417309</v>
      </c>
      <c r="AA16" s="48">
        <f t="shared" si="25"/>
        <v>119.16573311850149</v>
      </c>
      <c r="AB16" s="48">
        <f t="shared" si="25"/>
        <v>121.97806002190478</v>
      </c>
      <c r="AC16" s="48">
        <f t="shared" si="25"/>
        <v>125.43581008268771</v>
      </c>
      <c r="AD16" s="48">
        <f t="shared" si="25"/>
        <v>128.7786668385871</v>
      </c>
      <c r="AE16" s="48">
        <f t="shared" si="25"/>
        <v>132.05484178068846</v>
      </c>
      <c r="AF16" s="48">
        <f t="shared" si="25"/>
        <v>135.94846429686115</v>
      </c>
      <c r="AG16" s="48">
        <f t="shared" si="25"/>
        <v>139.73055309669238</v>
      </c>
      <c r="AH16" s="48">
        <f>Q16/$C$16*100</f>
        <v>143.43908172255968</v>
      </c>
      <c r="AI16" s="48"/>
      <c r="AJ16" s="48"/>
      <c r="AK16" s="50" t="s">
        <v>63</v>
      </c>
      <c r="AL16" s="51">
        <v>41.399999618530302</v>
      </c>
      <c r="AM16" s="51">
        <v>57.399999618530302</v>
      </c>
      <c r="AN16" s="51">
        <v>57.800001144409201</v>
      </c>
      <c r="AO16" s="51">
        <v>48</v>
      </c>
      <c r="AP16" s="51">
        <v>50.902112960815401</v>
      </c>
      <c r="AQ16" s="51">
        <v>58.522676467895501</v>
      </c>
      <c r="AR16" s="51">
        <v>62.586502075195298</v>
      </c>
      <c r="AS16" s="51">
        <v>56.6659030914307</v>
      </c>
      <c r="AT16" s="51">
        <v>66.998916625976605</v>
      </c>
      <c r="AU16" s="51">
        <v>67.7201118469238</v>
      </c>
      <c r="AV16" s="51">
        <v>65.985578536987305</v>
      </c>
      <c r="AW16" s="51">
        <v>67.869478225707994</v>
      </c>
      <c r="AX16" s="51">
        <v>65.4956245422363</v>
      </c>
      <c r="AY16" s="51">
        <v>72.850471496582003</v>
      </c>
      <c r="AZ16" s="51">
        <v>73.859458923339801</v>
      </c>
    </row>
    <row r="17" spans="2:52" x14ac:dyDescent="0.25">
      <c r="H17" s="8"/>
      <c r="I17" s="8"/>
      <c r="J17" s="8"/>
      <c r="K17" s="8"/>
      <c r="L17" s="8"/>
      <c r="M17" s="8"/>
      <c r="N17" s="36"/>
      <c r="O17" s="36"/>
      <c r="P17" s="36"/>
      <c r="Q17" s="36"/>
      <c r="R17" s="35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/>
      <c r="AD17" s="59"/>
      <c r="AE17" s="59"/>
      <c r="AF17" s="59"/>
      <c r="AG17" s="59"/>
      <c r="AH17" s="59"/>
      <c r="AI17" s="59"/>
      <c r="AJ17" s="59"/>
      <c r="AK17" s="50" t="s">
        <v>64</v>
      </c>
      <c r="AL17" s="51">
        <v>42.199998855590799</v>
      </c>
      <c r="AM17" s="51">
        <v>42.399999618530302</v>
      </c>
      <c r="AN17" s="51">
        <v>58.600000381469698</v>
      </c>
      <c r="AO17" s="51">
        <v>60.600000381469698</v>
      </c>
      <c r="AP17" s="51">
        <v>49.952690124511697</v>
      </c>
      <c r="AQ17" s="51">
        <v>52.474115371704102</v>
      </c>
      <c r="AR17" s="51">
        <v>59.7084636688232</v>
      </c>
      <c r="AS17" s="51">
        <v>63.876024246215799</v>
      </c>
      <c r="AT17" s="51">
        <v>58.253969192504897</v>
      </c>
      <c r="AU17" s="51">
        <v>67.875576019287095</v>
      </c>
      <c r="AV17" s="51">
        <v>69.161876678466797</v>
      </c>
      <c r="AW17" s="51">
        <v>67.035327911376996</v>
      </c>
      <c r="AX17" s="51">
        <v>69.211277008056598</v>
      </c>
      <c r="AY17" s="51">
        <v>67.138656616210895</v>
      </c>
      <c r="AZ17" s="51">
        <v>74.010757446289105</v>
      </c>
    </row>
    <row r="18" spans="2:52" x14ac:dyDescent="0.25">
      <c r="B18" s="53" t="s">
        <v>30</v>
      </c>
      <c r="C18" s="8"/>
      <c r="D18" s="8">
        <f t="shared" ref="D18:G18" si="26">D16-C16</f>
        <v>136.19999808073044</v>
      </c>
      <c r="E18" s="8">
        <f t="shared" si="26"/>
        <v>64.399995088577271</v>
      </c>
      <c r="F18" s="8">
        <f t="shared" si="26"/>
        <v>86.800004482269287</v>
      </c>
      <c r="G18" s="8">
        <f t="shared" si="26"/>
        <v>130.86751432716846</v>
      </c>
      <c r="H18" s="8">
        <f>H16-G16</f>
        <v>125.23886112868786</v>
      </c>
      <c r="I18" s="8">
        <f>I16-H16</f>
        <v>121.5202112197876</v>
      </c>
      <c r="J18" s="8">
        <f t="shared" ref="J18:Q18" si="27">J16-I16</f>
        <v>117.54862860590219</v>
      </c>
      <c r="K18" s="8">
        <f t="shared" si="27"/>
        <v>114.83293186128139</v>
      </c>
      <c r="L18" s="8">
        <f t="shared" si="27"/>
        <v>141.18685016408563</v>
      </c>
      <c r="M18" s="8">
        <f>M16-L16</f>
        <v>136.4955267496407</v>
      </c>
      <c r="N18" s="36">
        <f t="shared" si="27"/>
        <v>133.77277493476868</v>
      </c>
      <c r="O18" s="36">
        <f>O16-N16</f>
        <v>158.98439422249794</v>
      </c>
      <c r="P18" s="36">
        <f t="shared" si="27"/>
        <v>154.43024952709584</v>
      </c>
      <c r="Q18" s="36">
        <f t="shared" si="27"/>
        <v>151.42664051056181</v>
      </c>
      <c r="R18" s="35"/>
      <c r="AC18" s="37"/>
      <c r="AD18" s="37"/>
      <c r="AE18" s="37"/>
      <c r="AF18" s="37"/>
      <c r="AG18" s="37"/>
      <c r="AH18" s="37"/>
      <c r="AI18" s="37"/>
      <c r="AJ18" s="37"/>
      <c r="AK18" s="50" t="s">
        <v>65</v>
      </c>
      <c r="AL18" s="51">
        <v>44.399999618530302</v>
      </c>
      <c r="AM18" s="51">
        <v>46</v>
      </c>
      <c r="AN18" s="51">
        <v>43.399999618530302</v>
      </c>
      <c r="AO18" s="51">
        <v>61.800001144409201</v>
      </c>
      <c r="AP18" s="51">
        <v>61.111381530761697</v>
      </c>
      <c r="AQ18" s="51">
        <v>51.779434204101598</v>
      </c>
      <c r="AR18" s="51">
        <v>53.917793273925803</v>
      </c>
      <c r="AS18" s="51">
        <v>60.756889343261697</v>
      </c>
      <c r="AT18" s="51">
        <v>65.0176811218262</v>
      </c>
      <c r="AU18" s="51">
        <v>59.913272857666001</v>
      </c>
      <c r="AV18" s="51">
        <v>68.615764617919893</v>
      </c>
      <c r="AW18" s="51">
        <v>70.4618949890137</v>
      </c>
      <c r="AX18" s="51">
        <v>68.1802978515625</v>
      </c>
      <c r="AY18" s="51">
        <v>70.431880950927706</v>
      </c>
      <c r="AZ18" s="51">
        <v>68.635608673095703</v>
      </c>
    </row>
    <row r="19" spans="2:52" ht="15.75" thickBot="1" x14ac:dyDescent="0.3">
      <c r="B19" s="53" t="s">
        <v>31</v>
      </c>
      <c r="D19" s="38">
        <f t="shared" ref="D19:G19" si="28">D18/C16</f>
        <v>3.3356190827612757E-2</v>
      </c>
      <c r="E19" s="38">
        <f t="shared" si="28"/>
        <v>1.5262832454413426E-2</v>
      </c>
      <c r="F19" s="38">
        <f t="shared" si="28"/>
        <v>2.0262384986905951E-2</v>
      </c>
      <c r="G19" s="38">
        <f t="shared" si="28"/>
        <v>2.9942688571978883E-2</v>
      </c>
      <c r="H19" s="38">
        <f>H18/G16</f>
        <v>2.7821785018136598E-2</v>
      </c>
      <c r="I19" s="38">
        <f>I18/H16</f>
        <v>2.6264949979865077E-2</v>
      </c>
      <c r="J19" s="38">
        <f t="shared" ref="J19:Q19" si="29">J18/I16</f>
        <v>2.4756322543965956E-2</v>
      </c>
      <c r="K19" s="38">
        <f t="shared" si="29"/>
        <v>2.3600130925277366E-2</v>
      </c>
      <c r="L19" s="38">
        <f t="shared" si="29"/>
        <v>2.834731147685076E-2</v>
      </c>
      <c r="M19" s="38">
        <f t="shared" si="29"/>
        <v>2.6649939548329678E-2</v>
      </c>
      <c r="N19" s="39">
        <f t="shared" si="29"/>
        <v>2.5440354544186812E-2</v>
      </c>
      <c r="O19" s="39">
        <f t="shared" si="29"/>
        <v>2.9484890244607917E-2</v>
      </c>
      <c r="P19" s="39">
        <f t="shared" si="29"/>
        <v>2.7820018559183961E-2</v>
      </c>
      <c r="Q19" s="39">
        <f t="shared" si="29"/>
        <v>2.6540570717565541E-2</v>
      </c>
      <c r="R19" s="40"/>
      <c r="AC19" s="37"/>
      <c r="AD19" s="37"/>
      <c r="AE19" s="37"/>
      <c r="AF19" s="37"/>
      <c r="AG19" s="37"/>
      <c r="AH19" s="37"/>
      <c r="AI19" s="37"/>
      <c r="AJ19" s="37"/>
      <c r="AK19" s="50" t="s">
        <v>66</v>
      </c>
      <c r="AL19" s="51">
        <v>45</v>
      </c>
      <c r="AM19" s="51">
        <v>45.399999618530302</v>
      </c>
      <c r="AN19" s="51">
        <v>46.800001144409201</v>
      </c>
      <c r="AO19" s="51">
        <v>48.399999618530302</v>
      </c>
      <c r="AP19" s="51">
        <v>62.410858154296903</v>
      </c>
      <c r="AQ19" s="51">
        <v>61.545528411865199</v>
      </c>
      <c r="AR19" s="51">
        <v>53.501546859741197</v>
      </c>
      <c r="AS19" s="51">
        <v>55.264762878417997</v>
      </c>
      <c r="AT19" s="51">
        <v>61.724800109863303</v>
      </c>
      <c r="AU19" s="51">
        <v>66.281867980957003</v>
      </c>
      <c r="AV19" s="51">
        <v>61.445470809936502</v>
      </c>
      <c r="AW19" s="51">
        <v>69.245540618896499</v>
      </c>
      <c r="AX19" s="51">
        <v>71.865734100341797</v>
      </c>
      <c r="AY19" s="51">
        <v>69.256717681884794</v>
      </c>
      <c r="AZ19" s="51">
        <v>71.554996490478501</v>
      </c>
    </row>
    <row r="20" spans="2:52" x14ac:dyDescent="0.25"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  <c r="R20" s="43" t="s">
        <v>153</v>
      </c>
      <c r="AC20" s="37"/>
      <c r="AD20" s="37"/>
      <c r="AE20" s="37"/>
      <c r="AF20" s="37"/>
      <c r="AG20" s="37"/>
      <c r="AH20" s="37"/>
      <c r="AI20" s="37"/>
      <c r="AJ20" s="37"/>
      <c r="AK20" s="50" t="s">
        <v>67</v>
      </c>
      <c r="AL20" s="51">
        <v>45.599998474121101</v>
      </c>
      <c r="AM20" s="51">
        <v>49</v>
      </c>
      <c r="AN20" s="51">
        <v>44.399999618530302</v>
      </c>
      <c r="AO20" s="51">
        <v>46</v>
      </c>
      <c r="AP20" s="51">
        <v>50.133623123168903</v>
      </c>
      <c r="AQ20" s="51">
        <v>62.619590759277301</v>
      </c>
      <c r="AR20" s="51">
        <v>61.577079772949197</v>
      </c>
      <c r="AS20" s="51">
        <v>54.895433425903299</v>
      </c>
      <c r="AT20" s="51">
        <v>56.2669486999512</v>
      </c>
      <c r="AU20" s="51">
        <v>62.569534301757798</v>
      </c>
      <c r="AV20" s="51">
        <v>67.128379821777301</v>
      </c>
      <c r="AW20" s="51">
        <v>62.619907379150398</v>
      </c>
      <c r="AX20" s="51">
        <v>69.710880279541001</v>
      </c>
      <c r="AY20" s="51">
        <v>72.824871063232393</v>
      </c>
      <c r="AZ20" s="51">
        <v>69.916912078857393</v>
      </c>
    </row>
    <row r="21" spans="2:52" ht="15" customHeight="1" thickBot="1" x14ac:dyDescent="0.4">
      <c r="F21" s="41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  <c r="R21" s="44">
        <f>AVERAGE(H19:Q19)</f>
        <v>2.6672627355796962E-2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154</v>
      </c>
      <c r="AJ21" s="3"/>
      <c r="AK21" s="50" t="s">
        <v>68</v>
      </c>
      <c r="AL21" s="51">
        <v>43.199998855590799</v>
      </c>
      <c r="AM21" s="51">
        <v>49.599998474121101</v>
      </c>
      <c r="AN21" s="51">
        <v>51.799999237060497</v>
      </c>
      <c r="AO21" s="51">
        <v>46.399999618530302</v>
      </c>
      <c r="AP21" s="51">
        <v>49.133096694946303</v>
      </c>
      <c r="AQ21" s="51">
        <v>53.139337539672901</v>
      </c>
      <c r="AR21" s="51">
        <v>64.002552032470703</v>
      </c>
      <c r="AS21" s="51">
        <v>62.849884033203097</v>
      </c>
      <c r="AT21" s="51">
        <v>57.614444732666001</v>
      </c>
      <c r="AU21" s="51">
        <v>58.992366790771499</v>
      </c>
      <c r="AV21" s="51">
        <v>64.826654434204102</v>
      </c>
      <c r="AW21" s="51">
        <v>69.366615295410199</v>
      </c>
      <c r="AX21" s="51">
        <v>65.618217468261705</v>
      </c>
      <c r="AY21" s="51">
        <v>71.671764373779297</v>
      </c>
      <c r="AZ21" s="51">
        <v>75.271156311035199</v>
      </c>
    </row>
    <row r="22" spans="2:52" ht="15" customHeight="1" thickBot="1" x14ac:dyDescent="0.4">
      <c r="F22" s="41"/>
      <c r="N22" s="42"/>
      <c r="O22" s="37"/>
      <c r="P22" s="37"/>
      <c r="Q22" s="37"/>
      <c r="S22" s="87" t="s">
        <v>152</v>
      </c>
      <c r="T22" s="88">
        <v>2015</v>
      </c>
      <c r="U22" s="88">
        <v>2016</v>
      </c>
      <c r="V22" s="88">
        <v>2017</v>
      </c>
      <c r="W22" s="88">
        <v>2018</v>
      </c>
      <c r="X22" s="88">
        <v>2019</v>
      </c>
      <c r="Y22" s="88">
        <v>2020</v>
      </c>
      <c r="Z22" s="88">
        <v>2021</v>
      </c>
      <c r="AA22" s="88">
        <v>2022</v>
      </c>
      <c r="AB22" s="88">
        <v>2023</v>
      </c>
      <c r="AC22" s="88">
        <v>2024</v>
      </c>
      <c r="AD22" s="88">
        <v>2025</v>
      </c>
      <c r="AE22" s="88">
        <v>2026</v>
      </c>
      <c r="AF22" s="88">
        <v>2027</v>
      </c>
      <c r="AG22" s="88">
        <v>2028</v>
      </c>
      <c r="AH22" s="88">
        <v>2029</v>
      </c>
      <c r="AI22" s="111"/>
      <c r="AJ22" s="3"/>
      <c r="AK22" s="50" t="s">
        <v>69</v>
      </c>
      <c r="AL22" s="51">
        <v>55.600000381469698</v>
      </c>
      <c r="AM22" s="51">
        <v>46.199998855590799</v>
      </c>
      <c r="AN22" s="51">
        <v>54.399999618530302</v>
      </c>
      <c r="AO22" s="51">
        <v>57.799999237060497</v>
      </c>
      <c r="AP22" s="51">
        <v>52.7765407562256</v>
      </c>
      <c r="AQ22" s="51">
        <v>55.559356689453097</v>
      </c>
      <c r="AR22" s="51">
        <v>59.482538223266602</v>
      </c>
      <c r="AS22" s="51">
        <v>68.692514419555707</v>
      </c>
      <c r="AT22" s="51">
        <v>67.653697967529297</v>
      </c>
      <c r="AU22" s="51">
        <v>64.416223526001005</v>
      </c>
      <c r="AV22" s="51">
        <v>65.522182464599595</v>
      </c>
      <c r="AW22" s="51">
        <v>70.959217071533203</v>
      </c>
      <c r="AX22" s="51">
        <v>76.084262847900405</v>
      </c>
      <c r="AY22" s="51">
        <v>72.763675689697294</v>
      </c>
      <c r="AZ22" s="51">
        <v>77.9267768859863</v>
      </c>
    </row>
    <row r="23" spans="2:52" x14ac:dyDescent="0.25">
      <c r="N23" s="42"/>
      <c r="O23" s="37"/>
      <c r="P23" s="37"/>
      <c r="Q23" s="37"/>
      <c r="S23" s="66" t="s">
        <v>47</v>
      </c>
      <c r="T23" s="64">
        <f>AL4</f>
        <v>46.399999618530302</v>
      </c>
      <c r="U23" s="64">
        <f t="shared" ref="U23:AH23" si="30">AM4</f>
        <v>52</v>
      </c>
      <c r="V23" s="64">
        <f t="shared" si="30"/>
        <v>57.799999237060497</v>
      </c>
      <c r="W23" s="64">
        <f t="shared" si="30"/>
        <v>46</v>
      </c>
      <c r="X23" s="64">
        <f t="shared" si="30"/>
        <v>54.038633346557603</v>
      </c>
      <c r="Y23" s="64">
        <f t="shared" si="30"/>
        <v>55.450048446655302</v>
      </c>
      <c r="Z23" s="64">
        <f t="shared" si="30"/>
        <v>56.753984451293903</v>
      </c>
      <c r="AA23" s="64">
        <f t="shared" si="30"/>
        <v>58.008401870727504</v>
      </c>
      <c r="AB23" s="64">
        <f t="shared" si="30"/>
        <v>59.210470199584996</v>
      </c>
      <c r="AC23" s="64">
        <f t="shared" si="30"/>
        <v>60.7980060577393</v>
      </c>
      <c r="AD23" s="64">
        <f t="shared" si="30"/>
        <v>62.520650863647496</v>
      </c>
      <c r="AE23" s="64">
        <f t="shared" si="30"/>
        <v>64.1395587921143</v>
      </c>
      <c r="AF23" s="64">
        <f t="shared" si="30"/>
        <v>66.086429595947294</v>
      </c>
      <c r="AG23" s="64">
        <f t="shared" si="30"/>
        <v>68.112865447998004</v>
      </c>
      <c r="AH23" s="64">
        <f t="shared" si="30"/>
        <v>70.026828765869098</v>
      </c>
      <c r="AI23" s="93">
        <f>AH23-T23</f>
        <v>23.626829147338796</v>
      </c>
      <c r="AJ23" s="94"/>
      <c r="AK23" s="50" t="s">
        <v>70</v>
      </c>
      <c r="AL23" s="51">
        <v>63.599998474121101</v>
      </c>
      <c r="AM23" s="51">
        <v>78.800003051757798</v>
      </c>
      <c r="AN23" s="51">
        <v>62.199998855590799</v>
      </c>
      <c r="AO23" s="51">
        <v>63</v>
      </c>
      <c r="AP23" s="51">
        <v>65.3701171875</v>
      </c>
      <c r="AQ23" s="51">
        <v>61.513916015625</v>
      </c>
      <c r="AR23" s="51">
        <v>64.344362258911104</v>
      </c>
      <c r="AS23" s="51">
        <v>68.150535583496094</v>
      </c>
      <c r="AT23" s="51">
        <v>75.488155364990206</v>
      </c>
      <c r="AU23" s="51">
        <v>75.576454162597699</v>
      </c>
      <c r="AV23" s="51">
        <v>73.793773651123004</v>
      </c>
      <c r="AW23" s="51">
        <v>74.686912536621094</v>
      </c>
      <c r="AX23" s="51">
        <v>80.486915588378906</v>
      </c>
      <c r="AY23" s="51">
        <v>85.500431060791001</v>
      </c>
      <c r="AZ23" s="51">
        <v>82.747673034667997</v>
      </c>
    </row>
    <row r="24" spans="2:52" x14ac:dyDescent="0.25">
      <c r="N24" s="42"/>
      <c r="O24" s="37"/>
      <c r="P24" s="37"/>
      <c r="Q24" s="37"/>
      <c r="S24" s="29" t="s">
        <v>52</v>
      </c>
      <c r="T24" s="60">
        <f>AL5</f>
        <v>44.799999237060497</v>
      </c>
      <c r="U24" s="60">
        <f t="shared" ref="U24:AH28" si="31">AM5</f>
        <v>44.599998474121101</v>
      </c>
      <c r="V24" s="60">
        <f t="shared" si="31"/>
        <v>59.599998474121101</v>
      </c>
      <c r="W24" s="60">
        <f t="shared" si="31"/>
        <v>56.799999237060497</v>
      </c>
      <c r="X24" s="60">
        <f t="shared" si="31"/>
        <v>49.694433212280302</v>
      </c>
      <c r="Y24" s="60">
        <f t="shared" si="31"/>
        <v>57.233819961547901</v>
      </c>
      <c r="Z24" s="60">
        <f t="shared" si="31"/>
        <v>58.649541854858398</v>
      </c>
      <c r="AA24" s="60">
        <f t="shared" si="31"/>
        <v>59.9691257476807</v>
      </c>
      <c r="AB24" s="60">
        <f t="shared" si="31"/>
        <v>61.2537746429443</v>
      </c>
      <c r="AC24" s="60">
        <f t="shared" si="31"/>
        <v>62.952075958252003</v>
      </c>
      <c r="AD24" s="60">
        <f t="shared" si="31"/>
        <v>64.562879562377901</v>
      </c>
      <c r="AE24" s="60">
        <f t="shared" si="31"/>
        <v>66.294115066528306</v>
      </c>
      <c r="AF24" s="60">
        <f t="shared" si="31"/>
        <v>68.385807037353501</v>
      </c>
      <c r="AG24" s="60">
        <f t="shared" si="31"/>
        <v>70.344249725341797</v>
      </c>
      <c r="AH24" s="60">
        <f t="shared" si="31"/>
        <v>72.383262634277301</v>
      </c>
      <c r="AI24" s="94">
        <f t="shared" ref="AI24:AI28" si="32">AH24-T24</f>
        <v>27.583263397216804</v>
      </c>
      <c r="AJ24" s="94"/>
      <c r="AK24" s="50" t="s">
        <v>71</v>
      </c>
      <c r="AL24" s="51">
        <v>75</v>
      </c>
      <c r="AM24" s="51">
        <v>72.199998855590806</v>
      </c>
      <c r="AN24" s="51">
        <v>73.600000381469698</v>
      </c>
      <c r="AO24" s="51">
        <v>65.999998092651396</v>
      </c>
      <c r="AP24" s="51">
        <v>71.353420257568402</v>
      </c>
      <c r="AQ24" s="51">
        <v>73.690578460693402</v>
      </c>
      <c r="AR24" s="51">
        <v>70.983444213867202</v>
      </c>
      <c r="AS24" s="51">
        <v>73.763298034667997</v>
      </c>
      <c r="AT24" s="51">
        <v>77.424865722656307</v>
      </c>
      <c r="AU24" s="51">
        <v>84.109710693359403</v>
      </c>
      <c r="AV24" s="51">
        <v>84.427692413330107</v>
      </c>
      <c r="AW24" s="51">
        <v>83.965694427490206</v>
      </c>
      <c r="AX24" s="51">
        <v>85.805706024169893</v>
      </c>
      <c r="AY24" s="51">
        <v>90.935684204101605</v>
      </c>
      <c r="AZ24" s="51">
        <v>95.811489105224595</v>
      </c>
    </row>
    <row r="25" spans="2:52" x14ac:dyDescent="0.25">
      <c r="N25" s="42"/>
      <c r="O25" s="37"/>
      <c r="P25" s="37"/>
      <c r="Q25" s="37"/>
      <c r="S25" s="66" t="s">
        <v>53</v>
      </c>
      <c r="T25" s="64">
        <f t="shared" ref="T25:T28" si="33">AL6</f>
        <v>55.599998474121101</v>
      </c>
      <c r="U25" s="64">
        <f t="shared" si="31"/>
        <v>48.799999237060497</v>
      </c>
      <c r="V25" s="64">
        <f t="shared" si="31"/>
        <v>45.799999237060497</v>
      </c>
      <c r="W25" s="64">
        <f t="shared" si="31"/>
        <v>64.799999237060504</v>
      </c>
      <c r="X25" s="64">
        <f t="shared" si="31"/>
        <v>59.835979461669901</v>
      </c>
      <c r="Y25" s="64">
        <f t="shared" si="31"/>
        <v>53.403158187866197</v>
      </c>
      <c r="Z25" s="64">
        <f t="shared" si="31"/>
        <v>60.5363674163818</v>
      </c>
      <c r="AA25" s="64">
        <f t="shared" si="31"/>
        <v>61.957366943359403</v>
      </c>
      <c r="AB25" s="64">
        <f t="shared" si="31"/>
        <v>63.303342819213903</v>
      </c>
      <c r="AC25" s="64">
        <f t="shared" si="31"/>
        <v>65.119174957275405</v>
      </c>
      <c r="AD25" s="64">
        <f t="shared" si="31"/>
        <v>66.835126876831097</v>
      </c>
      <c r="AE25" s="64">
        <f t="shared" si="31"/>
        <v>68.4771537780762</v>
      </c>
      <c r="AF25" s="64">
        <f t="shared" si="31"/>
        <v>70.711742401123004</v>
      </c>
      <c r="AG25" s="64">
        <f t="shared" si="31"/>
        <v>72.801246643066406</v>
      </c>
      <c r="AH25" s="64">
        <f t="shared" si="31"/>
        <v>74.791809082031307</v>
      </c>
      <c r="AI25" s="93">
        <f t="shared" si="32"/>
        <v>19.191810607910206</v>
      </c>
      <c r="AJ25" s="94"/>
      <c r="AK25" s="50" t="s">
        <v>72</v>
      </c>
      <c r="AL25" s="51">
        <v>75.000001907348604</v>
      </c>
      <c r="AM25" s="51">
        <v>89.200000762939496</v>
      </c>
      <c r="AN25" s="51">
        <v>66.600000381469698</v>
      </c>
      <c r="AO25" s="51">
        <v>76.600000381469698</v>
      </c>
      <c r="AP25" s="51">
        <v>74.2313232421875</v>
      </c>
      <c r="AQ25" s="51">
        <v>77.810714721679702</v>
      </c>
      <c r="AR25" s="51">
        <v>80.077926635742202</v>
      </c>
      <c r="AS25" s="51">
        <v>78.250267028808594</v>
      </c>
      <c r="AT25" s="51">
        <v>80.914932250976605</v>
      </c>
      <c r="AU25" s="51">
        <v>85.5733833312988</v>
      </c>
      <c r="AV25" s="51">
        <v>90.639778137207003</v>
      </c>
      <c r="AW25" s="51">
        <v>91.084865570068402</v>
      </c>
      <c r="AX25" s="51">
        <v>92.870170593261705</v>
      </c>
      <c r="AY25" s="51">
        <v>94.384239196777301</v>
      </c>
      <c r="AZ25" s="51">
        <v>98.834289550781307</v>
      </c>
    </row>
    <row r="26" spans="2:52" x14ac:dyDescent="0.25">
      <c r="N26" s="42"/>
      <c r="O26" s="37"/>
      <c r="P26" s="37"/>
      <c r="Q26" s="37"/>
      <c r="S26" s="29" t="s">
        <v>54</v>
      </c>
      <c r="T26" s="60">
        <f t="shared" si="33"/>
        <v>50.600000381469698</v>
      </c>
      <c r="U26" s="60">
        <f t="shared" si="31"/>
        <v>61.399999618530302</v>
      </c>
      <c r="V26" s="60">
        <f t="shared" si="31"/>
        <v>56.399999618530302</v>
      </c>
      <c r="W26" s="60">
        <f t="shared" si="31"/>
        <v>48.599998474121101</v>
      </c>
      <c r="X26" s="60">
        <f t="shared" si="31"/>
        <v>66.118122100830107</v>
      </c>
      <c r="Y26" s="60">
        <f t="shared" si="31"/>
        <v>62.4465942382813</v>
      </c>
      <c r="Z26" s="60">
        <f t="shared" si="31"/>
        <v>56.5459079742432</v>
      </c>
      <c r="AA26" s="60">
        <f t="shared" si="31"/>
        <v>63.352849960327099</v>
      </c>
      <c r="AB26" s="60">
        <f t="shared" si="31"/>
        <v>64.781322479248004</v>
      </c>
      <c r="AC26" s="60">
        <f t="shared" si="31"/>
        <v>66.614707946777301</v>
      </c>
      <c r="AD26" s="60">
        <f t="shared" si="31"/>
        <v>68.426254272460895</v>
      </c>
      <c r="AE26" s="60">
        <f t="shared" si="31"/>
        <v>70.153778076171903</v>
      </c>
      <c r="AF26" s="60">
        <f t="shared" si="31"/>
        <v>72.274932861328097</v>
      </c>
      <c r="AG26" s="60">
        <f t="shared" si="31"/>
        <v>74.480907440185504</v>
      </c>
      <c r="AH26" s="60">
        <f t="shared" si="31"/>
        <v>76.574028015136705</v>
      </c>
      <c r="AI26" s="94">
        <f t="shared" si="32"/>
        <v>25.974027633667006</v>
      </c>
      <c r="AJ26" s="94"/>
      <c r="AK26" s="50" t="s">
        <v>73</v>
      </c>
      <c r="AL26" s="51">
        <v>84.200000762939496</v>
      </c>
      <c r="AM26" s="51">
        <v>76.599998474121094</v>
      </c>
      <c r="AN26" s="51">
        <v>81</v>
      </c>
      <c r="AO26" s="51">
        <v>73.600002288818402</v>
      </c>
      <c r="AP26" s="51">
        <v>81.337486267089801</v>
      </c>
      <c r="AQ26" s="51">
        <v>80.284240722656307</v>
      </c>
      <c r="AR26" s="51">
        <v>82.797847747802706</v>
      </c>
      <c r="AS26" s="51">
        <v>84.906028747558594</v>
      </c>
      <c r="AT26" s="51">
        <v>83.7577095031738</v>
      </c>
      <c r="AU26" s="51">
        <v>87.529758453369098</v>
      </c>
      <c r="AV26" s="51">
        <v>91.689865112304702</v>
      </c>
      <c r="AW26" s="51">
        <v>95.632270812988295</v>
      </c>
      <c r="AX26" s="51">
        <v>97.415779113769503</v>
      </c>
      <c r="AY26" s="51">
        <v>99.619140625</v>
      </c>
      <c r="AZ26" s="51">
        <v>100.991519927979</v>
      </c>
    </row>
    <row r="27" spans="2:52" x14ac:dyDescent="0.25">
      <c r="N27" s="42"/>
      <c r="O27" s="37"/>
      <c r="P27" s="37"/>
      <c r="Q27" s="37"/>
      <c r="S27" s="66" t="s">
        <v>55</v>
      </c>
      <c r="T27" s="64">
        <f t="shared" si="33"/>
        <v>56.799999237060497</v>
      </c>
      <c r="U27" s="64">
        <f t="shared" si="31"/>
        <v>59.600000381469698</v>
      </c>
      <c r="V27" s="64">
        <f t="shared" si="31"/>
        <v>59.399999618530302</v>
      </c>
      <c r="W27" s="64">
        <f t="shared" si="31"/>
        <v>59.599998474121101</v>
      </c>
      <c r="X27" s="64">
        <f t="shared" si="31"/>
        <v>52.220577239990199</v>
      </c>
      <c r="Y27" s="64">
        <f t="shared" si="31"/>
        <v>67.2900581359863</v>
      </c>
      <c r="Z27" s="64">
        <f t="shared" si="31"/>
        <v>64.591627120971694</v>
      </c>
      <c r="AA27" s="64">
        <f t="shared" si="31"/>
        <v>59.091581344604499</v>
      </c>
      <c r="AB27" s="64">
        <f t="shared" si="31"/>
        <v>65.659603118896499</v>
      </c>
      <c r="AC27" s="64">
        <f t="shared" si="31"/>
        <v>67.513994216918903</v>
      </c>
      <c r="AD27" s="64">
        <f t="shared" si="31"/>
        <v>69.338188171386705</v>
      </c>
      <c r="AE27" s="64">
        <f t="shared" si="31"/>
        <v>71.147342681884794</v>
      </c>
      <c r="AF27" s="64">
        <f t="shared" si="31"/>
        <v>73.294395446777301</v>
      </c>
      <c r="AG27" s="64">
        <f t="shared" si="31"/>
        <v>75.399765014648395</v>
      </c>
      <c r="AH27" s="64">
        <f t="shared" si="31"/>
        <v>77.593273162841797</v>
      </c>
      <c r="AI27" s="93">
        <f t="shared" si="32"/>
        <v>20.7932739257813</v>
      </c>
      <c r="AJ27" s="94"/>
      <c r="AK27" s="50" t="s">
        <v>74</v>
      </c>
      <c r="AL27" s="51">
        <v>85.600002288818402</v>
      </c>
      <c r="AM27" s="51">
        <v>87.200000762939496</v>
      </c>
      <c r="AN27" s="51">
        <v>70.399999618530302</v>
      </c>
      <c r="AO27" s="51">
        <v>77.400001525878906</v>
      </c>
      <c r="AP27" s="51">
        <v>78.231315612792997</v>
      </c>
      <c r="AQ27" s="51">
        <v>83.576362609863295</v>
      </c>
      <c r="AR27" s="51">
        <v>83.4436225891113</v>
      </c>
      <c r="AS27" s="51">
        <v>85.254653930664105</v>
      </c>
      <c r="AT27" s="51">
        <v>87.214622497558594</v>
      </c>
      <c r="AU27" s="51">
        <v>87.834159851074205</v>
      </c>
      <c r="AV27" s="51">
        <v>91.104362487792997</v>
      </c>
      <c r="AW27" s="51">
        <v>94.810749053955107</v>
      </c>
      <c r="AX27" s="51">
        <v>99.181312561035199</v>
      </c>
      <c r="AY27" s="51">
        <v>100.754283905029</v>
      </c>
      <c r="AZ27" s="51">
        <v>103.182971954346</v>
      </c>
    </row>
    <row r="28" spans="2:52" x14ac:dyDescent="0.25">
      <c r="N28" s="42"/>
      <c r="O28" s="37"/>
      <c r="P28" s="37"/>
      <c r="Q28" s="37"/>
      <c r="S28" s="68" t="s">
        <v>56</v>
      </c>
      <c r="T28" s="62">
        <f t="shared" si="33"/>
        <v>46.599998474121101</v>
      </c>
      <c r="U28" s="62">
        <f t="shared" si="31"/>
        <v>63.799999237060497</v>
      </c>
      <c r="V28" s="62">
        <f t="shared" si="31"/>
        <v>56.799999237060497</v>
      </c>
      <c r="W28" s="62">
        <f t="shared" si="31"/>
        <v>61.199998855590799</v>
      </c>
      <c r="X28" s="62">
        <f t="shared" si="31"/>
        <v>61.177146911621101</v>
      </c>
      <c r="Y28" s="62">
        <f t="shared" si="31"/>
        <v>54.892501831054702</v>
      </c>
      <c r="Z28" s="62">
        <f t="shared" si="31"/>
        <v>68.018714904785199</v>
      </c>
      <c r="AA28" s="62">
        <f t="shared" si="31"/>
        <v>66.102315902710004</v>
      </c>
      <c r="AB28" s="62">
        <f t="shared" si="31"/>
        <v>60.920740127563498</v>
      </c>
      <c r="AC28" s="62">
        <f t="shared" si="31"/>
        <v>67.654537200927706</v>
      </c>
      <c r="AD28" s="62">
        <f t="shared" si="31"/>
        <v>69.493377685546903</v>
      </c>
      <c r="AE28" s="62">
        <f t="shared" si="31"/>
        <v>71.307350158691406</v>
      </c>
      <c r="AF28" s="62">
        <f t="shared" si="31"/>
        <v>73.474636077880902</v>
      </c>
      <c r="AG28" s="62">
        <f t="shared" si="31"/>
        <v>75.600181579589801</v>
      </c>
      <c r="AH28" s="63">
        <f t="shared" si="31"/>
        <v>77.696861267089801</v>
      </c>
      <c r="AI28" s="95">
        <f t="shared" si="32"/>
        <v>31.0968627929687</v>
      </c>
      <c r="AJ28" s="94"/>
      <c r="AK28" s="50" t="s">
        <v>75</v>
      </c>
      <c r="AL28" s="51">
        <v>81.800003051757798</v>
      </c>
      <c r="AM28" s="51">
        <v>81.799999237060504</v>
      </c>
      <c r="AN28" s="51">
        <v>83.200000762939496</v>
      </c>
      <c r="AO28" s="51">
        <v>68.200000762939496</v>
      </c>
      <c r="AP28" s="51">
        <v>78.399295806884794</v>
      </c>
      <c r="AQ28" s="51">
        <v>79.3227729797363</v>
      </c>
      <c r="AR28" s="51">
        <v>83.157436370849595</v>
      </c>
      <c r="AS28" s="51">
        <v>83.539020538330107</v>
      </c>
      <c r="AT28" s="51">
        <v>84.947723388671903</v>
      </c>
      <c r="AU28" s="51">
        <v>87.952831268310504</v>
      </c>
      <c r="AV28" s="51">
        <v>88.623653411865206</v>
      </c>
      <c r="AW28" s="51">
        <v>91.461090087890597</v>
      </c>
      <c r="AX28" s="51">
        <v>95.905796051025405</v>
      </c>
      <c r="AY28" s="51">
        <v>99.354438781738295</v>
      </c>
      <c r="AZ28" s="51">
        <v>100.83850479125999</v>
      </c>
    </row>
    <row r="29" spans="2:52" x14ac:dyDescent="0.25">
      <c r="N29" s="42"/>
      <c r="O29" s="37"/>
      <c r="P29" s="37"/>
      <c r="Q29" s="37"/>
      <c r="R29" s="2"/>
      <c r="S29" s="90" t="s">
        <v>9</v>
      </c>
      <c r="T29" s="102">
        <f>SUM(T23:T28)</f>
        <v>300.79999542236317</v>
      </c>
      <c r="U29" s="102">
        <f t="shared" ref="U29:AI29" si="34">SUM(U23:U28)</f>
        <v>330.19999694824207</v>
      </c>
      <c r="V29" s="102">
        <f t="shared" si="34"/>
        <v>335.79999542236322</v>
      </c>
      <c r="W29" s="102">
        <f t="shared" si="34"/>
        <v>336.99999427795399</v>
      </c>
      <c r="X29" s="102">
        <f t="shared" si="34"/>
        <v>343.08489227294922</v>
      </c>
      <c r="Y29" s="102">
        <f t="shared" si="34"/>
        <v>350.71618080139172</v>
      </c>
      <c r="Z29" s="102">
        <f t="shared" si="34"/>
        <v>365.09614372253418</v>
      </c>
      <c r="AA29" s="102">
        <f t="shared" si="34"/>
        <v>368.48164176940924</v>
      </c>
      <c r="AB29" s="102">
        <f t="shared" si="34"/>
        <v>375.12925338745117</v>
      </c>
      <c r="AC29" s="102">
        <f t="shared" si="34"/>
        <v>390.65249633789063</v>
      </c>
      <c r="AD29" s="102">
        <f t="shared" si="34"/>
        <v>401.17647743225098</v>
      </c>
      <c r="AE29" s="102">
        <f t="shared" si="34"/>
        <v>411.51929855346691</v>
      </c>
      <c r="AF29" s="102">
        <f t="shared" si="34"/>
        <v>424.22794342041004</v>
      </c>
      <c r="AG29" s="102">
        <f t="shared" si="34"/>
        <v>436.73921585082985</v>
      </c>
      <c r="AH29" s="102">
        <f t="shared" si="34"/>
        <v>449.06606292724598</v>
      </c>
      <c r="AI29" s="60">
        <f t="shared" si="34"/>
        <v>148.26606750488281</v>
      </c>
      <c r="AJ29" s="99"/>
      <c r="AK29" s="50" t="s">
        <v>76</v>
      </c>
      <c r="AL29" s="51">
        <v>65.799999237060504</v>
      </c>
      <c r="AM29" s="51">
        <v>83.599998474121094</v>
      </c>
      <c r="AN29" s="51">
        <v>83</v>
      </c>
      <c r="AO29" s="51">
        <v>85.799999237060504</v>
      </c>
      <c r="AP29" s="51">
        <v>71.523590087890597</v>
      </c>
      <c r="AQ29" s="51">
        <v>77.728668212890597</v>
      </c>
      <c r="AR29" s="51">
        <v>78.671634674072294</v>
      </c>
      <c r="AS29" s="51">
        <v>81.4986763000488</v>
      </c>
      <c r="AT29" s="51">
        <v>82.205562591552706</v>
      </c>
      <c r="AU29" s="51">
        <v>84.531715393066406</v>
      </c>
      <c r="AV29" s="51">
        <v>87.045631408691406</v>
      </c>
      <c r="AW29" s="51">
        <v>87.769500732421903</v>
      </c>
      <c r="AX29" s="51">
        <v>91.3709716796875</v>
      </c>
      <c r="AY29" s="51">
        <v>95.082107543945298</v>
      </c>
      <c r="AZ29" s="51">
        <v>97.969654083251996</v>
      </c>
    </row>
    <row r="30" spans="2:52" x14ac:dyDescent="0.25">
      <c r="N30" s="42"/>
      <c r="O30" s="37"/>
      <c r="P30" s="37"/>
      <c r="Q30" s="37"/>
      <c r="S30" s="75" t="s">
        <v>57</v>
      </c>
      <c r="T30" s="64">
        <f>AL10</f>
        <v>55</v>
      </c>
      <c r="U30" s="64">
        <f t="shared" ref="U30:AH30" si="35">AM10</f>
        <v>45.599998474121101</v>
      </c>
      <c r="V30" s="64">
        <f t="shared" si="35"/>
        <v>67.599998474121094</v>
      </c>
      <c r="W30" s="64">
        <f t="shared" si="35"/>
        <v>59.599998474121101</v>
      </c>
      <c r="X30" s="64">
        <f t="shared" si="35"/>
        <v>62.265710830688498</v>
      </c>
      <c r="Y30" s="64">
        <f t="shared" si="35"/>
        <v>62.6627521514893</v>
      </c>
      <c r="Z30" s="64">
        <f t="shared" si="35"/>
        <v>57.208927154541001</v>
      </c>
      <c r="AA30" s="64">
        <f t="shared" si="35"/>
        <v>68.845359802246094</v>
      </c>
      <c r="AB30" s="64">
        <f t="shared" si="35"/>
        <v>67.534156799316406</v>
      </c>
      <c r="AC30" s="64">
        <f t="shared" si="35"/>
        <v>62.931728363037102</v>
      </c>
      <c r="AD30" s="64">
        <f t="shared" si="35"/>
        <v>69.505977630615206</v>
      </c>
      <c r="AE30" s="64">
        <f t="shared" si="35"/>
        <v>71.338092803955107</v>
      </c>
      <c r="AF30" s="64">
        <f t="shared" si="35"/>
        <v>73.476058959960895</v>
      </c>
      <c r="AG30" s="64">
        <f t="shared" si="35"/>
        <v>75.626682281494098</v>
      </c>
      <c r="AH30" s="64">
        <f t="shared" si="35"/>
        <v>77.7476615905762</v>
      </c>
      <c r="AI30" s="86">
        <f t="shared" ref="AI30:AI36" si="36">AH30-T30</f>
        <v>22.7476615905762</v>
      </c>
      <c r="AJ30" s="94"/>
      <c r="AK30" s="50" t="s">
        <v>77</v>
      </c>
      <c r="AL30" s="51">
        <v>82.400001525878906</v>
      </c>
      <c r="AM30" s="51">
        <v>64.399999618530302</v>
      </c>
      <c r="AN30" s="51">
        <v>79</v>
      </c>
      <c r="AO30" s="51">
        <v>68.199998855590806</v>
      </c>
      <c r="AP30" s="51">
        <v>79.982234954833999</v>
      </c>
      <c r="AQ30" s="51">
        <v>72.115209579467802</v>
      </c>
      <c r="AR30" s="51">
        <v>76.088228225707994</v>
      </c>
      <c r="AS30" s="51">
        <v>76.973594665527301</v>
      </c>
      <c r="AT30" s="51">
        <v>79.173637390136705</v>
      </c>
      <c r="AU30" s="51">
        <v>81.122962951660199</v>
      </c>
      <c r="AV30" s="51">
        <v>83.012977600097699</v>
      </c>
      <c r="AW30" s="51">
        <v>85.173576354980497</v>
      </c>
      <c r="AX30" s="51">
        <v>86.975898742675795</v>
      </c>
      <c r="AY30" s="51">
        <v>89.972328186035199</v>
      </c>
      <c r="AZ30" s="51">
        <v>93.185237884521499</v>
      </c>
    </row>
    <row r="31" spans="2:52" x14ac:dyDescent="0.25">
      <c r="N31" s="42"/>
      <c r="O31" s="37"/>
      <c r="P31" s="37"/>
      <c r="Q31" s="37"/>
      <c r="S31" s="29" t="s">
        <v>58</v>
      </c>
      <c r="T31" s="60">
        <f>AL11</f>
        <v>51.799999237060497</v>
      </c>
      <c r="U31" s="60">
        <f t="shared" ref="U31:AH36" si="37">AM11</f>
        <v>59.800001144409201</v>
      </c>
      <c r="V31" s="60">
        <f t="shared" si="37"/>
        <v>49.599998474121101</v>
      </c>
      <c r="W31" s="60">
        <f t="shared" si="37"/>
        <v>65.599998474121094</v>
      </c>
      <c r="X31" s="60">
        <f t="shared" si="37"/>
        <v>61.733505249023402</v>
      </c>
      <c r="Y31" s="60">
        <f t="shared" si="37"/>
        <v>63.253238677978501</v>
      </c>
      <c r="Z31" s="60">
        <f t="shared" si="37"/>
        <v>63.964826583862298</v>
      </c>
      <c r="AA31" s="60">
        <f t="shared" si="37"/>
        <v>59.163984298706097</v>
      </c>
      <c r="AB31" s="60">
        <f t="shared" si="37"/>
        <v>69.637073516845703</v>
      </c>
      <c r="AC31" s="60">
        <f t="shared" si="37"/>
        <v>69.099819183349595</v>
      </c>
      <c r="AD31" s="60">
        <f t="shared" si="37"/>
        <v>64.688941955566406</v>
      </c>
      <c r="AE31" s="60">
        <f t="shared" si="37"/>
        <v>71.139167785644503</v>
      </c>
      <c r="AF31" s="60">
        <f t="shared" si="37"/>
        <v>73.2622261047363</v>
      </c>
      <c r="AG31" s="60">
        <f t="shared" si="37"/>
        <v>75.3881645202637</v>
      </c>
      <c r="AH31" s="60">
        <f t="shared" si="37"/>
        <v>77.534194946289105</v>
      </c>
      <c r="AI31" s="83">
        <f t="shared" si="36"/>
        <v>25.734195709228608</v>
      </c>
      <c r="AJ31" s="94"/>
      <c r="AK31" s="50" t="s">
        <v>78</v>
      </c>
      <c r="AL31" s="51">
        <v>56.599998474121101</v>
      </c>
      <c r="AM31" s="51">
        <v>72.200000762939496</v>
      </c>
      <c r="AN31" s="51">
        <v>70.200000762939496</v>
      </c>
      <c r="AO31" s="51">
        <v>72</v>
      </c>
      <c r="AP31" s="51">
        <v>68.605056762695298</v>
      </c>
      <c r="AQ31" s="51">
        <v>76.474367141723604</v>
      </c>
      <c r="AR31" s="51">
        <v>72.281745910644503</v>
      </c>
      <c r="AS31" s="51">
        <v>74.980285644531307</v>
      </c>
      <c r="AT31" s="51">
        <v>75.834140777587905</v>
      </c>
      <c r="AU31" s="51">
        <v>78.639225006103501</v>
      </c>
      <c r="AV31" s="51">
        <v>80.420928955078097</v>
      </c>
      <c r="AW31" s="51">
        <v>82.069911956787095</v>
      </c>
      <c r="AX31" s="51">
        <v>84.945068359375</v>
      </c>
      <c r="AY31" s="51">
        <v>86.506813049316406</v>
      </c>
      <c r="AZ31" s="51">
        <v>89.152503967285199</v>
      </c>
    </row>
    <row r="32" spans="2:52" x14ac:dyDescent="0.25">
      <c r="N32" s="42"/>
      <c r="O32" s="37"/>
      <c r="P32" s="37"/>
      <c r="Q32" s="37"/>
      <c r="S32" s="66" t="s">
        <v>59</v>
      </c>
      <c r="T32" s="64">
        <f t="shared" ref="T32:T36" si="38">AL12</f>
        <v>46.599998474121101</v>
      </c>
      <c r="U32" s="64">
        <f t="shared" si="37"/>
        <v>53.799999237060497</v>
      </c>
      <c r="V32" s="64">
        <f t="shared" si="37"/>
        <v>60.600000381469698</v>
      </c>
      <c r="W32" s="64">
        <f t="shared" si="37"/>
        <v>50.599998474121101</v>
      </c>
      <c r="X32" s="64">
        <f t="shared" si="37"/>
        <v>66.129390716552706</v>
      </c>
      <c r="Y32" s="64">
        <f t="shared" si="37"/>
        <v>63.444076538085902</v>
      </c>
      <c r="Z32" s="64">
        <f t="shared" si="37"/>
        <v>64.039108276367202</v>
      </c>
      <c r="AA32" s="64">
        <f t="shared" si="37"/>
        <v>64.994052886962905</v>
      </c>
      <c r="AB32" s="64">
        <f t="shared" si="37"/>
        <v>60.724748611450202</v>
      </c>
      <c r="AC32" s="64">
        <f t="shared" si="37"/>
        <v>70.521522521972699</v>
      </c>
      <c r="AD32" s="64">
        <f t="shared" si="37"/>
        <v>70.355316162109403</v>
      </c>
      <c r="AE32" s="64">
        <f t="shared" si="37"/>
        <v>66.100570678710895</v>
      </c>
      <c r="AF32" s="64">
        <f t="shared" si="37"/>
        <v>72.715110778808594</v>
      </c>
      <c r="AG32" s="64">
        <f t="shared" si="37"/>
        <v>74.824542999267607</v>
      </c>
      <c r="AH32" s="64">
        <f t="shared" si="37"/>
        <v>76.943161010742202</v>
      </c>
      <c r="AI32" s="82">
        <f t="shared" si="36"/>
        <v>30.343162536621101</v>
      </c>
      <c r="AJ32" s="94"/>
      <c r="AK32" s="50" t="s">
        <v>79</v>
      </c>
      <c r="AL32" s="51">
        <v>63.000001907348597</v>
      </c>
      <c r="AM32" s="51">
        <v>51.599998474121101</v>
      </c>
      <c r="AN32" s="51">
        <v>65.999998092651396</v>
      </c>
      <c r="AO32" s="51">
        <v>76.599998474121094</v>
      </c>
      <c r="AP32" s="51">
        <v>71.025726318359403</v>
      </c>
      <c r="AQ32" s="51">
        <v>68.5301189422607</v>
      </c>
      <c r="AR32" s="51">
        <v>74.118919372558594</v>
      </c>
      <c r="AS32" s="51">
        <v>72.027139663696303</v>
      </c>
      <c r="AT32" s="51">
        <v>73.996902465820298</v>
      </c>
      <c r="AU32" s="51">
        <v>75.733081817626996</v>
      </c>
      <c r="AV32" s="51">
        <v>78.081676483154297</v>
      </c>
      <c r="AW32" s="51">
        <v>79.753475189208999</v>
      </c>
      <c r="AX32" s="51">
        <v>82.128921508789105</v>
      </c>
      <c r="AY32" s="51">
        <v>84.602699279785199</v>
      </c>
      <c r="AZ32" s="51">
        <v>86.059638977050795</v>
      </c>
    </row>
    <row r="33" spans="14:52" x14ac:dyDescent="0.25">
      <c r="N33" s="42"/>
      <c r="O33" s="37"/>
      <c r="P33" s="37"/>
      <c r="Q33" s="37"/>
      <c r="S33" s="29" t="s">
        <v>60</v>
      </c>
      <c r="T33" s="60">
        <f t="shared" si="38"/>
        <v>44</v>
      </c>
      <c r="U33" s="60">
        <f t="shared" si="37"/>
        <v>47.599998474121101</v>
      </c>
      <c r="V33" s="60">
        <f t="shared" si="37"/>
        <v>53.799999237060497</v>
      </c>
      <c r="W33" s="60">
        <f t="shared" si="37"/>
        <v>59.600000381469698</v>
      </c>
      <c r="X33" s="60">
        <f t="shared" si="37"/>
        <v>52.4441108703613</v>
      </c>
      <c r="Y33" s="60">
        <f t="shared" si="37"/>
        <v>66.428421020507798</v>
      </c>
      <c r="Z33" s="60">
        <f t="shared" si="37"/>
        <v>64.743837356567397</v>
      </c>
      <c r="AA33" s="60">
        <f t="shared" si="37"/>
        <v>64.550603866577106</v>
      </c>
      <c r="AB33" s="60">
        <f t="shared" si="37"/>
        <v>65.729894638061495</v>
      </c>
      <c r="AC33" s="60">
        <f t="shared" si="37"/>
        <v>62.131893157958999</v>
      </c>
      <c r="AD33" s="60">
        <f t="shared" si="37"/>
        <v>71.130233764648395</v>
      </c>
      <c r="AE33" s="60">
        <f t="shared" si="37"/>
        <v>71.270179748535199</v>
      </c>
      <c r="AF33" s="60">
        <f t="shared" si="37"/>
        <v>67.394683837890597</v>
      </c>
      <c r="AG33" s="60">
        <f t="shared" si="37"/>
        <v>73.905689239501996</v>
      </c>
      <c r="AH33" s="60">
        <f t="shared" si="37"/>
        <v>76.004928588867202</v>
      </c>
      <c r="AI33" s="83">
        <f t="shared" si="36"/>
        <v>32.004928588867202</v>
      </c>
      <c r="AJ33" s="94"/>
      <c r="AK33" s="50" t="s">
        <v>80</v>
      </c>
      <c r="AL33" s="51">
        <v>63</v>
      </c>
      <c r="AM33" s="51">
        <v>58.000001907348597</v>
      </c>
      <c r="AN33" s="51">
        <v>48</v>
      </c>
      <c r="AO33" s="51">
        <v>66</v>
      </c>
      <c r="AP33" s="51">
        <v>74.119636535644503</v>
      </c>
      <c r="AQ33" s="51">
        <v>70.426414489746094</v>
      </c>
      <c r="AR33" s="51">
        <v>68.576370239257798</v>
      </c>
      <c r="AS33" s="51">
        <v>72.784538269042997</v>
      </c>
      <c r="AT33" s="51">
        <v>71.934915542602496</v>
      </c>
      <c r="AU33" s="51">
        <v>74.304534912109403</v>
      </c>
      <c r="AV33" s="51">
        <v>75.854686737060504</v>
      </c>
      <c r="AW33" s="51">
        <v>77.932003021240206</v>
      </c>
      <c r="AX33" s="51">
        <v>80.328365325927706</v>
      </c>
      <c r="AY33" s="51">
        <v>82.421535491943402</v>
      </c>
      <c r="AZ33" s="51">
        <v>84.681026458740206</v>
      </c>
    </row>
    <row r="34" spans="14:52" x14ac:dyDescent="0.25">
      <c r="N34" s="42"/>
      <c r="O34" s="37"/>
      <c r="P34" s="37"/>
      <c r="Q34" s="37"/>
      <c r="S34" s="66" t="s">
        <v>61</v>
      </c>
      <c r="T34" s="64">
        <f t="shared" si="38"/>
        <v>53</v>
      </c>
      <c r="U34" s="64">
        <f t="shared" si="37"/>
        <v>45</v>
      </c>
      <c r="V34" s="64">
        <f t="shared" si="37"/>
        <v>48.599998474121101</v>
      </c>
      <c r="W34" s="64">
        <f t="shared" si="37"/>
        <v>56.799999237060497</v>
      </c>
      <c r="X34" s="64">
        <f t="shared" si="37"/>
        <v>60.618419647216797</v>
      </c>
      <c r="Y34" s="64">
        <f t="shared" si="37"/>
        <v>53.9814643859863</v>
      </c>
      <c r="Z34" s="64">
        <f t="shared" si="37"/>
        <v>66.537322998046903</v>
      </c>
      <c r="AA34" s="64">
        <f t="shared" si="37"/>
        <v>65.707401275634794</v>
      </c>
      <c r="AB34" s="64">
        <f t="shared" si="37"/>
        <v>64.793743133544893</v>
      </c>
      <c r="AC34" s="64">
        <f t="shared" si="37"/>
        <v>66.428136825561495</v>
      </c>
      <c r="AD34" s="64">
        <f t="shared" si="37"/>
        <v>63.193393707275398</v>
      </c>
      <c r="AE34" s="64">
        <f t="shared" si="37"/>
        <v>71.5007133483887</v>
      </c>
      <c r="AF34" s="64">
        <f t="shared" si="37"/>
        <v>72.104553222656307</v>
      </c>
      <c r="AG34" s="64">
        <f t="shared" si="37"/>
        <v>68.351341247558594</v>
      </c>
      <c r="AH34" s="64">
        <f t="shared" si="37"/>
        <v>74.767032623291001</v>
      </c>
      <c r="AI34" s="82">
        <f t="shared" si="36"/>
        <v>21.767032623291001</v>
      </c>
      <c r="AJ34" s="94"/>
      <c r="AK34" s="50" t="s">
        <v>81</v>
      </c>
      <c r="AL34" s="51">
        <v>49.199998855590799</v>
      </c>
      <c r="AM34" s="51">
        <v>56.200000762939503</v>
      </c>
      <c r="AN34" s="51">
        <v>65.800001144409194</v>
      </c>
      <c r="AO34" s="51">
        <v>55.799999237060497</v>
      </c>
      <c r="AP34" s="51">
        <v>65.552639007568402</v>
      </c>
      <c r="AQ34" s="51">
        <v>72.807781219482393</v>
      </c>
      <c r="AR34" s="51">
        <v>70.307708740234403</v>
      </c>
      <c r="AS34" s="51">
        <v>68.852348327636705</v>
      </c>
      <c r="AT34" s="51">
        <v>72.233108520507798</v>
      </c>
      <c r="AU34" s="51">
        <v>72.8814506530762</v>
      </c>
      <c r="AV34" s="51">
        <v>74.868736267089801</v>
      </c>
      <c r="AW34" s="51">
        <v>76.315185546875</v>
      </c>
      <c r="AX34" s="51">
        <v>78.947811126708999</v>
      </c>
      <c r="AY34" s="51">
        <v>81.141563415527301</v>
      </c>
      <c r="AZ34" s="51">
        <v>83.093067169189496</v>
      </c>
    </row>
    <row r="35" spans="14:52" x14ac:dyDescent="0.25">
      <c r="N35" s="42"/>
      <c r="O35" s="37"/>
      <c r="P35" s="37"/>
      <c r="Q35" s="37"/>
      <c r="S35" s="29" t="s">
        <v>62</v>
      </c>
      <c r="T35" s="60">
        <f t="shared" si="38"/>
        <v>57.600000381469698</v>
      </c>
      <c r="U35" s="60">
        <f t="shared" si="37"/>
        <v>56</v>
      </c>
      <c r="V35" s="60">
        <f t="shared" si="37"/>
        <v>48</v>
      </c>
      <c r="W35" s="60">
        <f t="shared" si="37"/>
        <v>49.599998474121101</v>
      </c>
      <c r="X35" s="60">
        <f t="shared" si="37"/>
        <v>57.646480560302699</v>
      </c>
      <c r="Y35" s="60">
        <f t="shared" si="37"/>
        <v>61.603193283081097</v>
      </c>
      <c r="Z35" s="60">
        <f t="shared" si="37"/>
        <v>55.350532531738303</v>
      </c>
      <c r="AA35" s="60">
        <f t="shared" si="37"/>
        <v>66.727588653564496</v>
      </c>
      <c r="AB35" s="60">
        <f t="shared" si="37"/>
        <v>66.612733840942397</v>
      </c>
      <c r="AC35" s="60">
        <f t="shared" si="37"/>
        <v>65.343044281005902</v>
      </c>
      <c r="AD35" s="60">
        <f t="shared" si="37"/>
        <v>67.126506805419893</v>
      </c>
      <c r="AE35" s="60">
        <f t="shared" si="37"/>
        <v>64.226219177246094</v>
      </c>
      <c r="AF35" s="60">
        <f t="shared" si="37"/>
        <v>72.135704040527301</v>
      </c>
      <c r="AG35" s="60">
        <f t="shared" si="37"/>
        <v>72.950382232666001</v>
      </c>
      <c r="AH35" s="60">
        <f t="shared" si="37"/>
        <v>69.3038330078125</v>
      </c>
      <c r="AI35" s="83">
        <f t="shared" si="36"/>
        <v>11.703832626342802</v>
      </c>
      <c r="AJ35" s="94"/>
      <c r="AK35" s="50" t="s">
        <v>82</v>
      </c>
      <c r="AL35" s="51">
        <v>56.999998092651403</v>
      </c>
      <c r="AM35" s="51">
        <v>47.800001144409201</v>
      </c>
      <c r="AN35" s="51">
        <v>56</v>
      </c>
      <c r="AO35" s="51">
        <v>65.200000762939496</v>
      </c>
      <c r="AP35" s="51">
        <v>58.6184692382813</v>
      </c>
      <c r="AQ35" s="51">
        <v>66.210014343261705</v>
      </c>
      <c r="AR35" s="51">
        <v>72.807048797607393</v>
      </c>
      <c r="AS35" s="51">
        <v>71.104883193969698</v>
      </c>
      <c r="AT35" s="51">
        <v>69.936679840087905</v>
      </c>
      <c r="AU35" s="51">
        <v>73.504928588867202</v>
      </c>
      <c r="AV35" s="51">
        <v>74.503746032714801</v>
      </c>
      <c r="AW35" s="51">
        <v>76.282222747802706</v>
      </c>
      <c r="AX35" s="51">
        <v>78.349399566650405</v>
      </c>
      <c r="AY35" s="51">
        <v>80.763019561767607</v>
      </c>
      <c r="AZ35" s="51">
        <v>82.869873046875</v>
      </c>
    </row>
    <row r="36" spans="14:52" x14ac:dyDescent="0.25">
      <c r="N36" s="42"/>
      <c r="O36" s="37"/>
      <c r="P36" s="37"/>
      <c r="Q36" s="37"/>
      <c r="S36" s="72" t="s">
        <v>63</v>
      </c>
      <c r="T36" s="73">
        <f t="shared" si="38"/>
        <v>41.399999618530302</v>
      </c>
      <c r="U36" s="73">
        <f t="shared" si="37"/>
        <v>57.399999618530302</v>
      </c>
      <c r="V36" s="73">
        <f t="shared" si="37"/>
        <v>57.800001144409201</v>
      </c>
      <c r="W36" s="73">
        <f t="shared" si="37"/>
        <v>48</v>
      </c>
      <c r="X36" s="73">
        <f t="shared" si="37"/>
        <v>50.902112960815401</v>
      </c>
      <c r="Y36" s="73">
        <f t="shared" si="37"/>
        <v>58.522676467895501</v>
      </c>
      <c r="Z36" s="73">
        <f t="shared" si="37"/>
        <v>62.586502075195298</v>
      </c>
      <c r="AA36" s="73">
        <f t="shared" si="37"/>
        <v>56.6659030914307</v>
      </c>
      <c r="AB36" s="73">
        <f t="shared" si="37"/>
        <v>66.998916625976605</v>
      </c>
      <c r="AC36" s="73">
        <f t="shared" si="37"/>
        <v>67.7201118469238</v>
      </c>
      <c r="AD36" s="73">
        <f t="shared" si="37"/>
        <v>65.985578536987305</v>
      </c>
      <c r="AE36" s="73">
        <f t="shared" si="37"/>
        <v>67.869478225707994</v>
      </c>
      <c r="AF36" s="73">
        <f t="shared" si="37"/>
        <v>65.4956245422363</v>
      </c>
      <c r="AG36" s="73">
        <f t="shared" si="37"/>
        <v>72.850471496582003</v>
      </c>
      <c r="AH36" s="73">
        <f t="shared" si="37"/>
        <v>73.859458923339801</v>
      </c>
      <c r="AI36" s="85">
        <f t="shared" si="36"/>
        <v>32.459459304809499</v>
      </c>
      <c r="AJ36" s="94"/>
      <c r="AK36" s="50" t="s">
        <v>83</v>
      </c>
      <c r="AL36" s="51">
        <v>67.399999618530302</v>
      </c>
      <c r="AM36" s="51">
        <v>55.200000762939503</v>
      </c>
      <c r="AN36" s="51">
        <v>48.800001144409201</v>
      </c>
      <c r="AO36" s="51">
        <v>62</v>
      </c>
      <c r="AP36" s="51">
        <v>67.052724838256793</v>
      </c>
      <c r="AQ36" s="51">
        <v>62.028589248657198</v>
      </c>
      <c r="AR36" s="51">
        <v>68.392671585082994</v>
      </c>
      <c r="AS36" s="51">
        <v>74.565780639648395</v>
      </c>
      <c r="AT36" s="51">
        <v>73.373889923095703</v>
      </c>
      <c r="AU36" s="51">
        <v>73.031784057617202</v>
      </c>
      <c r="AV36" s="51">
        <v>76.244110107421903</v>
      </c>
      <c r="AW36" s="51">
        <v>77.480285644531307</v>
      </c>
      <c r="AX36" s="51">
        <v>79.775680541992202</v>
      </c>
      <c r="AY36" s="51">
        <v>81.755428314208999</v>
      </c>
      <c r="AZ36" s="51">
        <v>84.083213806152301</v>
      </c>
    </row>
    <row r="37" spans="14:52" x14ac:dyDescent="0.25">
      <c r="N37" s="42"/>
      <c r="O37" s="37"/>
      <c r="P37" s="37"/>
      <c r="Q37" s="37"/>
      <c r="R37" s="1"/>
      <c r="S37" s="3" t="s">
        <v>9</v>
      </c>
      <c r="T37" s="60">
        <f>SUM(T30:T36)</f>
        <v>349.39999771118153</v>
      </c>
      <c r="U37" s="60">
        <f t="shared" ref="U37:AI37" si="39">SUM(U30:U36)</f>
        <v>365.19999694824219</v>
      </c>
      <c r="V37" s="60">
        <f t="shared" si="39"/>
        <v>385.99999618530268</v>
      </c>
      <c r="W37" s="60">
        <f t="shared" si="39"/>
        <v>389.79999351501459</v>
      </c>
      <c r="X37" s="60">
        <f t="shared" si="39"/>
        <v>411.73973083496071</v>
      </c>
      <c r="Y37" s="60">
        <f t="shared" si="39"/>
        <v>429.89582252502447</v>
      </c>
      <c r="Z37" s="60">
        <f t="shared" si="39"/>
        <v>434.43105697631836</v>
      </c>
      <c r="AA37" s="60">
        <f t="shared" si="39"/>
        <v>446.65489387512218</v>
      </c>
      <c r="AB37" s="60">
        <f t="shared" si="39"/>
        <v>462.03126716613775</v>
      </c>
      <c r="AC37" s="60">
        <f t="shared" si="39"/>
        <v>464.17625617980957</v>
      </c>
      <c r="AD37" s="60">
        <f t="shared" si="39"/>
        <v>471.98594856262196</v>
      </c>
      <c r="AE37" s="60">
        <f t="shared" si="39"/>
        <v>483.44442176818848</v>
      </c>
      <c r="AF37" s="60">
        <f t="shared" si="39"/>
        <v>496.58396148681629</v>
      </c>
      <c r="AG37" s="60">
        <f t="shared" si="39"/>
        <v>513.89727401733398</v>
      </c>
      <c r="AH37" s="60">
        <f t="shared" si="39"/>
        <v>526.16027069091797</v>
      </c>
      <c r="AI37" s="60">
        <f t="shared" si="39"/>
        <v>176.76027297973638</v>
      </c>
      <c r="AJ37" s="99"/>
      <c r="AK37" s="50" t="s">
        <v>84</v>
      </c>
      <c r="AL37" s="51">
        <v>57</v>
      </c>
      <c r="AM37" s="51">
        <v>70.599998474121094</v>
      </c>
      <c r="AN37" s="51">
        <v>60.399997711181598</v>
      </c>
      <c r="AO37" s="51">
        <v>55.200000762939503</v>
      </c>
      <c r="AP37" s="51">
        <v>64.465930938720703</v>
      </c>
      <c r="AQ37" s="51">
        <v>69.230369567871094</v>
      </c>
      <c r="AR37" s="51">
        <v>65.261600494384794</v>
      </c>
      <c r="AS37" s="51">
        <v>70.770545959472699</v>
      </c>
      <c r="AT37" s="51">
        <v>76.630138397216797</v>
      </c>
      <c r="AU37" s="51">
        <v>76.387264251708999</v>
      </c>
      <c r="AV37" s="51">
        <v>76.145191192626996</v>
      </c>
      <c r="AW37" s="51">
        <v>79.129287719726605</v>
      </c>
      <c r="AX37" s="51">
        <v>81.089813232421903</v>
      </c>
      <c r="AY37" s="51">
        <v>83.264808654785199</v>
      </c>
      <c r="AZ37" s="51">
        <v>85.216968536376996</v>
      </c>
    </row>
    <row r="38" spans="14:52" x14ac:dyDescent="0.25">
      <c r="N38" s="42"/>
      <c r="O38" s="37"/>
      <c r="P38" s="37"/>
      <c r="Q38" s="37"/>
      <c r="S38" s="65" t="s">
        <v>64</v>
      </c>
      <c r="T38" s="78">
        <f>AL17</f>
        <v>42.199998855590799</v>
      </c>
      <c r="U38" s="78">
        <f t="shared" ref="U38:AH38" si="40">AM17</f>
        <v>42.399999618530302</v>
      </c>
      <c r="V38" s="78">
        <f t="shared" si="40"/>
        <v>58.600000381469698</v>
      </c>
      <c r="W38" s="78">
        <f t="shared" si="40"/>
        <v>60.600000381469698</v>
      </c>
      <c r="X38" s="78">
        <f t="shared" si="40"/>
        <v>49.952690124511697</v>
      </c>
      <c r="Y38" s="78">
        <f t="shared" si="40"/>
        <v>52.474115371704102</v>
      </c>
      <c r="Z38" s="78">
        <f t="shared" si="40"/>
        <v>59.7084636688232</v>
      </c>
      <c r="AA38" s="78">
        <f t="shared" si="40"/>
        <v>63.876024246215799</v>
      </c>
      <c r="AB38" s="78">
        <f t="shared" si="40"/>
        <v>58.253969192504897</v>
      </c>
      <c r="AC38" s="78">
        <f t="shared" si="40"/>
        <v>67.875576019287095</v>
      </c>
      <c r="AD38" s="78">
        <f t="shared" si="40"/>
        <v>69.161876678466797</v>
      </c>
      <c r="AE38" s="78">
        <f t="shared" si="40"/>
        <v>67.035327911376996</v>
      </c>
      <c r="AF38" s="78">
        <f t="shared" si="40"/>
        <v>69.211277008056598</v>
      </c>
      <c r="AG38" s="78">
        <f t="shared" si="40"/>
        <v>67.138656616210895</v>
      </c>
      <c r="AH38" s="78">
        <f t="shared" si="40"/>
        <v>74.010757446289105</v>
      </c>
      <c r="AI38" s="103">
        <f t="shared" ref="AI38:AI40" si="41">AH38-T38</f>
        <v>31.810758590698306</v>
      </c>
      <c r="AJ38" s="94"/>
      <c r="AK38" s="50" t="s">
        <v>85</v>
      </c>
      <c r="AL38" s="51">
        <v>56</v>
      </c>
      <c r="AM38" s="51">
        <v>54.800001144409201</v>
      </c>
      <c r="AN38" s="51">
        <v>70.399997711181598</v>
      </c>
      <c r="AO38" s="51">
        <v>63.199998855590799</v>
      </c>
      <c r="AP38" s="51">
        <v>59.034633636474602</v>
      </c>
      <c r="AQ38" s="51">
        <v>66.7106418609619</v>
      </c>
      <c r="AR38" s="51">
        <v>71.264705657958999</v>
      </c>
      <c r="AS38" s="51">
        <v>68.024208068847699</v>
      </c>
      <c r="AT38" s="51">
        <v>72.944755554199205</v>
      </c>
      <c r="AU38" s="51">
        <v>79.088882446289105</v>
      </c>
      <c r="AV38" s="51">
        <v>79.087539672851605</v>
      </c>
      <c r="AW38" s="51">
        <v>78.920642852783203</v>
      </c>
      <c r="AX38" s="51">
        <v>82.252681732177706</v>
      </c>
      <c r="AY38" s="51">
        <v>84.300006866455107</v>
      </c>
      <c r="AZ38" s="51">
        <v>86.409317016601605</v>
      </c>
    </row>
    <row r="39" spans="14:52" x14ac:dyDescent="0.25">
      <c r="N39" s="42"/>
      <c r="O39" s="37"/>
      <c r="P39" s="37"/>
      <c r="Q39" s="37"/>
      <c r="S39" s="66" t="s">
        <v>65</v>
      </c>
      <c r="T39" s="64">
        <f>AL18</f>
        <v>44.399999618530302</v>
      </c>
      <c r="U39" s="64">
        <f t="shared" ref="U39:AH39" si="42">AM18</f>
        <v>46</v>
      </c>
      <c r="V39" s="64">
        <f t="shared" si="42"/>
        <v>43.399999618530302</v>
      </c>
      <c r="W39" s="64">
        <f t="shared" si="42"/>
        <v>61.800001144409201</v>
      </c>
      <c r="X39" s="64">
        <f t="shared" si="42"/>
        <v>61.111381530761697</v>
      </c>
      <c r="Y39" s="64">
        <f t="shared" si="42"/>
        <v>51.779434204101598</v>
      </c>
      <c r="Z39" s="64">
        <f t="shared" si="42"/>
        <v>53.917793273925803</v>
      </c>
      <c r="AA39" s="64">
        <f t="shared" si="42"/>
        <v>60.756889343261697</v>
      </c>
      <c r="AB39" s="64">
        <f t="shared" si="42"/>
        <v>65.0176811218262</v>
      </c>
      <c r="AC39" s="64">
        <f t="shared" si="42"/>
        <v>59.913272857666001</v>
      </c>
      <c r="AD39" s="64">
        <f t="shared" si="42"/>
        <v>68.615764617919893</v>
      </c>
      <c r="AE39" s="64">
        <f t="shared" si="42"/>
        <v>70.4618949890137</v>
      </c>
      <c r="AF39" s="64">
        <f t="shared" si="42"/>
        <v>68.1802978515625</v>
      </c>
      <c r="AG39" s="64">
        <f t="shared" si="42"/>
        <v>70.431880950927706</v>
      </c>
      <c r="AH39" s="64">
        <f t="shared" si="42"/>
        <v>68.635608673095703</v>
      </c>
      <c r="AI39" s="82">
        <f t="shared" si="41"/>
        <v>24.235609054565401</v>
      </c>
      <c r="AJ39" s="94"/>
      <c r="AK39" s="50" t="s">
        <v>86</v>
      </c>
      <c r="AL39" s="51">
        <v>49</v>
      </c>
      <c r="AM39" s="51">
        <v>55.800001144409201</v>
      </c>
      <c r="AN39" s="51">
        <v>57.399999618530302</v>
      </c>
      <c r="AO39" s="51">
        <v>71.399997711181598</v>
      </c>
      <c r="AP39" s="51">
        <v>64.6599311828613</v>
      </c>
      <c r="AQ39" s="51">
        <v>61.730499267578097</v>
      </c>
      <c r="AR39" s="51">
        <v>68.241725921630902</v>
      </c>
      <c r="AS39" s="51">
        <v>72.601978302001996</v>
      </c>
      <c r="AT39" s="51">
        <v>69.917484283447294</v>
      </c>
      <c r="AU39" s="51">
        <v>74.834583282470703</v>
      </c>
      <c r="AV39" s="51">
        <v>80.763454437255902</v>
      </c>
      <c r="AW39" s="51">
        <v>80.944080352783203</v>
      </c>
      <c r="AX39" s="51">
        <v>81.274276733398395</v>
      </c>
      <c r="AY39" s="51">
        <v>84.456077575683594</v>
      </c>
      <c r="AZ39" s="51">
        <v>86.581489562988295</v>
      </c>
    </row>
    <row r="40" spans="14:52" x14ac:dyDescent="0.25">
      <c r="N40" s="42"/>
      <c r="O40" s="37"/>
      <c r="P40" s="37"/>
      <c r="Q40" s="37"/>
      <c r="S40" s="68" t="s">
        <v>66</v>
      </c>
      <c r="T40" s="62">
        <f>AL19</f>
        <v>45</v>
      </c>
      <c r="U40" s="62">
        <f t="shared" ref="U40:AH40" si="43">AM19</f>
        <v>45.399999618530302</v>
      </c>
      <c r="V40" s="62">
        <f t="shared" si="43"/>
        <v>46.800001144409201</v>
      </c>
      <c r="W40" s="62">
        <f t="shared" si="43"/>
        <v>48.399999618530302</v>
      </c>
      <c r="X40" s="62">
        <f t="shared" si="43"/>
        <v>62.410858154296903</v>
      </c>
      <c r="Y40" s="62">
        <f t="shared" si="43"/>
        <v>61.545528411865199</v>
      </c>
      <c r="Z40" s="62">
        <f t="shared" si="43"/>
        <v>53.501546859741197</v>
      </c>
      <c r="AA40" s="62">
        <f t="shared" si="43"/>
        <v>55.264762878417997</v>
      </c>
      <c r="AB40" s="62">
        <f t="shared" si="43"/>
        <v>61.724800109863303</v>
      </c>
      <c r="AC40" s="62">
        <f t="shared" si="43"/>
        <v>66.281867980957003</v>
      </c>
      <c r="AD40" s="62">
        <f t="shared" si="43"/>
        <v>61.445470809936502</v>
      </c>
      <c r="AE40" s="62">
        <f t="shared" si="43"/>
        <v>69.245540618896499</v>
      </c>
      <c r="AF40" s="62">
        <f t="shared" si="43"/>
        <v>71.865734100341797</v>
      </c>
      <c r="AG40" s="62">
        <f t="shared" si="43"/>
        <v>69.256717681884794</v>
      </c>
      <c r="AH40" s="62">
        <f t="shared" si="43"/>
        <v>71.554996490478501</v>
      </c>
      <c r="AI40" s="84">
        <f t="shared" si="41"/>
        <v>26.554996490478501</v>
      </c>
      <c r="AJ40" s="94"/>
      <c r="AK40" s="50" t="s">
        <v>87</v>
      </c>
      <c r="AL40" s="51">
        <v>56.599998474121101</v>
      </c>
      <c r="AM40" s="51">
        <v>53.800001144409201</v>
      </c>
      <c r="AN40" s="51">
        <v>56.600000381469698</v>
      </c>
      <c r="AO40" s="51">
        <v>61.000001907348597</v>
      </c>
      <c r="AP40" s="51">
        <v>72.315120697021499</v>
      </c>
      <c r="AQ40" s="51">
        <v>65.870910644531307</v>
      </c>
      <c r="AR40" s="51">
        <v>63.855321884155302</v>
      </c>
      <c r="AS40" s="51">
        <v>69.537845611572294</v>
      </c>
      <c r="AT40" s="51">
        <v>73.7342720031738</v>
      </c>
      <c r="AU40" s="51">
        <v>71.874469757080107</v>
      </c>
      <c r="AV40" s="51">
        <v>76.428459167480497</v>
      </c>
      <c r="AW40" s="51">
        <v>82.168132781982393</v>
      </c>
      <c r="AX40" s="51">
        <v>82.896881103515597</v>
      </c>
      <c r="AY40" s="51">
        <v>83.246910095214801</v>
      </c>
      <c r="AZ40" s="51">
        <v>86.330055236816406</v>
      </c>
    </row>
    <row r="41" spans="14:52" x14ac:dyDescent="0.25">
      <c r="N41" s="42"/>
      <c r="O41" s="37"/>
      <c r="P41" s="37"/>
      <c r="Q41" s="37"/>
      <c r="S41" s="3" t="s">
        <v>9</v>
      </c>
      <c r="T41" s="102">
        <f>SUM(T38:T40)</f>
        <v>131.59999847412109</v>
      </c>
      <c r="U41" s="102">
        <f t="shared" ref="U41:AI41" si="44">SUM(U38:U40)</f>
        <v>133.7999992370606</v>
      </c>
      <c r="V41" s="102">
        <f t="shared" si="44"/>
        <v>148.80000114440921</v>
      </c>
      <c r="W41" s="102">
        <f t="shared" si="44"/>
        <v>170.80000114440921</v>
      </c>
      <c r="X41" s="102">
        <f t="shared" si="44"/>
        <v>173.47492980957031</v>
      </c>
      <c r="Y41" s="102">
        <f t="shared" si="44"/>
        <v>165.7990779876709</v>
      </c>
      <c r="Z41" s="102">
        <f t="shared" si="44"/>
        <v>167.12780380249018</v>
      </c>
      <c r="AA41" s="102">
        <f t="shared" si="44"/>
        <v>179.89767646789551</v>
      </c>
      <c r="AB41" s="102">
        <f t="shared" si="44"/>
        <v>184.99645042419439</v>
      </c>
      <c r="AC41" s="102">
        <f t="shared" si="44"/>
        <v>194.0707168579101</v>
      </c>
      <c r="AD41" s="102">
        <f t="shared" si="44"/>
        <v>199.22311210632319</v>
      </c>
      <c r="AE41" s="102">
        <f t="shared" si="44"/>
        <v>206.74276351928717</v>
      </c>
      <c r="AF41" s="102">
        <f t="shared" si="44"/>
        <v>209.25730895996088</v>
      </c>
      <c r="AG41" s="102">
        <f t="shared" si="44"/>
        <v>206.82725524902341</v>
      </c>
      <c r="AH41" s="102">
        <f t="shared" si="44"/>
        <v>214.20136260986334</v>
      </c>
      <c r="AI41" s="60">
        <f t="shared" si="44"/>
        <v>82.601364135742216</v>
      </c>
      <c r="AJ41" s="99"/>
      <c r="AK41" s="50" t="s">
        <v>88</v>
      </c>
      <c r="AL41" s="51">
        <v>58.599998474121101</v>
      </c>
      <c r="AM41" s="51">
        <v>58.599998474121101</v>
      </c>
      <c r="AN41" s="51">
        <v>51.399999618530302</v>
      </c>
      <c r="AO41" s="51">
        <v>57.800001144409201</v>
      </c>
      <c r="AP41" s="51">
        <v>62.039888381958001</v>
      </c>
      <c r="AQ41" s="51">
        <v>73.039493560791001</v>
      </c>
      <c r="AR41" s="51">
        <v>66.846363067626996</v>
      </c>
      <c r="AS41" s="51">
        <v>65.552957534789996</v>
      </c>
      <c r="AT41" s="51">
        <v>70.615440368652301</v>
      </c>
      <c r="AU41" s="51">
        <v>75.047523498535199</v>
      </c>
      <c r="AV41" s="51">
        <v>73.486164093017607</v>
      </c>
      <c r="AW41" s="51">
        <v>77.758167266845703</v>
      </c>
      <c r="AX41" s="51">
        <v>83.689674377441406</v>
      </c>
      <c r="AY41" s="51">
        <v>84.507213592529297</v>
      </c>
      <c r="AZ41" s="51">
        <v>84.888214111328097</v>
      </c>
    </row>
    <row r="42" spans="14:52" x14ac:dyDescent="0.25">
      <c r="N42" s="42"/>
      <c r="O42" s="37"/>
      <c r="P42" s="37"/>
      <c r="Q42" s="37"/>
      <c r="S42" s="75" t="s">
        <v>67</v>
      </c>
      <c r="T42" s="64">
        <f>AL20</f>
        <v>45.599998474121101</v>
      </c>
      <c r="U42" s="64">
        <f t="shared" ref="U42:AH42" si="45">AM20</f>
        <v>49</v>
      </c>
      <c r="V42" s="64">
        <f t="shared" si="45"/>
        <v>44.399999618530302</v>
      </c>
      <c r="W42" s="64">
        <f t="shared" si="45"/>
        <v>46</v>
      </c>
      <c r="X42" s="64">
        <f t="shared" si="45"/>
        <v>50.133623123168903</v>
      </c>
      <c r="Y42" s="64">
        <f t="shared" si="45"/>
        <v>62.619590759277301</v>
      </c>
      <c r="Z42" s="64">
        <f t="shared" si="45"/>
        <v>61.577079772949197</v>
      </c>
      <c r="AA42" s="64">
        <f t="shared" si="45"/>
        <v>54.895433425903299</v>
      </c>
      <c r="AB42" s="64">
        <f t="shared" si="45"/>
        <v>56.2669486999512</v>
      </c>
      <c r="AC42" s="64">
        <f t="shared" si="45"/>
        <v>62.569534301757798</v>
      </c>
      <c r="AD42" s="64">
        <f t="shared" si="45"/>
        <v>67.128379821777301</v>
      </c>
      <c r="AE42" s="64">
        <f t="shared" si="45"/>
        <v>62.619907379150398</v>
      </c>
      <c r="AF42" s="64">
        <f t="shared" si="45"/>
        <v>69.710880279541001</v>
      </c>
      <c r="AG42" s="64">
        <f t="shared" si="45"/>
        <v>72.824871063232393</v>
      </c>
      <c r="AH42" s="64">
        <f t="shared" si="45"/>
        <v>69.916912078857393</v>
      </c>
      <c r="AI42" s="86">
        <f t="shared" ref="AI42:AI55" si="46">AH42-T42</f>
        <v>24.316913604736293</v>
      </c>
      <c r="AJ42" s="94"/>
      <c r="AK42" s="50" t="s">
        <v>89</v>
      </c>
      <c r="AL42" s="51">
        <v>48.200000762939503</v>
      </c>
      <c r="AM42" s="51">
        <v>58.599998474121101</v>
      </c>
      <c r="AN42" s="51">
        <v>57.199998855590799</v>
      </c>
      <c r="AO42" s="51">
        <v>55.399999618530302</v>
      </c>
      <c r="AP42" s="51">
        <v>59.609979629516602</v>
      </c>
      <c r="AQ42" s="51">
        <v>62.922126770019503</v>
      </c>
      <c r="AR42" s="51">
        <v>73.666782379150405</v>
      </c>
      <c r="AS42" s="51">
        <v>67.666843414306598</v>
      </c>
      <c r="AT42" s="51">
        <v>66.974117279052706</v>
      </c>
      <c r="AU42" s="51">
        <v>71.883644104003906</v>
      </c>
      <c r="AV42" s="51">
        <v>76.183258056640597</v>
      </c>
      <c r="AW42" s="51">
        <v>74.839786529541001</v>
      </c>
      <c r="AX42" s="51">
        <v>79.264957427978501</v>
      </c>
      <c r="AY42" s="51">
        <v>85.016586303710895</v>
      </c>
      <c r="AZ42" s="51">
        <v>85.901657104492202</v>
      </c>
    </row>
    <row r="43" spans="14:52" x14ac:dyDescent="0.25">
      <c r="N43" s="42"/>
      <c r="O43" s="37"/>
      <c r="P43" s="37"/>
      <c r="Q43" s="37"/>
      <c r="S43" s="29" t="s">
        <v>68</v>
      </c>
      <c r="T43" s="60">
        <f>AL21</f>
        <v>43.199998855590799</v>
      </c>
      <c r="U43" s="60">
        <f t="shared" ref="U43:AH55" si="47">AM21</f>
        <v>49.599998474121101</v>
      </c>
      <c r="V43" s="60">
        <f t="shared" si="47"/>
        <v>51.799999237060497</v>
      </c>
      <c r="W43" s="60">
        <f t="shared" si="47"/>
        <v>46.399999618530302</v>
      </c>
      <c r="X43" s="60">
        <f t="shared" si="47"/>
        <v>49.133096694946303</v>
      </c>
      <c r="Y43" s="60">
        <f t="shared" si="47"/>
        <v>53.139337539672901</v>
      </c>
      <c r="Z43" s="60">
        <f t="shared" si="47"/>
        <v>64.002552032470703</v>
      </c>
      <c r="AA43" s="60">
        <f t="shared" si="47"/>
        <v>62.849884033203097</v>
      </c>
      <c r="AB43" s="60">
        <f t="shared" si="47"/>
        <v>57.614444732666001</v>
      </c>
      <c r="AC43" s="60">
        <f t="shared" si="47"/>
        <v>58.992366790771499</v>
      </c>
      <c r="AD43" s="60">
        <f t="shared" si="47"/>
        <v>64.826654434204102</v>
      </c>
      <c r="AE43" s="60">
        <f t="shared" si="47"/>
        <v>69.366615295410199</v>
      </c>
      <c r="AF43" s="60">
        <f t="shared" si="47"/>
        <v>65.618217468261705</v>
      </c>
      <c r="AG43" s="60">
        <f t="shared" si="47"/>
        <v>71.671764373779297</v>
      </c>
      <c r="AH43" s="60">
        <f t="shared" si="47"/>
        <v>75.271156311035199</v>
      </c>
      <c r="AI43" s="83">
        <f t="shared" si="46"/>
        <v>32.0711574554444</v>
      </c>
      <c r="AJ43" s="94"/>
      <c r="AK43" s="50" t="s">
        <v>90</v>
      </c>
      <c r="AL43" s="51">
        <v>56.799999237060497</v>
      </c>
      <c r="AM43" s="51">
        <v>54</v>
      </c>
      <c r="AN43" s="51">
        <v>65.799999237060504</v>
      </c>
      <c r="AO43" s="51">
        <v>55.599998474121101</v>
      </c>
      <c r="AP43" s="51">
        <v>57.528863906860401</v>
      </c>
      <c r="AQ43" s="51">
        <v>61.190252304077099</v>
      </c>
      <c r="AR43" s="51">
        <v>63.7473754882813</v>
      </c>
      <c r="AS43" s="51">
        <v>74.267528533935504</v>
      </c>
      <c r="AT43" s="51">
        <v>68.437862396240206</v>
      </c>
      <c r="AU43" s="51">
        <v>68.580070495605497</v>
      </c>
      <c r="AV43" s="51">
        <v>73.068370819091797</v>
      </c>
      <c r="AW43" s="51">
        <v>77.261466979980497</v>
      </c>
      <c r="AX43" s="51">
        <v>76.398136138916001</v>
      </c>
      <c r="AY43" s="51">
        <v>80.671409606933594</v>
      </c>
      <c r="AZ43" s="51">
        <v>86.286804199218807</v>
      </c>
    </row>
    <row r="44" spans="14:52" x14ac:dyDescent="0.25">
      <c r="N44" s="42"/>
      <c r="O44" s="37"/>
      <c r="P44" s="37"/>
      <c r="Q44" s="37"/>
      <c r="S44" s="66" t="s">
        <v>69</v>
      </c>
      <c r="T44" s="64">
        <f t="shared" ref="T44:T55" si="48">AL22</f>
        <v>55.600000381469698</v>
      </c>
      <c r="U44" s="64">
        <f t="shared" si="47"/>
        <v>46.199998855590799</v>
      </c>
      <c r="V44" s="64">
        <f t="shared" si="47"/>
        <v>54.399999618530302</v>
      </c>
      <c r="W44" s="64">
        <f t="shared" si="47"/>
        <v>57.799999237060497</v>
      </c>
      <c r="X44" s="64">
        <f t="shared" si="47"/>
        <v>52.7765407562256</v>
      </c>
      <c r="Y44" s="64">
        <f t="shared" si="47"/>
        <v>55.559356689453097</v>
      </c>
      <c r="Z44" s="64">
        <f t="shared" si="47"/>
        <v>59.482538223266602</v>
      </c>
      <c r="AA44" s="64">
        <f t="shared" si="47"/>
        <v>68.692514419555707</v>
      </c>
      <c r="AB44" s="64">
        <f t="shared" si="47"/>
        <v>67.653697967529297</v>
      </c>
      <c r="AC44" s="64">
        <f t="shared" si="47"/>
        <v>64.416223526001005</v>
      </c>
      <c r="AD44" s="64">
        <f t="shared" si="47"/>
        <v>65.522182464599595</v>
      </c>
      <c r="AE44" s="64">
        <f t="shared" si="47"/>
        <v>70.959217071533203</v>
      </c>
      <c r="AF44" s="64">
        <f t="shared" si="47"/>
        <v>76.084262847900405</v>
      </c>
      <c r="AG44" s="64">
        <f t="shared" si="47"/>
        <v>72.763675689697294</v>
      </c>
      <c r="AH44" s="64">
        <f t="shared" si="47"/>
        <v>77.9267768859863</v>
      </c>
      <c r="AI44" s="82">
        <f t="shared" si="46"/>
        <v>22.326776504516602</v>
      </c>
      <c r="AJ44" s="94"/>
      <c r="AK44" s="50" t="s">
        <v>91</v>
      </c>
      <c r="AL44" s="51">
        <v>39.600000381469698</v>
      </c>
      <c r="AM44" s="51">
        <v>56.799999237060497</v>
      </c>
      <c r="AN44" s="51">
        <v>54.800001144409201</v>
      </c>
      <c r="AO44" s="51">
        <v>68</v>
      </c>
      <c r="AP44" s="51">
        <v>56.894260406494098</v>
      </c>
      <c r="AQ44" s="51">
        <v>59.066146850585902</v>
      </c>
      <c r="AR44" s="51">
        <v>62.359519958496101</v>
      </c>
      <c r="AS44" s="51">
        <v>64.274097442626996</v>
      </c>
      <c r="AT44" s="51">
        <v>74.521392822265597</v>
      </c>
      <c r="AU44" s="51">
        <v>69.191127777099595</v>
      </c>
      <c r="AV44" s="51">
        <v>69.731674194335895</v>
      </c>
      <c r="AW44" s="51">
        <v>73.931610107421903</v>
      </c>
      <c r="AX44" s="51">
        <v>78.309940338134794</v>
      </c>
      <c r="AY44" s="51">
        <v>77.529148101806598</v>
      </c>
      <c r="AZ44" s="51">
        <v>81.6858940124512</v>
      </c>
    </row>
    <row r="45" spans="14:52" x14ac:dyDescent="0.25">
      <c r="N45" s="42"/>
      <c r="O45" s="37"/>
      <c r="P45" s="37"/>
      <c r="Q45" s="37"/>
      <c r="S45" s="29" t="s">
        <v>70</v>
      </c>
      <c r="T45" s="60">
        <f t="shared" si="48"/>
        <v>63.599998474121101</v>
      </c>
      <c r="U45" s="60">
        <f t="shared" si="47"/>
        <v>78.800003051757798</v>
      </c>
      <c r="V45" s="60">
        <f t="shared" si="47"/>
        <v>62.199998855590799</v>
      </c>
      <c r="W45" s="60">
        <f t="shared" si="47"/>
        <v>63</v>
      </c>
      <c r="X45" s="60">
        <f t="shared" si="47"/>
        <v>65.3701171875</v>
      </c>
      <c r="Y45" s="60">
        <f t="shared" si="47"/>
        <v>61.513916015625</v>
      </c>
      <c r="Z45" s="60">
        <f t="shared" si="47"/>
        <v>64.344362258911104</v>
      </c>
      <c r="AA45" s="60">
        <f t="shared" si="47"/>
        <v>68.150535583496094</v>
      </c>
      <c r="AB45" s="60">
        <f t="shared" si="47"/>
        <v>75.488155364990206</v>
      </c>
      <c r="AC45" s="60">
        <f t="shared" si="47"/>
        <v>75.576454162597699</v>
      </c>
      <c r="AD45" s="60">
        <f t="shared" si="47"/>
        <v>73.793773651123004</v>
      </c>
      <c r="AE45" s="60">
        <f t="shared" si="47"/>
        <v>74.686912536621094</v>
      </c>
      <c r="AF45" s="60">
        <f t="shared" si="47"/>
        <v>80.486915588378906</v>
      </c>
      <c r="AG45" s="60">
        <f t="shared" si="47"/>
        <v>85.500431060791001</v>
      </c>
      <c r="AH45" s="60">
        <f t="shared" si="47"/>
        <v>82.747673034667997</v>
      </c>
      <c r="AI45" s="83">
        <f t="shared" si="46"/>
        <v>19.147674560546896</v>
      </c>
      <c r="AJ45" s="94"/>
      <c r="AK45" s="50" t="s">
        <v>92</v>
      </c>
      <c r="AL45" s="51">
        <v>53.399999618530302</v>
      </c>
      <c r="AM45" s="51">
        <v>39.199998855590799</v>
      </c>
      <c r="AN45" s="51">
        <v>54.399999618530302</v>
      </c>
      <c r="AO45" s="51">
        <v>54</v>
      </c>
      <c r="AP45" s="51">
        <v>67.329627990722699</v>
      </c>
      <c r="AQ45" s="51">
        <v>57.605628967285199</v>
      </c>
      <c r="AR45" s="51">
        <v>59.968582153320298</v>
      </c>
      <c r="AS45" s="51">
        <v>62.925962448120103</v>
      </c>
      <c r="AT45" s="51">
        <v>64.2947292327881</v>
      </c>
      <c r="AU45" s="51">
        <v>74.542442321777301</v>
      </c>
      <c r="AV45" s="51">
        <v>69.400115966796903</v>
      </c>
      <c r="AW45" s="51">
        <v>70.264602661132798</v>
      </c>
      <c r="AX45" s="51">
        <v>74.479423522949205</v>
      </c>
      <c r="AY45" s="51">
        <v>78.711994171142607</v>
      </c>
      <c r="AZ45" s="51">
        <v>78.002651214599595</v>
      </c>
    </row>
    <row r="46" spans="14:52" x14ac:dyDescent="0.25">
      <c r="N46" s="42"/>
      <c r="O46" s="37"/>
      <c r="P46" s="37"/>
      <c r="Q46" s="37"/>
      <c r="S46" s="66" t="s">
        <v>71</v>
      </c>
      <c r="T46" s="64">
        <f t="shared" si="48"/>
        <v>75</v>
      </c>
      <c r="U46" s="64">
        <f t="shared" si="47"/>
        <v>72.199998855590806</v>
      </c>
      <c r="V46" s="64">
        <f t="shared" si="47"/>
        <v>73.600000381469698</v>
      </c>
      <c r="W46" s="64">
        <f t="shared" si="47"/>
        <v>65.999998092651396</v>
      </c>
      <c r="X46" s="64">
        <f t="shared" si="47"/>
        <v>71.353420257568402</v>
      </c>
      <c r="Y46" s="64">
        <f t="shared" si="47"/>
        <v>73.690578460693402</v>
      </c>
      <c r="Z46" s="64">
        <f t="shared" si="47"/>
        <v>70.983444213867202</v>
      </c>
      <c r="AA46" s="64">
        <f t="shared" si="47"/>
        <v>73.763298034667997</v>
      </c>
      <c r="AB46" s="64">
        <f t="shared" si="47"/>
        <v>77.424865722656307</v>
      </c>
      <c r="AC46" s="64">
        <f t="shared" si="47"/>
        <v>84.109710693359403</v>
      </c>
      <c r="AD46" s="64">
        <f t="shared" si="47"/>
        <v>84.427692413330107</v>
      </c>
      <c r="AE46" s="64">
        <f t="shared" si="47"/>
        <v>83.965694427490206</v>
      </c>
      <c r="AF46" s="64">
        <f t="shared" si="47"/>
        <v>85.805706024169893</v>
      </c>
      <c r="AG46" s="64">
        <f t="shared" si="47"/>
        <v>90.935684204101605</v>
      </c>
      <c r="AH46" s="64">
        <f t="shared" si="47"/>
        <v>95.811489105224595</v>
      </c>
      <c r="AI46" s="82">
        <f t="shared" si="46"/>
        <v>20.811489105224595</v>
      </c>
      <c r="AJ46" s="94"/>
      <c r="AK46" s="50" t="s">
        <v>93</v>
      </c>
      <c r="AL46" s="51">
        <v>51.399999618530302</v>
      </c>
      <c r="AM46" s="51">
        <v>51.399999618530302</v>
      </c>
      <c r="AN46" s="51">
        <v>40.199998855590799</v>
      </c>
      <c r="AO46" s="51">
        <v>57.199998855590799</v>
      </c>
      <c r="AP46" s="51">
        <v>54.637937545776403</v>
      </c>
      <c r="AQ46" s="51">
        <v>66.531019210815401</v>
      </c>
      <c r="AR46" s="51">
        <v>57.979537963867202</v>
      </c>
      <c r="AS46" s="51">
        <v>60.484527587890597</v>
      </c>
      <c r="AT46" s="51">
        <v>63.175998687744098</v>
      </c>
      <c r="AU46" s="51">
        <v>64.365789413452106</v>
      </c>
      <c r="AV46" s="51">
        <v>74.286937713623004</v>
      </c>
      <c r="AW46" s="51">
        <v>69.342994689941406</v>
      </c>
      <c r="AX46" s="51">
        <v>70.734626770019503</v>
      </c>
      <c r="AY46" s="51">
        <v>74.700523376464801</v>
      </c>
      <c r="AZ46" s="51">
        <v>78.7879447937012</v>
      </c>
    </row>
    <row r="47" spans="14:52" x14ac:dyDescent="0.25">
      <c r="N47" s="42"/>
      <c r="O47" s="37"/>
      <c r="P47" s="37"/>
      <c r="Q47" s="37"/>
      <c r="S47" s="29" t="s">
        <v>72</v>
      </c>
      <c r="T47" s="60">
        <f t="shared" si="48"/>
        <v>75.000001907348604</v>
      </c>
      <c r="U47" s="60">
        <f t="shared" si="47"/>
        <v>89.200000762939496</v>
      </c>
      <c r="V47" s="60">
        <f t="shared" si="47"/>
        <v>66.600000381469698</v>
      </c>
      <c r="W47" s="60">
        <f t="shared" si="47"/>
        <v>76.600000381469698</v>
      </c>
      <c r="X47" s="60">
        <f t="shared" si="47"/>
        <v>74.2313232421875</v>
      </c>
      <c r="Y47" s="60">
        <f t="shared" si="47"/>
        <v>77.810714721679702</v>
      </c>
      <c r="Z47" s="60">
        <f t="shared" si="47"/>
        <v>80.077926635742202</v>
      </c>
      <c r="AA47" s="60">
        <f t="shared" si="47"/>
        <v>78.250267028808594</v>
      </c>
      <c r="AB47" s="60">
        <f t="shared" si="47"/>
        <v>80.914932250976605</v>
      </c>
      <c r="AC47" s="60">
        <f t="shared" si="47"/>
        <v>85.5733833312988</v>
      </c>
      <c r="AD47" s="60">
        <f t="shared" si="47"/>
        <v>90.639778137207003</v>
      </c>
      <c r="AE47" s="60">
        <f t="shared" si="47"/>
        <v>91.084865570068402</v>
      </c>
      <c r="AF47" s="60">
        <f t="shared" si="47"/>
        <v>92.870170593261705</v>
      </c>
      <c r="AG47" s="60">
        <f t="shared" si="47"/>
        <v>94.384239196777301</v>
      </c>
      <c r="AH47" s="60">
        <f t="shared" si="47"/>
        <v>98.834289550781307</v>
      </c>
      <c r="AI47" s="83">
        <f t="shared" si="46"/>
        <v>23.834287643432702</v>
      </c>
      <c r="AJ47" s="94"/>
      <c r="AK47" s="50" t="s">
        <v>94</v>
      </c>
      <c r="AL47" s="51">
        <v>51.600000381469698</v>
      </c>
      <c r="AM47" s="51">
        <v>55.199998855590799</v>
      </c>
      <c r="AN47" s="51">
        <v>53.399999618530302</v>
      </c>
      <c r="AO47" s="51">
        <v>45.399999618530302</v>
      </c>
      <c r="AP47" s="51">
        <v>57.798891067504897</v>
      </c>
      <c r="AQ47" s="51">
        <v>55.435647964477504</v>
      </c>
      <c r="AR47" s="51">
        <v>66.121463775634794</v>
      </c>
      <c r="AS47" s="51">
        <v>58.571065902709996</v>
      </c>
      <c r="AT47" s="51">
        <v>61.1849555969238</v>
      </c>
      <c r="AU47" s="51">
        <v>63.912391662597699</v>
      </c>
      <c r="AV47" s="51">
        <v>64.739669799804702</v>
      </c>
      <c r="AW47" s="51">
        <v>74.356006622314496</v>
      </c>
      <c r="AX47" s="51">
        <v>69.869369506835895</v>
      </c>
      <c r="AY47" s="51">
        <v>71.456005096435504</v>
      </c>
      <c r="AZ47" s="51">
        <v>75.213333129882798</v>
      </c>
    </row>
    <row r="48" spans="14:52" x14ac:dyDescent="0.25">
      <c r="N48" s="42"/>
      <c r="O48" s="37"/>
      <c r="P48" s="37"/>
      <c r="Q48" s="37"/>
      <c r="S48" s="66" t="s">
        <v>73</v>
      </c>
      <c r="T48" s="64">
        <f t="shared" si="48"/>
        <v>84.200000762939496</v>
      </c>
      <c r="U48" s="64">
        <f t="shared" si="47"/>
        <v>76.599998474121094</v>
      </c>
      <c r="V48" s="64">
        <f t="shared" si="47"/>
        <v>81</v>
      </c>
      <c r="W48" s="64">
        <f t="shared" si="47"/>
        <v>73.600002288818402</v>
      </c>
      <c r="X48" s="64">
        <f t="shared" si="47"/>
        <v>81.337486267089801</v>
      </c>
      <c r="Y48" s="64">
        <f t="shared" si="47"/>
        <v>80.284240722656307</v>
      </c>
      <c r="Z48" s="64">
        <f t="shared" si="47"/>
        <v>82.797847747802706</v>
      </c>
      <c r="AA48" s="64">
        <f t="shared" si="47"/>
        <v>84.906028747558594</v>
      </c>
      <c r="AB48" s="64">
        <f t="shared" si="47"/>
        <v>83.7577095031738</v>
      </c>
      <c r="AC48" s="64">
        <f t="shared" si="47"/>
        <v>87.529758453369098</v>
      </c>
      <c r="AD48" s="64">
        <f t="shared" si="47"/>
        <v>91.689865112304702</v>
      </c>
      <c r="AE48" s="64">
        <f t="shared" si="47"/>
        <v>95.632270812988295</v>
      </c>
      <c r="AF48" s="64">
        <f t="shared" si="47"/>
        <v>97.415779113769503</v>
      </c>
      <c r="AG48" s="64">
        <f t="shared" si="47"/>
        <v>99.619140625</v>
      </c>
      <c r="AH48" s="64">
        <f t="shared" si="47"/>
        <v>100.991519927979</v>
      </c>
      <c r="AI48" s="82">
        <f t="shared" si="46"/>
        <v>16.791519165039503</v>
      </c>
      <c r="AJ48" s="94"/>
      <c r="AK48" s="50" t="s">
        <v>95</v>
      </c>
      <c r="AL48" s="51">
        <v>53.799999237060497</v>
      </c>
      <c r="AM48" s="51">
        <v>52.600000381469698</v>
      </c>
      <c r="AN48" s="51">
        <v>59.199998855590799</v>
      </c>
      <c r="AO48" s="51">
        <v>56.399999618530302</v>
      </c>
      <c r="AP48" s="51">
        <v>47.7604789733887</v>
      </c>
      <c r="AQ48" s="51">
        <v>58.946182250976598</v>
      </c>
      <c r="AR48" s="51">
        <v>56.737197875976598</v>
      </c>
      <c r="AS48" s="51">
        <v>66.402492523193402</v>
      </c>
      <c r="AT48" s="51">
        <v>59.737842559814503</v>
      </c>
      <c r="AU48" s="51">
        <v>62.667263031005902</v>
      </c>
      <c r="AV48" s="51">
        <v>65.243591308593807</v>
      </c>
      <c r="AW48" s="51">
        <v>65.804544448852496</v>
      </c>
      <c r="AX48" s="51">
        <v>75.385551452636705</v>
      </c>
      <c r="AY48" s="51">
        <v>71.096843719482393</v>
      </c>
      <c r="AZ48" s="51">
        <v>72.850982666015597</v>
      </c>
    </row>
    <row r="49" spans="14:52" x14ac:dyDescent="0.25">
      <c r="N49" s="42"/>
      <c r="O49" s="37"/>
      <c r="P49" s="37"/>
      <c r="Q49" s="37"/>
      <c r="S49" s="29" t="s">
        <v>74</v>
      </c>
      <c r="T49" s="60">
        <f t="shared" si="48"/>
        <v>85.600002288818402</v>
      </c>
      <c r="U49" s="60">
        <f t="shared" si="47"/>
        <v>87.200000762939496</v>
      </c>
      <c r="V49" s="60">
        <f t="shared" si="47"/>
        <v>70.399999618530302</v>
      </c>
      <c r="W49" s="60">
        <f t="shared" si="47"/>
        <v>77.400001525878906</v>
      </c>
      <c r="X49" s="60">
        <f t="shared" si="47"/>
        <v>78.231315612792997</v>
      </c>
      <c r="Y49" s="60">
        <f t="shared" si="47"/>
        <v>83.576362609863295</v>
      </c>
      <c r="Z49" s="60">
        <f t="shared" si="47"/>
        <v>83.4436225891113</v>
      </c>
      <c r="AA49" s="60">
        <f t="shared" si="47"/>
        <v>85.254653930664105</v>
      </c>
      <c r="AB49" s="60">
        <f t="shared" si="47"/>
        <v>87.214622497558594</v>
      </c>
      <c r="AC49" s="60">
        <f t="shared" si="47"/>
        <v>87.834159851074205</v>
      </c>
      <c r="AD49" s="60">
        <f t="shared" si="47"/>
        <v>91.104362487792997</v>
      </c>
      <c r="AE49" s="60">
        <f t="shared" si="47"/>
        <v>94.810749053955107</v>
      </c>
      <c r="AF49" s="60">
        <f t="shared" si="47"/>
        <v>99.181312561035199</v>
      </c>
      <c r="AG49" s="60">
        <f t="shared" si="47"/>
        <v>100.754283905029</v>
      </c>
      <c r="AH49" s="60">
        <f t="shared" si="47"/>
        <v>103.182971954346</v>
      </c>
      <c r="AI49" s="83">
        <f t="shared" si="46"/>
        <v>17.5829696655276</v>
      </c>
      <c r="AJ49" s="94"/>
      <c r="AK49" s="50" t="s">
        <v>96</v>
      </c>
      <c r="AL49" s="51">
        <v>54.600000381469698</v>
      </c>
      <c r="AM49" s="51">
        <v>52.799999237060497</v>
      </c>
      <c r="AN49" s="51">
        <v>54.800001144409201</v>
      </c>
      <c r="AO49" s="51">
        <v>58.399999618530302</v>
      </c>
      <c r="AP49" s="51">
        <v>57.946495056152301</v>
      </c>
      <c r="AQ49" s="51">
        <v>50.027990341186502</v>
      </c>
      <c r="AR49" s="51">
        <v>60.160110473632798</v>
      </c>
      <c r="AS49" s="51">
        <v>58.093976974487298</v>
      </c>
      <c r="AT49" s="51">
        <v>66.901447296142607</v>
      </c>
      <c r="AU49" s="51">
        <v>61.260248184204102</v>
      </c>
      <c r="AV49" s="51">
        <v>64.220785140991197</v>
      </c>
      <c r="AW49" s="51">
        <v>66.675598144531307</v>
      </c>
      <c r="AX49" s="51">
        <v>67.285518646240206</v>
      </c>
      <c r="AY49" s="51">
        <v>76.582847595214801</v>
      </c>
      <c r="AZ49" s="51">
        <v>72.496528625488295</v>
      </c>
    </row>
    <row r="50" spans="14:52" x14ac:dyDescent="0.25">
      <c r="N50" s="42"/>
      <c r="O50" s="37"/>
      <c r="P50" s="37"/>
      <c r="Q50" s="37"/>
      <c r="S50" s="66" t="s">
        <v>75</v>
      </c>
      <c r="T50" s="64">
        <f t="shared" si="48"/>
        <v>81.800003051757798</v>
      </c>
      <c r="U50" s="64">
        <f t="shared" si="47"/>
        <v>81.799999237060504</v>
      </c>
      <c r="V50" s="64">
        <f t="shared" si="47"/>
        <v>83.200000762939496</v>
      </c>
      <c r="W50" s="64">
        <f t="shared" si="47"/>
        <v>68.200000762939496</v>
      </c>
      <c r="X50" s="64">
        <f t="shared" si="47"/>
        <v>78.399295806884794</v>
      </c>
      <c r="Y50" s="64">
        <f t="shared" si="47"/>
        <v>79.3227729797363</v>
      </c>
      <c r="Z50" s="64">
        <f t="shared" si="47"/>
        <v>83.157436370849595</v>
      </c>
      <c r="AA50" s="64">
        <f t="shared" si="47"/>
        <v>83.539020538330107</v>
      </c>
      <c r="AB50" s="64">
        <f t="shared" si="47"/>
        <v>84.947723388671903</v>
      </c>
      <c r="AC50" s="64">
        <f t="shared" si="47"/>
        <v>87.952831268310504</v>
      </c>
      <c r="AD50" s="64">
        <f t="shared" si="47"/>
        <v>88.623653411865206</v>
      </c>
      <c r="AE50" s="64">
        <f t="shared" si="47"/>
        <v>91.461090087890597</v>
      </c>
      <c r="AF50" s="64">
        <f t="shared" si="47"/>
        <v>95.905796051025405</v>
      </c>
      <c r="AG50" s="64">
        <f t="shared" si="47"/>
        <v>99.354438781738295</v>
      </c>
      <c r="AH50" s="64">
        <f t="shared" si="47"/>
        <v>100.83850479125999</v>
      </c>
      <c r="AI50" s="82">
        <f t="shared" si="46"/>
        <v>19.038501739502195</v>
      </c>
      <c r="AJ50" s="94"/>
      <c r="AK50" s="50" t="s">
        <v>97</v>
      </c>
      <c r="AL50" s="51">
        <v>43</v>
      </c>
      <c r="AM50" s="51">
        <v>56.600000381469698</v>
      </c>
      <c r="AN50" s="51">
        <v>51.600000381469698</v>
      </c>
      <c r="AO50" s="51">
        <v>53.800001144409201</v>
      </c>
      <c r="AP50" s="51">
        <v>59.711763381958001</v>
      </c>
      <c r="AQ50" s="51">
        <v>59.209794998168903</v>
      </c>
      <c r="AR50" s="51">
        <v>52.0059108734131</v>
      </c>
      <c r="AS50" s="51">
        <v>61.209724426269503</v>
      </c>
      <c r="AT50" s="51">
        <v>59.240791320800803</v>
      </c>
      <c r="AU50" s="51">
        <v>67.527793884277301</v>
      </c>
      <c r="AV50" s="51">
        <v>62.5738201141357</v>
      </c>
      <c r="AW50" s="51">
        <v>65.541891098022504</v>
      </c>
      <c r="AX50" s="51">
        <v>68.154621124267607</v>
      </c>
      <c r="AY50" s="51">
        <v>68.616060256957994</v>
      </c>
      <c r="AZ50" s="51">
        <v>77.618103027343807</v>
      </c>
    </row>
    <row r="51" spans="14:52" x14ac:dyDescent="0.25">
      <c r="N51" s="42"/>
      <c r="O51" s="37"/>
      <c r="P51" s="37"/>
      <c r="Q51" s="37"/>
      <c r="S51" s="29" t="s">
        <v>76</v>
      </c>
      <c r="T51" s="60">
        <f t="shared" si="48"/>
        <v>65.799999237060504</v>
      </c>
      <c r="U51" s="60">
        <f t="shared" si="47"/>
        <v>83.599998474121094</v>
      </c>
      <c r="V51" s="60">
        <f t="shared" si="47"/>
        <v>83</v>
      </c>
      <c r="W51" s="60">
        <f t="shared" si="47"/>
        <v>85.799999237060504</v>
      </c>
      <c r="X51" s="60">
        <f t="shared" si="47"/>
        <v>71.523590087890597</v>
      </c>
      <c r="Y51" s="60">
        <f t="shared" si="47"/>
        <v>77.728668212890597</v>
      </c>
      <c r="Z51" s="60">
        <f t="shared" si="47"/>
        <v>78.671634674072294</v>
      </c>
      <c r="AA51" s="60">
        <f t="shared" si="47"/>
        <v>81.4986763000488</v>
      </c>
      <c r="AB51" s="60">
        <f t="shared" si="47"/>
        <v>82.205562591552706</v>
      </c>
      <c r="AC51" s="60">
        <f t="shared" si="47"/>
        <v>84.531715393066406</v>
      </c>
      <c r="AD51" s="60">
        <f t="shared" si="47"/>
        <v>87.045631408691406</v>
      </c>
      <c r="AE51" s="60">
        <f t="shared" si="47"/>
        <v>87.769500732421903</v>
      </c>
      <c r="AF51" s="60">
        <f t="shared" si="47"/>
        <v>91.3709716796875</v>
      </c>
      <c r="AG51" s="60">
        <f t="shared" si="47"/>
        <v>95.082107543945298</v>
      </c>
      <c r="AH51" s="60">
        <f t="shared" si="47"/>
        <v>97.969654083251996</v>
      </c>
      <c r="AI51" s="83">
        <f t="shared" si="46"/>
        <v>32.169654846191492</v>
      </c>
      <c r="AJ51" s="94"/>
      <c r="AK51" s="50" t="s">
        <v>98</v>
      </c>
      <c r="AL51" s="51">
        <v>62.000001907348597</v>
      </c>
      <c r="AM51" s="51">
        <v>48</v>
      </c>
      <c r="AN51" s="51">
        <v>56.999998092651403</v>
      </c>
      <c r="AO51" s="51">
        <v>46.600000381469698</v>
      </c>
      <c r="AP51" s="51">
        <v>54.496070861816399</v>
      </c>
      <c r="AQ51" s="51">
        <v>60.515762329101598</v>
      </c>
      <c r="AR51" s="51">
        <v>59.9429416656494</v>
      </c>
      <c r="AS51" s="51">
        <v>53.403724670410199</v>
      </c>
      <c r="AT51" s="51">
        <v>61.7737712860107</v>
      </c>
      <c r="AU51" s="51">
        <v>60.095088958740199</v>
      </c>
      <c r="AV51" s="51">
        <v>67.709484100341797</v>
      </c>
      <c r="AW51" s="51">
        <v>63.349760055541999</v>
      </c>
      <c r="AX51" s="51">
        <v>66.542304992675795</v>
      </c>
      <c r="AY51" s="51">
        <v>69.062923431396499</v>
      </c>
      <c r="AZ51" s="51">
        <v>69.412300109863295</v>
      </c>
    </row>
    <row r="52" spans="14:52" x14ac:dyDescent="0.25">
      <c r="N52" s="42"/>
      <c r="O52" s="37"/>
      <c r="P52" s="37"/>
      <c r="Q52" s="37"/>
      <c r="S52" s="66" t="s">
        <v>77</v>
      </c>
      <c r="T52" s="64">
        <f t="shared" si="48"/>
        <v>82.400001525878906</v>
      </c>
      <c r="U52" s="64">
        <f t="shared" si="47"/>
        <v>64.399999618530302</v>
      </c>
      <c r="V52" s="64">
        <f t="shared" si="47"/>
        <v>79</v>
      </c>
      <c r="W52" s="64">
        <f t="shared" si="47"/>
        <v>68.199998855590806</v>
      </c>
      <c r="X52" s="64">
        <f t="shared" si="47"/>
        <v>79.982234954833999</v>
      </c>
      <c r="Y52" s="64">
        <f t="shared" si="47"/>
        <v>72.115209579467802</v>
      </c>
      <c r="Z52" s="64">
        <f t="shared" si="47"/>
        <v>76.088228225707994</v>
      </c>
      <c r="AA52" s="64">
        <f t="shared" si="47"/>
        <v>76.973594665527301</v>
      </c>
      <c r="AB52" s="64">
        <f t="shared" si="47"/>
        <v>79.173637390136705</v>
      </c>
      <c r="AC52" s="64">
        <f t="shared" si="47"/>
        <v>81.122962951660199</v>
      </c>
      <c r="AD52" s="64">
        <f t="shared" si="47"/>
        <v>83.012977600097699</v>
      </c>
      <c r="AE52" s="64">
        <f t="shared" si="47"/>
        <v>85.173576354980497</v>
      </c>
      <c r="AF52" s="64">
        <f t="shared" si="47"/>
        <v>86.975898742675795</v>
      </c>
      <c r="AG52" s="64">
        <f t="shared" si="47"/>
        <v>89.972328186035199</v>
      </c>
      <c r="AH52" s="64">
        <f t="shared" si="47"/>
        <v>93.185237884521499</v>
      </c>
      <c r="AI52" s="82">
        <f t="shared" si="46"/>
        <v>10.785236358642592</v>
      </c>
      <c r="AJ52" s="94"/>
      <c r="AK52" s="50" t="s">
        <v>99</v>
      </c>
      <c r="AL52" s="51">
        <v>46</v>
      </c>
      <c r="AM52" s="51">
        <v>67.000001907348604</v>
      </c>
      <c r="AN52" s="51">
        <v>45.199998855590799</v>
      </c>
      <c r="AO52" s="51">
        <v>57.199998855590799</v>
      </c>
      <c r="AP52" s="51">
        <v>48.024024963378899</v>
      </c>
      <c r="AQ52" s="51">
        <v>54.979265213012702</v>
      </c>
      <c r="AR52" s="51">
        <v>61.087892532348597</v>
      </c>
      <c r="AS52" s="51">
        <v>60.432857513427699</v>
      </c>
      <c r="AT52" s="51">
        <v>54.478578567504897</v>
      </c>
      <c r="AU52" s="51">
        <v>62.3163452148438</v>
      </c>
      <c r="AV52" s="51">
        <v>60.693056106567397</v>
      </c>
      <c r="AW52" s="51">
        <v>67.719036102294893</v>
      </c>
      <c r="AX52" s="51">
        <v>64.077367782592802</v>
      </c>
      <c r="AY52" s="51">
        <v>67.282482147216797</v>
      </c>
      <c r="AZ52" s="51">
        <v>69.707092285156307</v>
      </c>
    </row>
    <row r="53" spans="14:52" x14ac:dyDescent="0.25">
      <c r="N53" s="42"/>
      <c r="O53" s="37"/>
      <c r="P53" s="37"/>
      <c r="Q53" s="37"/>
      <c r="S53" s="29" t="s">
        <v>78</v>
      </c>
      <c r="T53" s="60">
        <f t="shared" si="48"/>
        <v>56.599998474121101</v>
      </c>
      <c r="U53" s="60">
        <f t="shared" si="47"/>
        <v>72.200000762939496</v>
      </c>
      <c r="V53" s="60">
        <f t="shared" si="47"/>
        <v>70.200000762939496</v>
      </c>
      <c r="W53" s="60">
        <f t="shared" si="47"/>
        <v>72</v>
      </c>
      <c r="X53" s="60">
        <f t="shared" si="47"/>
        <v>68.605056762695298</v>
      </c>
      <c r="Y53" s="60">
        <f t="shared" si="47"/>
        <v>76.474367141723604</v>
      </c>
      <c r="Z53" s="60">
        <f t="shared" si="47"/>
        <v>72.281745910644503</v>
      </c>
      <c r="AA53" s="60">
        <f t="shared" si="47"/>
        <v>74.980285644531307</v>
      </c>
      <c r="AB53" s="60">
        <f t="shared" si="47"/>
        <v>75.834140777587905</v>
      </c>
      <c r="AC53" s="60">
        <f t="shared" si="47"/>
        <v>78.639225006103501</v>
      </c>
      <c r="AD53" s="60">
        <f t="shared" si="47"/>
        <v>80.420928955078097</v>
      </c>
      <c r="AE53" s="60">
        <f t="shared" si="47"/>
        <v>82.069911956787095</v>
      </c>
      <c r="AF53" s="60">
        <f t="shared" si="47"/>
        <v>84.945068359375</v>
      </c>
      <c r="AG53" s="60">
        <f t="shared" si="47"/>
        <v>86.506813049316406</v>
      </c>
      <c r="AH53" s="60">
        <f t="shared" si="47"/>
        <v>89.152503967285199</v>
      </c>
      <c r="AI53" s="83">
        <f t="shared" si="46"/>
        <v>32.552505493164098</v>
      </c>
      <c r="AJ53" s="94"/>
      <c r="AK53" s="50" t="s">
        <v>100</v>
      </c>
      <c r="AL53" s="51">
        <v>57.199998855590799</v>
      </c>
      <c r="AM53" s="51">
        <v>47.599998474121101</v>
      </c>
      <c r="AN53" s="51">
        <v>65.000001907348604</v>
      </c>
      <c r="AO53" s="51">
        <v>43</v>
      </c>
      <c r="AP53" s="51">
        <v>57.499870300292997</v>
      </c>
      <c r="AQ53" s="51">
        <v>49.245151519775398</v>
      </c>
      <c r="AR53" s="51">
        <v>55.403751373291001</v>
      </c>
      <c r="AS53" s="51">
        <v>61.565721511840799</v>
      </c>
      <c r="AT53" s="51">
        <v>60.837263107299798</v>
      </c>
      <c r="AU53" s="51">
        <v>55.535110473632798</v>
      </c>
      <c r="AV53" s="51">
        <v>62.727296829223597</v>
      </c>
      <c r="AW53" s="51">
        <v>61.181064605712898</v>
      </c>
      <c r="AX53" s="51">
        <v>67.893276214599595</v>
      </c>
      <c r="AY53" s="51">
        <v>64.679296493530302</v>
      </c>
      <c r="AZ53" s="51">
        <v>67.899349212646499</v>
      </c>
    </row>
    <row r="54" spans="14:52" x14ac:dyDescent="0.25">
      <c r="N54" s="42"/>
      <c r="O54" s="37"/>
      <c r="P54" s="37"/>
      <c r="Q54" s="37"/>
      <c r="S54" s="66" t="s">
        <v>79</v>
      </c>
      <c r="T54" s="64">
        <f t="shared" si="48"/>
        <v>63.000001907348597</v>
      </c>
      <c r="U54" s="64">
        <f t="shared" si="47"/>
        <v>51.599998474121101</v>
      </c>
      <c r="V54" s="64">
        <f t="shared" si="47"/>
        <v>65.999998092651396</v>
      </c>
      <c r="W54" s="64">
        <f t="shared" si="47"/>
        <v>76.599998474121094</v>
      </c>
      <c r="X54" s="64">
        <f t="shared" si="47"/>
        <v>71.025726318359403</v>
      </c>
      <c r="Y54" s="64">
        <f t="shared" si="47"/>
        <v>68.5301189422607</v>
      </c>
      <c r="Z54" s="64">
        <f t="shared" si="47"/>
        <v>74.118919372558594</v>
      </c>
      <c r="AA54" s="64">
        <f t="shared" si="47"/>
        <v>72.027139663696303</v>
      </c>
      <c r="AB54" s="64">
        <f t="shared" si="47"/>
        <v>73.996902465820298</v>
      </c>
      <c r="AC54" s="64">
        <f t="shared" si="47"/>
        <v>75.733081817626996</v>
      </c>
      <c r="AD54" s="64">
        <f t="shared" si="47"/>
        <v>78.081676483154297</v>
      </c>
      <c r="AE54" s="64">
        <f t="shared" si="47"/>
        <v>79.753475189208999</v>
      </c>
      <c r="AF54" s="64">
        <f t="shared" si="47"/>
        <v>82.128921508789105</v>
      </c>
      <c r="AG54" s="64">
        <f t="shared" si="47"/>
        <v>84.602699279785199</v>
      </c>
      <c r="AH54" s="64">
        <f t="shared" si="47"/>
        <v>86.059638977050795</v>
      </c>
      <c r="AI54" s="82">
        <f t="shared" si="46"/>
        <v>23.059637069702198</v>
      </c>
      <c r="AJ54" s="94"/>
      <c r="AK54" s="50" t="s">
        <v>101</v>
      </c>
      <c r="AL54" s="51">
        <v>47</v>
      </c>
      <c r="AM54" s="51">
        <v>58.199998855590799</v>
      </c>
      <c r="AN54" s="51">
        <v>46.799999237060497</v>
      </c>
      <c r="AO54" s="51">
        <v>66.000001907348604</v>
      </c>
      <c r="AP54" s="51">
        <v>44.364770889282198</v>
      </c>
      <c r="AQ54" s="51">
        <v>57.646686553955099</v>
      </c>
      <c r="AR54" s="51">
        <v>50.206596374511697</v>
      </c>
      <c r="AS54" s="51">
        <v>55.6713256835938</v>
      </c>
      <c r="AT54" s="51">
        <v>61.8564262390137</v>
      </c>
      <c r="AU54" s="51">
        <v>61.247928619384801</v>
      </c>
      <c r="AV54" s="51">
        <v>56.345947265625</v>
      </c>
      <c r="AW54" s="51">
        <v>62.960544586181598</v>
      </c>
      <c r="AX54" s="51">
        <v>61.6635932922363</v>
      </c>
      <c r="AY54" s="51">
        <v>67.922443389892607</v>
      </c>
      <c r="AZ54" s="51">
        <v>65.085662841796903</v>
      </c>
    </row>
    <row r="55" spans="14:52" x14ac:dyDescent="0.25">
      <c r="N55" s="42"/>
      <c r="O55" s="37"/>
      <c r="P55" s="37"/>
      <c r="Q55" s="37"/>
      <c r="S55" s="68" t="s">
        <v>80</v>
      </c>
      <c r="T55" s="62">
        <f t="shared" si="48"/>
        <v>63</v>
      </c>
      <c r="U55" s="62">
        <f t="shared" si="47"/>
        <v>58.000001907348597</v>
      </c>
      <c r="V55" s="62">
        <f t="shared" si="47"/>
        <v>48</v>
      </c>
      <c r="W55" s="62">
        <f t="shared" si="47"/>
        <v>66</v>
      </c>
      <c r="X55" s="62">
        <f t="shared" si="47"/>
        <v>74.119636535644503</v>
      </c>
      <c r="Y55" s="62">
        <f t="shared" si="47"/>
        <v>70.426414489746094</v>
      </c>
      <c r="Z55" s="62">
        <f t="shared" si="47"/>
        <v>68.576370239257798</v>
      </c>
      <c r="AA55" s="62">
        <f t="shared" si="47"/>
        <v>72.784538269042997</v>
      </c>
      <c r="AB55" s="62">
        <f t="shared" si="47"/>
        <v>71.934915542602496</v>
      </c>
      <c r="AC55" s="62">
        <f t="shared" si="47"/>
        <v>74.304534912109403</v>
      </c>
      <c r="AD55" s="62">
        <f t="shared" si="47"/>
        <v>75.854686737060504</v>
      </c>
      <c r="AE55" s="62">
        <f t="shared" si="47"/>
        <v>77.932003021240206</v>
      </c>
      <c r="AF55" s="62">
        <f t="shared" si="47"/>
        <v>80.328365325927706</v>
      </c>
      <c r="AG55" s="62">
        <f t="shared" si="47"/>
        <v>82.421535491943402</v>
      </c>
      <c r="AH55" s="62">
        <f t="shared" si="47"/>
        <v>84.681026458740206</v>
      </c>
      <c r="AI55" s="84">
        <f t="shared" si="46"/>
        <v>21.681026458740206</v>
      </c>
      <c r="AJ55" s="94"/>
      <c r="AK55" s="50" t="s">
        <v>102</v>
      </c>
      <c r="AL55" s="51">
        <v>47.600000381469698</v>
      </c>
      <c r="AM55" s="51">
        <v>51</v>
      </c>
      <c r="AN55" s="51">
        <v>58.399999618530302</v>
      </c>
      <c r="AO55" s="51">
        <v>48.799999237060497</v>
      </c>
      <c r="AP55" s="51">
        <v>65.550924301147504</v>
      </c>
      <c r="AQ55" s="51">
        <v>45.583290100097699</v>
      </c>
      <c r="AR55" s="51">
        <v>57.839569091796903</v>
      </c>
      <c r="AS55" s="51">
        <v>51.083635330200202</v>
      </c>
      <c r="AT55" s="51">
        <v>55.999500274658203</v>
      </c>
      <c r="AU55" s="51">
        <v>62.338386535644503</v>
      </c>
      <c r="AV55" s="51">
        <v>61.686307907104499</v>
      </c>
      <c r="AW55" s="51">
        <v>57.112575531005902</v>
      </c>
      <c r="AX55" s="51">
        <v>63.4107761383057</v>
      </c>
      <c r="AY55" s="51">
        <v>62.183309555053697</v>
      </c>
      <c r="AZ55" s="51">
        <v>68.070457458496094</v>
      </c>
    </row>
    <row r="56" spans="14:52" x14ac:dyDescent="0.25">
      <c r="N56" s="42"/>
      <c r="O56" s="37"/>
      <c r="P56" s="37"/>
      <c r="Q56" s="37"/>
      <c r="S56" s="3" t="s">
        <v>9</v>
      </c>
      <c r="T56" s="102">
        <f>SUM(T42:T55)</f>
        <v>940.40000534057617</v>
      </c>
      <c r="U56" s="102">
        <f t="shared" ref="U56:AI56" si="49">SUM(U42:U55)</f>
        <v>960.39999771118164</v>
      </c>
      <c r="V56" s="102">
        <f t="shared" si="49"/>
        <v>933.7999973297118</v>
      </c>
      <c r="W56" s="102">
        <f t="shared" si="49"/>
        <v>943.59999847412121</v>
      </c>
      <c r="X56" s="102">
        <f t="shared" si="49"/>
        <v>966.22246360778809</v>
      </c>
      <c r="Y56" s="102">
        <f t="shared" si="49"/>
        <v>992.79164886474621</v>
      </c>
      <c r="Z56" s="102">
        <f t="shared" si="49"/>
        <v>1019.6037082672118</v>
      </c>
      <c r="AA56" s="102">
        <f t="shared" si="49"/>
        <v>1038.5658702850342</v>
      </c>
      <c r="AB56" s="102">
        <f t="shared" si="49"/>
        <v>1054.428258895874</v>
      </c>
      <c r="AC56" s="102">
        <f t="shared" si="49"/>
        <v>1088.8859424591067</v>
      </c>
      <c r="AD56" s="102">
        <f t="shared" si="49"/>
        <v>1122.1722431182861</v>
      </c>
      <c r="AE56" s="102">
        <f t="shared" si="49"/>
        <v>1147.2857894897463</v>
      </c>
      <c r="AF56" s="102">
        <f t="shared" si="49"/>
        <v>1188.8282661437988</v>
      </c>
      <c r="AG56" s="102">
        <f t="shared" si="49"/>
        <v>1226.3940124511714</v>
      </c>
      <c r="AH56" s="102">
        <f t="shared" si="49"/>
        <v>1256.5693550109875</v>
      </c>
      <c r="AI56" s="60">
        <f t="shared" si="49"/>
        <v>316.16934967041141</v>
      </c>
      <c r="AJ56" s="99"/>
      <c r="AK56" s="50" t="s">
        <v>103</v>
      </c>
      <c r="AL56" s="51">
        <v>53.600000381469698</v>
      </c>
      <c r="AM56" s="51">
        <v>49.600000381469698</v>
      </c>
      <c r="AN56" s="51">
        <v>47</v>
      </c>
      <c r="AO56" s="51">
        <v>60.399999618530302</v>
      </c>
      <c r="AP56" s="51">
        <v>49.176771163940401</v>
      </c>
      <c r="AQ56" s="51">
        <v>65.107246398925795</v>
      </c>
      <c r="AR56" s="51">
        <v>46.562738418579102</v>
      </c>
      <c r="AS56" s="51">
        <v>57.944173812866197</v>
      </c>
      <c r="AT56" s="51">
        <v>51.751325607299798</v>
      </c>
      <c r="AU56" s="51">
        <v>56.352643966674798</v>
      </c>
      <c r="AV56" s="51">
        <v>62.673412322997997</v>
      </c>
      <c r="AW56" s="51">
        <v>61.974208831787102</v>
      </c>
      <c r="AX56" s="51">
        <v>57.8632717132568</v>
      </c>
      <c r="AY56" s="51">
        <v>63.756031036377003</v>
      </c>
      <c r="AZ56" s="51">
        <v>62.577608108520501</v>
      </c>
    </row>
    <row r="57" spans="14:52" x14ac:dyDescent="0.25">
      <c r="N57" s="42"/>
      <c r="O57" s="37"/>
      <c r="P57" s="37"/>
      <c r="Q57" s="37"/>
      <c r="S57" s="75" t="s">
        <v>81</v>
      </c>
      <c r="T57" s="64">
        <f>AL34</f>
        <v>49.199998855590799</v>
      </c>
      <c r="U57" s="64">
        <f t="shared" ref="U57:AH57" si="50">AM34</f>
        <v>56.200000762939503</v>
      </c>
      <c r="V57" s="64">
        <f t="shared" si="50"/>
        <v>65.800001144409194</v>
      </c>
      <c r="W57" s="64">
        <f t="shared" si="50"/>
        <v>55.799999237060497</v>
      </c>
      <c r="X57" s="64">
        <f t="shared" si="50"/>
        <v>65.552639007568402</v>
      </c>
      <c r="Y57" s="64">
        <f t="shared" si="50"/>
        <v>72.807781219482393</v>
      </c>
      <c r="Z57" s="64">
        <f t="shared" si="50"/>
        <v>70.307708740234403</v>
      </c>
      <c r="AA57" s="64">
        <f t="shared" si="50"/>
        <v>68.852348327636705</v>
      </c>
      <c r="AB57" s="64">
        <f t="shared" si="50"/>
        <v>72.233108520507798</v>
      </c>
      <c r="AC57" s="64">
        <f t="shared" si="50"/>
        <v>72.8814506530762</v>
      </c>
      <c r="AD57" s="64">
        <f t="shared" si="50"/>
        <v>74.868736267089801</v>
      </c>
      <c r="AE57" s="64">
        <f t="shared" si="50"/>
        <v>76.315185546875</v>
      </c>
      <c r="AF57" s="64">
        <f t="shared" si="50"/>
        <v>78.947811126708999</v>
      </c>
      <c r="AG57" s="64">
        <f t="shared" si="50"/>
        <v>81.141563415527301</v>
      </c>
      <c r="AH57" s="64">
        <f t="shared" si="50"/>
        <v>83.093067169189496</v>
      </c>
      <c r="AI57" s="86">
        <f t="shared" ref="AI57:AI66" si="51">AH57-T57</f>
        <v>33.893068313598697</v>
      </c>
      <c r="AJ57" s="94"/>
      <c r="AK57" s="50" t="s">
        <v>104</v>
      </c>
      <c r="AL57" s="51">
        <v>36.400000572204597</v>
      </c>
      <c r="AM57" s="51">
        <v>54.600000381469698</v>
      </c>
      <c r="AN57" s="51">
        <v>49.799999237060497</v>
      </c>
      <c r="AO57" s="51">
        <v>46.200000762939503</v>
      </c>
      <c r="AP57" s="51">
        <v>59.974330902099602</v>
      </c>
      <c r="AQ57" s="51">
        <v>49.495784759521499</v>
      </c>
      <c r="AR57" s="51">
        <v>64.656639099121094</v>
      </c>
      <c r="AS57" s="51">
        <v>47.379173278808601</v>
      </c>
      <c r="AT57" s="51">
        <v>57.986879348754897</v>
      </c>
      <c r="AU57" s="51">
        <v>52.434871673583999</v>
      </c>
      <c r="AV57" s="51">
        <v>56.6614665985107</v>
      </c>
      <c r="AW57" s="51">
        <v>62.9648952484131</v>
      </c>
      <c r="AX57" s="51">
        <v>62.335971832275398</v>
      </c>
      <c r="AY57" s="51">
        <v>58.480329513549798</v>
      </c>
      <c r="AZ57" s="51">
        <v>64.033212661743207</v>
      </c>
    </row>
    <row r="58" spans="14:52" x14ac:dyDescent="0.25">
      <c r="N58" s="42"/>
      <c r="O58" s="37"/>
      <c r="P58" s="37"/>
      <c r="Q58" s="37"/>
      <c r="S58" s="29" t="s">
        <v>82</v>
      </c>
      <c r="T58" s="60">
        <f>AL35</f>
        <v>56.999998092651403</v>
      </c>
      <c r="U58" s="60">
        <f t="shared" ref="U58:AH66" si="52">AM35</f>
        <v>47.800001144409201</v>
      </c>
      <c r="V58" s="60">
        <f t="shared" si="52"/>
        <v>56</v>
      </c>
      <c r="W58" s="60">
        <f t="shared" si="52"/>
        <v>65.200000762939496</v>
      </c>
      <c r="X58" s="60">
        <f t="shared" si="52"/>
        <v>58.6184692382813</v>
      </c>
      <c r="Y58" s="60">
        <f t="shared" si="52"/>
        <v>66.210014343261705</v>
      </c>
      <c r="Z58" s="60">
        <f t="shared" si="52"/>
        <v>72.807048797607393</v>
      </c>
      <c r="AA58" s="60">
        <f t="shared" si="52"/>
        <v>71.104883193969698</v>
      </c>
      <c r="AB58" s="60">
        <f t="shared" si="52"/>
        <v>69.936679840087905</v>
      </c>
      <c r="AC58" s="60">
        <f t="shared" si="52"/>
        <v>73.504928588867202</v>
      </c>
      <c r="AD58" s="60">
        <f t="shared" si="52"/>
        <v>74.503746032714801</v>
      </c>
      <c r="AE58" s="60">
        <f t="shared" si="52"/>
        <v>76.282222747802706</v>
      </c>
      <c r="AF58" s="60">
        <f t="shared" si="52"/>
        <v>78.349399566650405</v>
      </c>
      <c r="AG58" s="60">
        <f t="shared" si="52"/>
        <v>80.763019561767607</v>
      </c>
      <c r="AH58" s="60">
        <f t="shared" si="52"/>
        <v>82.869873046875</v>
      </c>
      <c r="AI58" s="83">
        <f t="shared" si="51"/>
        <v>25.869874954223597</v>
      </c>
      <c r="AJ58" s="94"/>
      <c r="AK58" s="50" t="s">
        <v>105</v>
      </c>
      <c r="AL58" s="51">
        <v>33.399999618530302</v>
      </c>
      <c r="AM58" s="51">
        <v>37.199999809265101</v>
      </c>
      <c r="AN58" s="51">
        <v>55.600000381469698</v>
      </c>
      <c r="AO58" s="51">
        <v>48.799999237060497</v>
      </c>
      <c r="AP58" s="51">
        <v>46.169214248657198</v>
      </c>
      <c r="AQ58" s="51">
        <v>59.1500339508057</v>
      </c>
      <c r="AR58" s="51">
        <v>49.420469284057603</v>
      </c>
      <c r="AS58" s="51">
        <v>63.779943466186502</v>
      </c>
      <c r="AT58" s="51">
        <v>47.785083770752003</v>
      </c>
      <c r="AU58" s="51">
        <v>57.727006912231403</v>
      </c>
      <c r="AV58" s="51">
        <v>52.6971626281738</v>
      </c>
      <c r="AW58" s="51">
        <v>56.528699874877901</v>
      </c>
      <c r="AX58" s="51">
        <v>62.927045822143597</v>
      </c>
      <c r="AY58" s="51">
        <v>62.243524551391602</v>
      </c>
      <c r="AZ58" s="51">
        <v>58.625774383544901</v>
      </c>
    </row>
    <row r="59" spans="14:52" x14ac:dyDescent="0.25">
      <c r="N59" s="42"/>
      <c r="O59" s="37"/>
      <c r="P59" s="37"/>
      <c r="Q59" s="37"/>
      <c r="S59" s="66" t="s">
        <v>83</v>
      </c>
      <c r="T59" s="64">
        <f t="shared" ref="T59:T66" si="53">AL36</f>
        <v>67.399999618530302</v>
      </c>
      <c r="U59" s="64">
        <f t="shared" si="52"/>
        <v>55.200000762939503</v>
      </c>
      <c r="V59" s="64">
        <f t="shared" si="52"/>
        <v>48.800001144409201</v>
      </c>
      <c r="W59" s="64">
        <f t="shared" si="52"/>
        <v>62</v>
      </c>
      <c r="X59" s="64">
        <f t="shared" si="52"/>
        <v>67.052724838256793</v>
      </c>
      <c r="Y59" s="64">
        <f t="shared" si="52"/>
        <v>62.028589248657198</v>
      </c>
      <c r="Z59" s="64">
        <f t="shared" si="52"/>
        <v>68.392671585082994</v>
      </c>
      <c r="AA59" s="64">
        <f t="shared" si="52"/>
        <v>74.565780639648395</v>
      </c>
      <c r="AB59" s="64">
        <f t="shared" si="52"/>
        <v>73.373889923095703</v>
      </c>
      <c r="AC59" s="64">
        <f t="shared" si="52"/>
        <v>73.031784057617202</v>
      </c>
      <c r="AD59" s="64">
        <f t="shared" si="52"/>
        <v>76.244110107421903</v>
      </c>
      <c r="AE59" s="64">
        <f t="shared" si="52"/>
        <v>77.480285644531307</v>
      </c>
      <c r="AF59" s="64">
        <f t="shared" si="52"/>
        <v>79.775680541992202</v>
      </c>
      <c r="AG59" s="64">
        <f t="shared" si="52"/>
        <v>81.755428314208999</v>
      </c>
      <c r="AH59" s="64">
        <f t="shared" si="52"/>
        <v>84.083213806152301</v>
      </c>
      <c r="AI59" s="82">
        <f t="shared" si="51"/>
        <v>16.683214187621999</v>
      </c>
      <c r="AJ59" s="94"/>
      <c r="AK59" s="50" t="s">
        <v>106</v>
      </c>
      <c r="AL59" s="51">
        <v>39.999999046325698</v>
      </c>
      <c r="AM59" s="51">
        <v>30.399999618530298</v>
      </c>
      <c r="AN59" s="51">
        <v>40</v>
      </c>
      <c r="AO59" s="51">
        <v>57.399999618530302</v>
      </c>
      <c r="AP59" s="51">
        <v>48.628517150878899</v>
      </c>
      <c r="AQ59" s="51">
        <v>45.987747192382798</v>
      </c>
      <c r="AR59" s="51">
        <v>58.151639938354499</v>
      </c>
      <c r="AS59" s="51">
        <v>49.1950874328613</v>
      </c>
      <c r="AT59" s="51">
        <v>62.719940185546903</v>
      </c>
      <c r="AU59" s="51">
        <v>48.155652999877901</v>
      </c>
      <c r="AV59" s="51">
        <v>57.286140441894503</v>
      </c>
      <c r="AW59" s="51">
        <v>52.795778274536097</v>
      </c>
      <c r="AX59" s="51">
        <v>56.352523803710902</v>
      </c>
      <c r="AY59" s="51">
        <v>62.7084770202637</v>
      </c>
      <c r="AZ59" s="51">
        <v>61.992935180664098</v>
      </c>
    </row>
    <row r="60" spans="14:52" x14ac:dyDescent="0.25">
      <c r="N60" s="42"/>
      <c r="O60" s="37"/>
      <c r="P60" s="37"/>
      <c r="Q60" s="37"/>
      <c r="S60" s="29" t="s">
        <v>84</v>
      </c>
      <c r="T60" s="60">
        <f t="shared" si="53"/>
        <v>57</v>
      </c>
      <c r="U60" s="60">
        <f t="shared" si="52"/>
        <v>70.599998474121094</v>
      </c>
      <c r="V60" s="60">
        <f t="shared" si="52"/>
        <v>60.399997711181598</v>
      </c>
      <c r="W60" s="60">
        <f t="shared" si="52"/>
        <v>55.200000762939503</v>
      </c>
      <c r="X60" s="60">
        <f t="shared" si="52"/>
        <v>64.465930938720703</v>
      </c>
      <c r="Y60" s="60">
        <f t="shared" si="52"/>
        <v>69.230369567871094</v>
      </c>
      <c r="Z60" s="60">
        <f t="shared" si="52"/>
        <v>65.261600494384794</v>
      </c>
      <c r="AA60" s="60">
        <f t="shared" si="52"/>
        <v>70.770545959472699</v>
      </c>
      <c r="AB60" s="60">
        <f t="shared" si="52"/>
        <v>76.630138397216797</v>
      </c>
      <c r="AC60" s="60">
        <f t="shared" si="52"/>
        <v>76.387264251708999</v>
      </c>
      <c r="AD60" s="60">
        <f t="shared" si="52"/>
        <v>76.145191192626996</v>
      </c>
      <c r="AE60" s="60">
        <f t="shared" si="52"/>
        <v>79.129287719726605</v>
      </c>
      <c r="AF60" s="60">
        <f t="shared" si="52"/>
        <v>81.089813232421903</v>
      </c>
      <c r="AG60" s="60">
        <f t="shared" si="52"/>
        <v>83.264808654785199</v>
      </c>
      <c r="AH60" s="60">
        <f t="shared" si="52"/>
        <v>85.216968536376996</v>
      </c>
      <c r="AI60" s="83">
        <f t="shared" si="51"/>
        <v>28.216968536376996</v>
      </c>
      <c r="AJ60" s="94"/>
      <c r="AK60" s="50" t="s">
        <v>107</v>
      </c>
      <c r="AL60" s="51">
        <v>42</v>
      </c>
      <c r="AM60" s="51">
        <v>38.999999046325698</v>
      </c>
      <c r="AN60" s="51">
        <v>31.399999618530298</v>
      </c>
      <c r="AO60" s="51">
        <v>41</v>
      </c>
      <c r="AP60" s="51">
        <v>56.561632156372099</v>
      </c>
      <c r="AQ60" s="51">
        <v>48.535690307617202</v>
      </c>
      <c r="AR60" s="51">
        <v>45.904590606689503</v>
      </c>
      <c r="AS60" s="51">
        <v>57.3128852844238</v>
      </c>
      <c r="AT60" s="51">
        <v>49.047140121459996</v>
      </c>
      <c r="AU60" s="51">
        <v>61.929519653320298</v>
      </c>
      <c r="AV60" s="51">
        <v>48.592227935791001</v>
      </c>
      <c r="AW60" s="51">
        <v>56.963052749633803</v>
      </c>
      <c r="AX60" s="51">
        <v>53.100151062011697</v>
      </c>
      <c r="AY60" s="51">
        <v>56.2626953125</v>
      </c>
      <c r="AZ60" s="51">
        <v>62.559841156005902</v>
      </c>
    </row>
    <row r="61" spans="14:52" x14ac:dyDescent="0.25">
      <c r="N61" s="42"/>
      <c r="O61" s="37"/>
      <c r="P61" s="37"/>
      <c r="Q61" s="37"/>
      <c r="S61" s="66" t="s">
        <v>85</v>
      </c>
      <c r="T61" s="64">
        <f t="shared" si="53"/>
        <v>56</v>
      </c>
      <c r="U61" s="64">
        <f t="shared" si="52"/>
        <v>54.800001144409201</v>
      </c>
      <c r="V61" s="64">
        <f t="shared" si="52"/>
        <v>70.399997711181598</v>
      </c>
      <c r="W61" s="64">
        <f t="shared" si="52"/>
        <v>63.199998855590799</v>
      </c>
      <c r="X61" s="64">
        <f t="shared" si="52"/>
        <v>59.034633636474602</v>
      </c>
      <c r="Y61" s="64">
        <f t="shared" si="52"/>
        <v>66.7106418609619</v>
      </c>
      <c r="Z61" s="64">
        <f t="shared" si="52"/>
        <v>71.264705657958999</v>
      </c>
      <c r="AA61" s="64">
        <f t="shared" si="52"/>
        <v>68.024208068847699</v>
      </c>
      <c r="AB61" s="64">
        <f t="shared" si="52"/>
        <v>72.944755554199205</v>
      </c>
      <c r="AC61" s="64">
        <f t="shared" si="52"/>
        <v>79.088882446289105</v>
      </c>
      <c r="AD61" s="64">
        <f t="shared" si="52"/>
        <v>79.087539672851605</v>
      </c>
      <c r="AE61" s="64">
        <f t="shared" si="52"/>
        <v>78.920642852783203</v>
      </c>
      <c r="AF61" s="64">
        <f t="shared" si="52"/>
        <v>82.252681732177706</v>
      </c>
      <c r="AG61" s="64">
        <f t="shared" si="52"/>
        <v>84.300006866455107</v>
      </c>
      <c r="AH61" s="64">
        <f t="shared" si="52"/>
        <v>86.409317016601605</v>
      </c>
      <c r="AI61" s="82">
        <f t="shared" si="51"/>
        <v>30.409317016601605</v>
      </c>
      <c r="AJ61" s="94"/>
      <c r="AK61" s="50" t="s">
        <v>108</v>
      </c>
      <c r="AL61" s="51">
        <v>30.800000190734899</v>
      </c>
      <c r="AM61" s="51">
        <v>41</v>
      </c>
      <c r="AN61" s="51">
        <v>40.999999046325698</v>
      </c>
      <c r="AO61" s="51">
        <v>31.199998855590799</v>
      </c>
      <c r="AP61" s="51">
        <v>40.969285964965799</v>
      </c>
      <c r="AQ61" s="51">
        <v>56.093671798706097</v>
      </c>
      <c r="AR61" s="51">
        <v>48.719959259033203</v>
      </c>
      <c r="AS61" s="51">
        <v>46.110424041747997</v>
      </c>
      <c r="AT61" s="51">
        <v>56.8772583007813</v>
      </c>
      <c r="AU61" s="51">
        <v>49.330301284790004</v>
      </c>
      <c r="AV61" s="51">
        <v>61.549345016479499</v>
      </c>
      <c r="AW61" s="51">
        <v>49.272811889648402</v>
      </c>
      <c r="AX61" s="51">
        <v>57.122274398803697</v>
      </c>
      <c r="AY61" s="51">
        <v>53.692230224609403</v>
      </c>
      <c r="AZ61" s="51">
        <v>56.518579483032198</v>
      </c>
    </row>
    <row r="62" spans="14:52" x14ac:dyDescent="0.25">
      <c r="N62" s="42"/>
      <c r="O62" s="37"/>
      <c r="P62" s="37"/>
      <c r="Q62" s="37"/>
      <c r="S62" s="29" t="s">
        <v>86</v>
      </c>
      <c r="T62" s="60">
        <f t="shared" si="53"/>
        <v>49</v>
      </c>
      <c r="U62" s="60">
        <f t="shared" si="52"/>
        <v>55.800001144409201</v>
      </c>
      <c r="V62" s="60">
        <f t="shared" si="52"/>
        <v>57.399999618530302</v>
      </c>
      <c r="W62" s="60">
        <f t="shared" si="52"/>
        <v>71.399997711181598</v>
      </c>
      <c r="X62" s="60">
        <f t="shared" si="52"/>
        <v>64.6599311828613</v>
      </c>
      <c r="Y62" s="60">
        <f t="shared" si="52"/>
        <v>61.730499267578097</v>
      </c>
      <c r="Z62" s="60">
        <f t="shared" si="52"/>
        <v>68.241725921630902</v>
      </c>
      <c r="AA62" s="60">
        <f t="shared" si="52"/>
        <v>72.601978302001996</v>
      </c>
      <c r="AB62" s="60">
        <f t="shared" si="52"/>
        <v>69.917484283447294</v>
      </c>
      <c r="AC62" s="60">
        <f t="shared" si="52"/>
        <v>74.834583282470703</v>
      </c>
      <c r="AD62" s="60">
        <f t="shared" si="52"/>
        <v>80.763454437255902</v>
      </c>
      <c r="AE62" s="60">
        <f t="shared" si="52"/>
        <v>80.944080352783203</v>
      </c>
      <c r="AF62" s="60">
        <f t="shared" si="52"/>
        <v>81.274276733398395</v>
      </c>
      <c r="AG62" s="60">
        <f t="shared" si="52"/>
        <v>84.456077575683594</v>
      </c>
      <c r="AH62" s="60">
        <f t="shared" si="52"/>
        <v>86.581489562988295</v>
      </c>
      <c r="AI62" s="83">
        <f t="shared" si="51"/>
        <v>37.581489562988295</v>
      </c>
      <c r="AJ62" s="94"/>
      <c r="AK62" s="50" t="s">
        <v>109</v>
      </c>
      <c r="AL62" s="51">
        <v>38.600000381469698</v>
      </c>
      <c r="AM62" s="51">
        <v>32.600000381469698</v>
      </c>
      <c r="AN62" s="51">
        <v>40</v>
      </c>
      <c r="AO62" s="51">
        <v>41.800000190734899</v>
      </c>
      <c r="AP62" s="51">
        <v>32.483592033386202</v>
      </c>
      <c r="AQ62" s="51">
        <v>41.300653457641602</v>
      </c>
      <c r="AR62" s="51">
        <v>56.009870529174798</v>
      </c>
      <c r="AS62" s="51">
        <v>49.177576065063498</v>
      </c>
      <c r="AT62" s="51">
        <v>46.616003036499002</v>
      </c>
      <c r="AU62" s="51">
        <v>56.9897651672363</v>
      </c>
      <c r="AV62" s="51">
        <v>49.904218673706097</v>
      </c>
      <c r="AW62" s="51">
        <v>61.605461120605497</v>
      </c>
      <c r="AX62" s="51">
        <v>50.327426910400398</v>
      </c>
      <c r="AY62" s="51">
        <v>57.650312423706097</v>
      </c>
      <c r="AZ62" s="51">
        <v>54.5773410797119</v>
      </c>
    </row>
    <row r="63" spans="14:52" x14ac:dyDescent="0.25">
      <c r="N63" s="42"/>
      <c r="O63" s="37"/>
      <c r="P63" s="37"/>
      <c r="Q63" s="37"/>
      <c r="S63" s="66" t="s">
        <v>87</v>
      </c>
      <c r="T63" s="64">
        <f t="shared" si="53"/>
        <v>56.599998474121101</v>
      </c>
      <c r="U63" s="64">
        <f t="shared" si="52"/>
        <v>53.800001144409201</v>
      </c>
      <c r="V63" s="64">
        <f t="shared" si="52"/>
        <v>56.600000381469698</v>
      </c>
      <c r="W63" s="64">
        <f t="shared" si="52"/>
        <v>61.000001907348597</v>
      </c>
      <c r="X63" s="64">
        <f t="shared" si="52"/>
        <v>72.315120697021499</v>
      </c>
      <c r="Y63" s="64">
        <f t="shared" si="52"/>
        <v>65.870910644531307</v>
      </c>
      <c r="Z63" s="64">
        <f t="shared" si="52"/>
        <v>63.855321884155302</v>
      </c>
      <c r="AA63" s="64">
        <f t="shared" si="52"/>
        <v>69.537845611572294</v>
      </c>
      <c r="AB63" s="64">
        <f t="shared" si="52"/>
        <v>73.7342720031738</v>
      </c>
      <c r="AC63" s="64">
        <f t="shared" si="52"/>
        <v>71.874469757080107</v>
      </c>
      <c r="AD63" s="64">
        <f t="shared" si="52"/>
        <v>76.428459167480497</v>
      </c>
      <c r="AE63" s="64">
        <f t="shared" si="52"/>
        <v>82.168132781982393</v>
      </c>
      <c r="AF63" s="64">
        <f t="shared" si="52"/>
        <v>82.896881103515597</v>
      </c>
      <c r="AG63" s="64">
        <f t="shared" si="52"/>
        <v>83.246910095214801</v>
      </c>
      <c r="AH63" s="64">
        <f t="shared" si="52"/>
        <v>86.330055236816406</v>
      </c>
      <c r="AI63" s="82">
        <f t="shared" si="51"/>
        <v>29.730056762695305</v>
      </c>
      <c r="AJ63" s="94"/>
      <c r="AK63" s="50" t="s">
        <v>110</v>
      </c>
      <c r="AL63" s="51">
        <v>46.600000381469698</v>
      </c>
      <c r="AM63" s="51">
        <v>39.600000381469698</v>
      </c>
      <c r="AN63" s="51">
        <v>33.800001144409201</v>
      </c>
      <c r="AO63" s="51">
        <v>40.799999237060497</v>
      </c>
      <c r="AP63" s="51">
        <v>42.493134498596199</v>
      </c>
      <c r="AQ63" s="51">
        <v>33.890163421630902</v>
      </c>
      <c r="AR63" s="51">
        <v>41.918655395507798</v>
      </c>
      <c r="AS63" s="51">
        <v>56.264144897460902</v>
      </c>
      <c r="AT63" s="51">
        <v>49.892915725708001</v>
      </c>
      <c r="AU63" s="51">
        <v>47.504247665405302</v>
      </c>
      <c r="AV63" s="51">
        <v>57.457935333252003</v>
      </c>
      <c r="AW63" s="51">
        <v>50.747823715209996</v>
      </c>
      <c r="AX63" s="51">
        <v>62.166196823120103</v>
      </c>
      <c r="AY63" s="51">
        <v>51.6115627288818</v>
      </c>
      <c r="AZ63" s="51">
        <v>58.510562896728501</v>
      </c>
    </row>
    <row r="64" spans="14:52" x14ac:dyDescent="0.25">
      <c r="N64" s="42"/>
      <c r="O64" s="37"/>
      <c r="P64" s="37"/>
      <c r="Q64" s="37"/>
      <c r="S64" s="29" t="s">
        <v>88</v>
      </c>
      <c r="T64" s="60">
        <f t="shared" si="53"/>
        <v>58.599998474121101</v>
      </c>
      <c r="U64" s="60">
        <f t="shared" si="52"/>
        <v>58.599998474121101</v>
      </c>
      <c r="V64" s="60">
        <f t="shared" si="52"/>
        <v>51.399999618530302</v>
      </c>
      <c r="W64" s="60">
        <f t="shared" si="52"/>
        <v>57.800001144409201</v>
      </c>
      <c r="X64" s="60">
        <f t="shared" si="52"/>
        <v>62.039888381958001</v>
      </c>
      <c r="Y64" s="60">
        <f t="shared" si="52"/>
        <v>73.039493560791001</v>
      </c>
      <c r="Z64" s="60">
        <f t="shared" si="52"/>
        <v>66.846363067626996</v>
      </c>
      <c r="AA64" s="60">
        <f t="shared" si="52"/>
        <v>65.552957534789996</v>
      </c>
      <c r="AB64" s="60">
        <f t="shared" si="52"/>
        <v>70.615440368652301</v>
      </c>
      <c r="AC64" s="60">
        <f t="shared" si="52"/>
        <v>75.047523498535199</v>
      </c>
      <c r="AD64" s="60">
        <f t="shared" si="52"/>
        <v>73.486164093017607</v>
      </c>
      <c r="AE64" s="60">
        <f t="shared" si="52"/>
        <v>77.758167266845703</v>
      </c>
      <c r="AF64" s="60">
        <f t="shared" si="52"/>
        <v>83.689674377441406</v>
      </c>
      <c r="AG64" s="60">
        <f t="shared" si="52"/>
        <v>84.507213592529297</v>
      </c>
      <c r="AH64" s="60">
        <f t="shared" si="52"/>
        <v>84.888214111328097</v>
      </c>
      <c r="AI64" s="83">
        <f t="shared" si="51"/>
        <v>26.288215637206996</v>
      </c>
      <c r="AJ64" s="94"/>
      <c r="AK64" s="50" t="s">
        <v>111</v>
      </c>
      <c r="AL64" s="51">
        <v>42</v>
      </c>
      <c r="AM64" s="51">
        <v>44.600000381469698</v>
      </c>
      <c r="AN64" s="51">
        <v>44.600000381469698</v>
      </c>
      <c r="AO64" s="51">
        <v>35.600000381469698</v>
      </c>
      <c r="AP64" s="51">
        <v>41.512939453125</v>
      </c>
      <c r="AQ64" s="51">
        <v>43.127527236938498</v>
      </c>
      <c r="AR64" s="51">
        <v>35.2001342773438</v>
      </c>
      <c r="AS64" s="51">
        <v>42.500871658325202</v>
      </c>
      <c r="AT64" s="51">
        <v>56.510347366333001</v>
      </c>
      <c r="AU64" s="51">
        <v>50.675901412963903</v>
      </c>
      <c r="AV64" s="51">
        <v>48.343254089355497</v>
      </c>
      <c r="AW64" s="51">
        <v>57.917030334472699</v>
      </c>
      <c r="AX64" s="51">
        <v>51.648374557495103</v>
      </c>
      <c r="AY64" s="51">
        <v>62.712390899658203</v>
      </c>
      <c r="AZ64" s="51">
        <v>52.821405410766602</v>
      </c>
    </row>
    <row r="65" spans="14:52" x14ac:dyDescent="0.25">
      <c r="N65" s="42"/>
      <c r="O65" s="37"/>
      <c r="P65" s="37"/>
      <c r="Q65" s="37"/>
      <c r="S65" s="66" t="s">
        <v>89</v>
      </c>
      <c r="T65" s="64">
        <f t="shared" si="53"/>
        <v>48.200000762939503</v>
      </c>
      <c r="U65" s="64">
        <f t="shared" si="52"/>
        <v>58.599998474121101</v>
      </c>
      <c r="V65" s="64">
        <f t="shared" si="52"/>
        <v>57.199998855590799</v>
      </c>
      <c r="W65" s="64">
        <f t="shared" si="52"/>
        <v>55.399999618530302</v>
      </c>
      <c r="X65" s="64">
        <f t="shared" si="52"/>
        <v>59.609979629516602</v>
      </c>
      <c r="Y65" s="64">
        <f t="shared" si="52"/>
        <v>62.922126770019503</v>
      </c>
      <c r="Z65" s="64">
        <f t="shared" si="52"/>
        <v>73.666782379150405</v>
      </c>
      <c r="AA65" s="64">
        <f t="shared" si="52"/>
        <v>67.666843414306598</v>
      </c>
      <c r="AB65" s="64">
        <f t="shared" si="52"/>
        <v>66.974117279052706</v>
      </c>
      <c r="AC65" s="64">
        <f t="shared" si="52"/>
        <v>71.883644104003906</v>
      </c>
      <c r="AD65" s="64">
        <f t="shared" si="52"/>
        <v>76.183258056640597</v>
      </c>
      <c r="AE65" s="64">
        <f t="shared" si="52"/>
        <v>74.839786529541001</v>
      </c>
      <c r="AF65" s="64">
        <f t="shared" si="52"/>
        <v>79.264957427978501</v>
      </c>
      <c r="AG65" s="64">
        <f t="shared" si="52"/>
        <v>85.016586303710895</v>
      </c>
      <c r="AH65" s="64">
        <f t="shared" si="52"/>
        <v>85.901657104492202</v>
      </c>
      <c r="AI65" s="82">
        <f t="shared" si="51"/>
        <v>37.701656341552699</v>
      </c>
      <c r="AJ65" s="94"/>
      <c r="AK65" s="50" t="s">
        <v>112</v>
      </c>
      <c r="AL65" s="51">
        <v>37.399999618530302</v>
      </c>
      <c r="AM65" s="51">
        <v>42</v>
      </c>
      <c r="AN65" s="51">
        <v>43.600000381469698</v>
      </c>
      <c r="AO65" s="51">
        <v>43.600000381469698</v>
      </c>
      <c r="AP65" s="51">
        <v>36.695297241210902</v>
      </c>
      <c r="AQ65" s="51">
        <v>42.1218585968018</v>
      </c>
      <c r="AR65" s="51">
        <v>43.642902374267599</v>
      </c>
      <c r="AS65" s="51">
        <v>36.360594749450698</v>
      </c>
      <c r="AT65" s="51">
        <v>42.967248916625998</v>
      </c>
      <c r="AU65" s="51">
        <v>56.782073974609403</v>
      </c>
      <c r="AV65" s="51">
        <v>51.343767166137702</v>
      </c>
      <c r="AW65" s="51">
        <v>49.057458877563498</v>
      </c>
      <c r="AX65" s="51">
        <v>58.376625061035199</v>
      </c>
      <c r="AY65" s="51">
        <v>52.4244194030762</v>
      </c>
      <c r="AZ65" s="51">
        <v>63.157247543334996</v>
      </c>
    </row>
    <row r="66" spans="14:52" x14ac:dyDescent="0.25">
      <c r="N66" s="42"/>
      <c r="O66" s="37"/>
      <c r="P66" s="37"/>
      <c r="Q66" s="37"/>
      <c r="S66" s="68" t="s">
        <v>90</v>
      </c>
      <c r="T66" s="62">
        <f t="shared" si="53"/>
        <v>56.799999237060497</v>
      </c>
      <c r="U66" s="62">
        <f t="shared" si="52"/>
        <v>54</v>
      </c>
      <c r="V66" s="62">
        <f t="shared" si="52"/>
        <v>65.799999237060504</v>
      </c>
      <c r="W66" s="62">
        <f t="shared" si="52"/>
        <v>55.599998474121101</v>
      </c>
      <c r="X66" s="62">
        <f t="shared" si="52"/>
        <v>57.528863906860401</v>
      </c>
      <c r="Y66" s="62">
        <f t="shared" si="52"/>
        <v>61.190252304077099</v>
      </c>
      <c r="Z66" s="62">
        <f t="shared" si="52"/>
        <v>63.7473754882813</v>
      </c>
      <c r="AA66" s="62">
        <f t="shared" si="52"/>
        <v>74.267528533935504</v>
      </c>
      <c r="AB66" s="62">
        <f t="shared" si="52"/>
        <v>68.437862396240206</v>
      </c>
      <c r="AC66" s="62">
        <f t="shared" si="52"/>
        <v>68.580070495605497</v>
      </c>
      <c r="AD66" s="62">
        <f t="shared" si="52"/>
        <v>73.068370819091797</v>
      </c>
      <c r="AE66" s="62">
        <f t="shared" si="52"/>
        <v>77.261466979980497</v>
      </c>
      <c r="AF66" s="62">
        <f t="shared" si="52"/>
        <v>76.398136138916001</v>
      </c>
      <c r="AG66" s="62">
        <f t="shared" si="52"/>
        <v>80.671409606933594</v>
      </c>
      <c r="AH66" s="62">
        <f t="shared" si="52"/>
        <v>86.286804199218807</v>
      </c>
      <c r="AI66" s="84">
        <f t="shared" si="51"/>
        <v>29.48680496215831</v>
      </c>
      <c r="AJ66" s="94"/>
      <c r="AK66" s="50" t="s">
        <v>113</v>
      </c>
      <c r="AL66" s="51">
        <v>29.199999809265101</v>
      </c>
      <c r="AM66" s="51">
        <v>37.399999618530302</v>
      </c>
      <c r="AN66" s="51">
        <v>40.200000762939503</v>
      </c>
      <c r="AO66" s="51">
        <v>46.200000762939503</v>
      </c>
      <c r="AP66" s="51">
        <v>43.879373550415004</v>
      </c>
      <c r="AQ66" s="51">
        <v>37.535182952880902</v>
      </c>
      <c r="AR66" s="51">
        <v>42.4969997406006</v>
      </c>
      <c r="AS66" s="51">
        <v>43.923017501831097</v>
      </c>
      <c r="AT66" s="51">
        <v>37.230426788330099</v>
      </c>
      <c r="AU66" s="51">
        <v>43.248561859130902</v>
      </c>
      <c r="AV66" s="51">
        <v>56.783555984497099</v>
      </c>
      <c r="AW66" s="51">
        <v>51.729242324829102</v>
      </c>
      <c r="AX66" s="51">
        <v>49.583278656005902</v>
      </c>
      <c r="AY66" s="51">
        <v>58.5252361297607</v>
      </c>
      <c r="AZ66" s="51">
        <v>52.916965484619098</v>
      </c>
    </row>
    <row r="67" spans="14:52" x14ac:dyDescent="0.25">
      <c r="N67" s="42"/>
      <c r="O67" s="37"/>
      <c r="P67" s="37"/>
      <c r="Q67" s="37"/>
      <c r="S67" s="3" t="s">
        <v>9</v>
      </c>
      <c r="T67" s="60">
        <f>SUM(T57:T66)</f>
        <v>555.79999351501476</v>
      </c>
      <c r="U67" s="60">
        <f t="shared" ref="U67:AI67" si="54">SUM(U57:U66)</f>
        <v>565.40000152587902</v>
      </c>
      <c r="V67" s="60">
        <f t="shared" si="54"/>
        <v>589.79999542236328</v>
      </c>
      <c r="W67" s="60">
        <f t="shared" si="54"/>
        <v>602.59999847412109</v>
      </c>
      <c r="X67" s="60">
        <f t="shared" si="54"/>
        <v>630.87818145751953</v>
      </c>
      <c r="Y67" s="60">
        <f t="shared" si="54"/>
        <v>661.74067878723133</v>
      </c>
      <c r="Z67" s="60">
        <f t="shared" si="54"/>
        <v>684.39130401611339</v>
      </c>
      <c r="AA67" s="60">
        <f t="shared" si="54"/>
        <v>702.94491958618175</v>
      </c>
      <c r="AB67" s="60">
        <f t="shared" si="54"/>
        <v>714.79774856567383</v>
      </c>
      <c r="AC67" s="60">
        <f t="shared" si="54"/>
        <v>737.11460113525402</v>
      </c>
      <c r="AD67" s="60">
        <f t="shared" si="54"/>
        <v>760.77902984619152</v>
      </c>
      <c r="AE67" s="60">
        <f t="shared" si="54"/>
        <v>781.09925842285156</v>
      </c>
      <c r="AF67" s="60">
        <f t="shared" si="54"/>
        <v>803.93931198120117</v>
      </c>
      <c r="AG67" s="60">
        <f t="shared" si="54"/>
        <v>829.12302398681652</v>
      </c>
      <c r="AH67" s="60">
        <f t="shared" si="54"/>
        <v>851.66065979003929</v>
      </c>
      <c r="AI67" s="60">
        <f t="shared" si="54"/>
        <v>295.86066627502453</v>
      </c>
      <c r="AJ67" s="99"/>
      <c r="AK67" s="50" t="s">
        <v>114</v>
      </c>
      <c r="AL67" s="51">
        <v>43.799999237060497</v>
      </c>
      <c r="AM67" s="51">
        <v>31</v>
      </c>
      <c r="AN67" s="51">
        <v>35.399999618530302</v>
      </c>
      <c r="AO67" s="51">
        <v>40.200000762939503</v>
      </c>
      <c r="AP67" s="51">
        <v>46.037643432617202</v>
      </c>
      <c r="AQ67" s="51">
        <v>44.002262115478501</v>
      </c>
      <c r="AR67" s="51">
        <v>38.1847534179688</v>
      </c>
      <c r="AS67" s="51">
        <v>42.720319747924798</v>
      </c>
      <c r="AT67" s="51">
        <v>44.062669754028299</v>
      </c>
      <c r="AU67" s="51">
        <v>37.996372222900398</v>
      </c>
      <c r="AV67" s="51">
        <v>43.374536514282198</v>
      </c>
      <c r="AW67" s="51">
        <v>56.656368255615199</v>
      </c>
      <c r="AX67" s="51">
        <v>52.048618316650398</v>
      </c>
      <c r="AY67" s="51">
        <v>49.936595916747997</v>
      </c>
      <c r="AZ67" s="51">
        <v>58.5294189453125</v>
      </c>
    </row>
    <row r="68" spans="14:52" x14ac:dyDescent="0.25">
      <c r="N68" s="42"/>
      <c r="O68" s="37"/>
      <c r="P68" s="37"/>
      <c r="Q68" s="37"/>
      <c r="S68" s="75" t="s">
        <v>91</v>
      </c>
      <c r="T68" s="76">
        <f>AL44</f>
        <v>39.600000381469698</v>
      </c>
      <c r="U68" s="76">
        <f t="shared" ref="U68:AH68" si="55">AM44</f>
        <v>56.799999237060497</v>
      </c>
      <c r="V68" s="76">
        <f t="shared" si="55"/>
        <v>54.800001144409201</v>
      </c>
      <c r="W68" s="76">
        <f t="shared" si="55"/>
        <v>68</v>
      </c>
      <c r="X68" s="76">
        <f t="shared" si="55"/>
        <v>56.894260406494098</v>
      </c>
      <c r="Y68" s="76">
        <f t="shared" si="55"/>
        <v>59.066146850585902</v>
      </c>
      <c r="Z68" s="76">
        <f t="shared" si="55"/>
        <v>62.359519958496101</v>
      </c>
      <c r="AA68" s="76">
        <f t="shared" si="55"/>
        <v>64.274097442626996</v>
      </c>
      <c r="AB68" s="76">
        <f t="shared" si="55"/>
        <v>74.521392822265597</v>
      </c>
      <c r="AC68" s="76">
        <f t="shared" si="55"/>
        <v>69.191127777099595</v>
      </c>
      <c r="AD68" s="76">
        <f t="shared" si="55"/>
        <v>69.731674194335895</v>
      </c>
      <c r="AE68" s="76">
        <f t="shared" si="55"/>
        <v>73.931610107421903</v>
      </c>
      <c r="AF68" s="76">
        <f t="shared" si="55"/>
        <v>78.309940338134794</v>
      </c>
      <c r="AG68" s="76">
        <f t="shared" si="55"/>
        <v>77.529148101806598</v>
      </c>
      <c r="AH68" s="77">
        <f t="shared" si="55"/>
        <v>81.6858940124512</v>
      </c>
      <c r="AI68" s="91">
        <f t="shared" ref="AI68:AI77" si="56">AH68-T68</f>
        <v>42.085893630981502</v>
      </c>
      <c r="AJ68" s="94"/>
      <c r="AK68" s="50" t="s">
        <v>115</v>
      </c>
      <c r="AL68" s="51">
        <v>33.199999809265101</v>
      </c>
      <c r="AM68" s="51">
        <v>44</v>
      </c>
      <c r="AN68" s="51">
        <v>30.199999809265101</v>
      </c>
      <c r="AO68" s="51">
        <v>31.400000572204601</v>
      </c>
      <c r="AP68" s="51">
        <v>40.179548263549798</v>
      </c>
      <c r="AQ68" s="51">
        <v>45.885475158691399</v>
      </c>
      <c r="AR68" s="51">
        <v>44.088121414184599</v>
      </c>
      <c r="AS68" s="51">
        <v>38.757452011108398</v>
      </c>
      <c r="AT68" s="51">
        <v>42.920324325561502</v>
      </c>
      <c r="AU68" s="51">
        <v>44.294996261596701</v>
      </c>
      <c r="AV68" s="51">
        <v>38.656982421875</v>
      </c>
      <c r="AW68" s="51">
        <v>43.483442306518597</v>
      </c>
      <c r="AX68" s="51">
        <v>56.621585845947301</v>
      </c>
      <c r="AY68" s="51">
        <v>52.332286834716797</v>
      </c>
      <c r="AZ68" s="51">
        <v>50.252376556396499</v>
      </c>
    </row>
    <row r="69" spans="14:52" x14ac:dyDescent="0.25">
      <c r="N69" s="42"/>
      <c r="O69" s="37"/>
      <c r="P69" s="37"/>
      <c r="Q69" s="37"/>
      <c r="S69" s="29" t="s">
        <v>92</v>
      </c>
      <c r="T69" s="60">
        <f>AL45</f>
        <v>53.399999618530302</v>
      </c>
      <c r="U69" s="60">
        <f t="shared" ref="U69:AH77" si="57">AM45</f>
        <v>39.199998855590799</v>
      </c>
      <c r="V69" s="60">
        <f t="shared" si="57"/>
        <v>54.399999618530302</v>
      </c>
      <c r="W69" s="60">
        <f t="shared" si="57"/>
        <v>54</v>
      </c>
      <c r="X69" s="60">
        <f t="shared" si="57"/>
        <v>67.329627990722699</v>
      </c>
      <c r="Y69" s="60">
        <f t="shared" si="57"/>
        <v>57.605628967285199</v>
      </c>
      <c r="Z69" s="60">
        <f t="shared" si="57"/>
        <v>59.968582153320298</v>
      </c>
      <c r="AA69" s="60">
        <f t="shared" si="57"/>
        <v>62.925962448120103</v>
      </c>
      <c r="AB69" s="60">
        <f t="shared" si="57"/>
        <v>64.2947292327881</v>
      </c>
      <c r="AC69" s="60">
        <f t="shared" si="57"/>
        <v>74.542442321777301</v>
      </c>
      <c r="AD69" s="60">
        <f t="shared" si="57"/>
        <v>69.400115966796903</v>
      </c>
      <c r="AE69" s="60">
        <f t="shared" si="57"/>
        <v>70.264602661132798</v>
      </c>
      <c r="AF69" s="60">
        <f t="shared" si="57"/>
        <v>74.479423522949205</v>
      </c>
      <c r="AG69" s="60">
        <f t="shared" si="57"/>
        <v>78.711994171142607</v>
      </c>
      <c r="AH69" s="61">
        <f t="shared" si="57"/>
        <v>78.002651214599595</v>
      </c>
      <c r="AI69" s="70">
        <f t="shared" si="56"/>
        <v>24.602651596069293</v>
      </c>
      <c r="AJ69" s="94"/>
      <c r="AK69" s="50" t="s">
        <v>116</v>
      </c>
      <c r="AL69" s="51">
        <v>40.600000381469698</v>
      </c>
      <c r="AM69" s="51">
        <v>35.000000953674302</v>
      </c>
      <c r="AN69" s="51">
        <v>43.200000762939503</v>
      </c>
      <c r="AO69" s="51">
        <v>32</v>
      </c>
      <c r="AP69" s="51">
        <v>32.028501510620103</v>
      </c>
      <c r="AQ69" s="51">
        <v>40.193010330200202</v>
      </c>
      <c r="AR69" s="51">
        <v>45.776491165161097</v>
      </c>
      <c r="AS69" s="51">
        <v>44.171270370483398</v>
      </c>
      <c r="AT69" s="51">
        <v>39.2938041687012</v>
      </c>
      <c r="AU69" s="51">
        <v>43.2272624969482</v>
      </c>
      <c r="AV69" s="51">
        <v>44.569255828857401</v>
      </c>
      <c r="AW69" s="51">
        <v>39.242654800415004</v>
      </c>
      <c r="AX69" s="51">
        <v>43.698694229125998</v>
      </c>
      <c r="AY69" s="51">
        <v>56.6393013000488</v>
      </c>
      <c r="AZ69" s="51">
        <v>52.631557464599602</v>
      </c>
    </row>
    <row r="70" spans="14:52" x14ac:dyDescent="0.25">
      <c r="N70" s="42"/>
      <c r="O70" s="37"/>
      <c r="P70" s="37"/>
      <c r="Q70" s="37"/>
      <c r="S70" s="66" t="s">
        <v>93</v>
      </c>
      <c r="T70" s="64">
        <f t="shared" ref="T70:T77" si="58">AL46</f>
        <v>51.399999618530302</v>
      </c>
      <c r="U70" s="64">
        <f t="shared" si="57"/>
        <v>51.399999618530302</v>
      </c>
      <c r="V70" s="64">
        <f t="shared" si="57"/>
        <v>40.199998855590799</v>
      </c>
      <c r="W70" s="64">
        <f t="shared" si="57"/>
        <v>57.199998855590799</v>
      </c>
      <c r="X70" s="64">
        <f t="shared" si="57"/>
        <v>54.637937545776403</v>
      </c>
      <c r="Y70" s="64">
        <f t="shared" si="57"/>
        <v>66.531019210815401</v>
      </c>
      <c r="Z70" s="64">
        <f t="shared" si="57"/>
        <v>57.979537963867202</v>
      </c>
      <c r="AA70" s="64">
        <f t="shared" si="57"/>
        <v>60.484527587890597</v>
      </c>
      <c r="AB70" s="64">
        <f t="shared" si="57"/>
        <v>63.175998687744098</v>
      </c>
      <c r="AC70" s="64">
        <f t="shared" si="57"/>
        <v>64.365789413452106</v>
      </c>
      <c r="AD70" s="64">
        <f t="shared" si="57"/>
        <v>74.286937713623004</v>
      </c>
      <c r="AE70" s="64">
        <f t="shared" si="57"/>
        <v>69.342994689941406</v>
      </c>
      <c r="AF70" s="64">
        <f t="shared" si="57"/>
        <v>70.734626770019503</v>
      </c>
      <c r="AG70" s="64">
        <f t="shared" si="57"/>
        <v>74.700523376464801</v>
      </c>
      <c r="AH70" s="67">
        <f t="shared" si="57"/>
        <v>78.7879447937012</v>
      </c>
      <c r="AI70" s="71">
        <f t="shared" si="56"/>
        <v>27.387945175170898</v>
      </c>
      <c r="AJ70" s="94"/>
      <c r="AK70" s="50" t="s">
        <v>117</v>
      </c>
      <c r="AL70" s="51">
        <v>56.600000381469698</v>
      </c>
      <c r="AM70" s="51">
        <v>37.600000381469698</v>
      </c>
      <c r="AN70" s="51">
        <v>37</v>
      </c>
      <c r="AO70" s="51">
        <v>39.200000762939503</v>
      </c>
      <c r="AP70" s="51">
        <v>32.436817169189503</v>
      </c>
      <c r="AQ70" s="51">
        <v>32.691558837890597</v>
      </c>
      <c r="AR70" s="51">
        <v>40.347091674804702</v>
      </c>
      <c r="AS70" s="51">
        <v>45.816360473632798</v>
      </c>
      <c r="AT70" s="51">
        <v>44.366086959838903</v>
      </c>
      <c r="AU70" s="51">
        <v>39.985134124755902</v>
      </c>
      <c r="AV70" s="51">
        <v>43.665388107299798</v>
      </c>
      <c r="AW70" s="51">
        <v>44.991977691650398</v>
      </c>
      <c r="AX70" s="51">
        <v>39.959661483764599</v>
      </c>
      <c r="AY70" s="51">
        <v>44.0503959655762</v>
      </c>
      <c r="AZ70" s="51">
        <v>56.845968246459996</v>
      </c>
    </row>
    <row r="71" spans="14:52" x14ac:dyDescent="0.25">
      <c r="N71" s="42"/>
      <c r="O71" s="37"/>
      <c r="P71" s="37"/>
      <c r="Q71" s="37"/>
      <c r="S71" s="29" t="s">
        <v>94</v>
      </c>
      <c r="T71" s="60">
        <f t="shared" si="58"/>
        <v>51.600000381469698</v>
      </c>
      <c r="U71" s="60">
        <f t="shared" si="57"/>
        <v>55.199998855590799</v>
      </c>
      <c r="V71" s="60">
        <f t="shared" si="57"/>
        <v>53.399999618530302</v>
      </c>
      <c r="W71" s="60">
        <f t="shared" si="57"/>
        <v>45.399999618530302</v>
      </c>
      <c r="X71" s="60">
        <f t="shared" si="57"/>
        <v>57.798891067504897</v>
      </c>
      <c r="Y71" s="60">
        <f t="shared" si="57"/>
        <v>55.435647964477504</v>
      </c>
      <c r="Z71" s="60">
        <f t="shared" si="57"/>
        <v>66.121463775634794</v>
      </c>
      <c r="AA71" s="60">
        <f t="shared" si="57"/>
        <v>58.571065902709996</v>
      </c>
      <c r="AB71" s="60">
        <f t="shared" si="57"/>
        <v>61.1849555969238</v>
      </c>
      <c r="AC71" s="60">
        <f t="shared" si="57"/>
        <v>63.912391662597699</v>
      </c>
      <c r="AD71" s="60">
        <f t="shared" si="57"/>
        <v>64.739669799804702</v>
      </c>
      <c r="AE71" s="60">
        <f t="shared" si="57"/>
        <v>74.356006622314496</v>
      </c>
      <c r="AF71" s="60">
        <f t="shared" si="57"/>
        <v>69.869369506835895</v>
      </c>
      <c r="AG71" s="60">
        <f t="shared" si="57"/>
        <v>71.456005096435504</v>
      </c>
      <c r="AH71" s="61">
        <f t="shared" si="57"/>
        <v>75.213333129882798</v>
      </c>
      <c r="AI71" s="70">
        <f t="shared" si="56"/>
        <v>23.6133327484131</v>
      </c>
      <c r="AJ71" s="94"/>
      <c r="AK71" s="50" t="s">
        <v>118</v>
      </c>
      <c r="AL71" s="51">
        <v>53.599998474121101</v>
      </c>
      <c r="AM71" s="51">
        <v>60.600000381469698</v>
      </c>
      <c r="AN71" s="51">
        <v>36.600000381469698</v>
      </c>
      <c r="AO71" s="51">
        <v>33.199998855590799</v>
      </c>
      <c r="AP71" s="51">
        <v>39.445439338684103</v>
      </c>
      <c r="AQ71" s="51">
        <v>32.834879875183098</v>
      </c>
      <c r="AR71" s="51">
        <v>33.296379089355497</v>
      </c>
      <c r="AS71" s="51">
        <v>40.494325637817397</v>
      </c>
      <c r="AT71" s="51">
        <v>45.861846923828097</v>
      </c>
      <c r="AU71" s="51">
        <v>44.630247116088903</v>
      </c>
      <c r="AV71" s="51">
        <v>40.633897781372099</v>
      </c>
      <c r="AW71" s="51">
        <v>44.085653305053697</v>
      </c>
      <c r="AX71" s="51">
        <v>45.457195281982401</v>
      </c>
      <c r="AY71" s="51">
        <v>40.642589569091797</v>
      </c>
      <c r="AZ71" s="51">
        <v>44.405532836914098</v>
      </c>
    </row>
    <row r="72" spans="14:52" x14ac:dyDescent="0.25">
      <c r="N72" s="42"/>
      <c r="O72" s="37"/>
      <c r="P72" s="37"/>
      <c r="Q72" s="37"/>
      <c r="S72" s="66" t="s">
        <v>95</v>
      </c>
      <c r="T72" s="64">
        <f t="shared" si="58"/>
        <v>53.799999237060497</v>
      </c>
      <c r="U72" s="64">
        <f t="shared" si="57"/>
        <v>52.600000381469698</v>
      </c>
      <c r="V72" s="64">
        <f t="shared" si="57"/>
        <v>59.199998855590799</v>
      </c>
      <c r="W72" s="64">
        <f t="shared" si="57"/>
        <v>56.399999618530302</v>
      </c>
      <c r="X72" s="64">
        <f t="shared" si="57"/>
        <v>47.7604789733887</v>
      </c>
      <c r="Y72" s="64">
        <f t="shared" si="57"/>
        <v>58.946182250976598</v>
      </c>
      <c r="Z72" s="64">
        <f t="shared" si="57"/>
        <v>56.737197875976598</v>
      </c>
      <c r="AA72" s="64">
        <f t="shared" si="57"/>
        <v>66.402492523193402</v>
      </c>
      <c r="AB72" s="64">
        <f t="shared" si="57"/>
        <v>59.737842559814503</v>
      </c>
      <c r="AC72" s="64">
        <f t="shared" si="57"/>
        <v>62.667263031005902</v>
      </c>
      <c r="AD72" s="64">
        <f t="shared" si="57"/>
        <v>65.243591308593807</v>
      </c>
      <c r="AE72" s="64">
        <f t="shared" si="57"/>
        <v>65.804544448852496</v>
      </c>
      <c r="AF72" s="64">
        <f t="shared" si="57"/>
        <v>75.385551452636705</v>
      </c>
      <c r="AG72" s="64">
        <f t="shared" si="57"/>
        <v>71.096843719482393</v>
      </c>
      <c r="AH72" s="67">
        <f t="shared" si="57"/>
        <v>72.850982666015597</v>
      </c>
      <c r="AI72" s="71">
        <f t="shared" si="56"/>
        <v>19.050983428955099</v>
      </c>
      <c r="AJ72" s="94"/>
      <c r="AK72" s="50" t="s">
        <v>119</v>
      </c>
      <c r="AL72" s="51">
        <v>59.399999618530302</v>
      </c>
      <c r="AM72" s="51">
        <v>50.599998474121101</v>
      </c>
      <c r="AN72" s="51">
        <v>60.600000381469698</v>
      </c>
      <c r="AO72" s="51">
        <v>36.600000381469698</v>
      </c>
      <c r="AP72" s="51">
        <v>33.303625106811502</v>
      </c>
      <c r="AQ72" s="51">
        <v>39.575939178466797</v>
      </c>
      <c r="AR72" s="51">
        <v>33.1365776062012</v>
      </c>
      <c r="AS72" s="51">
        <v>33.787778854370103</v>
      </c>
      <c r="AT72" s="51">
        <v>40.546291351318402</v>
      </c>
      <c r="AU72" s="51">
        <v>45.896368026733398</v>
      </c>
      <c r="AV72" s="51">
        <v>44.8102416992188</v>
      </c>
      <c r="AW72" s="51">
        <v>41.156602859497099</v>
      </c>
      <c r="AX72" s="51">
        <v>44.4541206359863</v>
      </c>
      <c r="AY72" s="51">
        <v>45.789020538330099</v>
      </c>
      <c r="AZ72" s="51">
        <v>41.224342346191399</v>
      </c>
    </row>
    <row r="73" spans="14:52" x14ac:dyDescent="0.25">
      <c r="N73" s="42"/>
      <c r="O73" s="37"/>
      <c r="P73" s="37"/>
      <c r="Q73" s="37"/>
      <c r="S73" s="29" t="s">
        <v>96</v>
      </c>
      <c r="T73" s="60">
        <f t="shared" si="58"/>
        <v>54.600000381469698</v>
      </c>
      <c r="U73" s="60">
        <f t="shared" si="57"/>
        <v>52.799999237060497</v>
      </c>
      <c r="V73" s="60">
        <f t="shared" si="57"/>
        <v>54.800001144409201</v>
      </c>
      <c r="W73" s="60">
        <f t="shared" si="57"/>
        <v>58.399999618530302</v>
      </c>
      <c r="X73" s="60">
        <f t="shared" si="57"/>
        <v>57.946495056152301</v>
      </c>
      <c r="Y73" s="60">
        <f t="shared" si="57"/>
        <v>50.027990341186502</v>
      </c>
      <c r="Z73" s="60">
        <f t="shared" si="57"/>
        <v>60.160110473632798</v>
      </c>
      <c r="AA73" s="60">
        <f t="shared" si="57"/>
        <v>58.093976974487298</v>
      </c>
      <c r="AB73" s="60">
        <f t="shared" si="57"/>
        <v>66.901447296142607</v>
      </c>
      <c r="AC73" s="60">
        <f t="shared" si="57"/>
        <v>61.260248184204102</v>
      </c>
      <c r="AD73" s="60">
        <f t="shared" si="57"/>
        <v>64.220785140991197</v>
      </c>
      <c r="AE73" s="60">
        <f t="shared" si="57"/>
        <v>66.675598144531307</v>
      </c>
      <c r="AF73" s="60">
        <f t="shared" si="57"/>
        <v>67.285518646240206</v>
      </c>
      <c r="AG73" s="60">
        <f t="shared" si="57"/>
        <v>76.582847595214801</v>
      </c>
      <c r="AH73" s="61">
        <f t="shared" si="57"/>
        <v>72.496528625488295</v>
      </c>
      <c r="AI73" s="70">
        <f t="shared" si="56"/>
        <v>17.896528244018597</v>
      </c>
      <c r="AJ73" s="94"/>
      <c r="AK73" s="50" t="s">
        <v>120</v>
      </c>
      <c r="AL73" s="51">
        <v>48.799999237060497</v>
      </c>
      <c r="AM73" s="51">
        <v>57.599998474121101</v>
      </c>
      <c r="AN73" s="51">
        <v>48.399999618530302</v>
      </c>
      <c r="AO73" s="51">
        <v>59.600002288818402</v>
      </c>
      <c r="AP73" s="51">
        <v>36.607751846313498</v>
      </c>
      <c r="AQ73" s="51">
        <v>33.249916076660199</v>
      </c>
      <c r="AR73" s="51">
        <v>39.538675308227504</v>
      </c>
      <c r="AS73" s="51">
        <v>33.2716159820557</v>
      </c>
      <c r="AT73" s="51">
        <v>34.107629776000998</v>
      </c>
      <c r="AU73" s="51">
        <v>40.494897842407198</v>
      </c>
      <c r="AV73" s="51">
        <v>45.771078109741197</v>
      </c>
      <c r="AW73" s="51">
        <v>44.828649520874002</v>
      </c>
      <c r="AX73" s="51">
        <v>41.549493789672901</v>
      </c>
      <c r="AY73" s="51">
        <v>44.634586334228501</v>
      </c>
      <c r="AZ73" s="51">
        <v>45.925958633422901</v>
      </c>
    </row>
    <row r="74" spans="14:52" x14ac:dyDescent="0.25">
      <c r="N74" s="42"/>
      <c r="O74" s="37"/>
      <c r="P74" s="37"/>
      <c r="Q74" s="37"/>
      <c r="S74" s="66" t="s">
        <v>97</v>
      </c>
      <c r="T74" s="64">
        <f t="shared" si="58"/>
        <v>43</v>
      </c>
      <c r="U74" s="64">
        <f t="shared" si="57"/>
        <v>56.600000381469698</v>
      </c>
      <c r="V74" s="64">
        <f t="shared" si="57"/>
        <v>51.600000381469698</v>
      </c>
      <c r="W74" s="64">
        <f t="shared" si="57"/>
        <v>53.800001144409201</v>
      </c>
      <c r="X74" s="64">
        <f t="shared" si="57"/>
        <v>59.711763381958001</v>
      </c>
      <c r="Y74" s="64">
        <f t="shared" si="57"/>
        <v>59.209794998168903</v>
      </c>
      <c r="Z74" s="64">
        <f t="shared" si="57"/>
        <v>52.0059108734131</v>
      </c>
      <c r="AA74" s="64">
        <f t="shared" si="57"/>
        <v>61.209724426269503</v>
      </c>
      <c r="AB74" s="64">
        <f t="shared" si="57"/>
        <v>59.240791320800803</v>
      </c>
      <c r="AC74" s="64">
        <f t="shared" si="57"/>
        <v>67.527793884277301</v>
      </c>
      <c r="AD74" s="64">
        <f t="shared" si="57"/>
        <v>62.5738201141357</v>
      </c>
      <c r="AE74" s="64">
        <f t="shared" si="57"/>
        <v>65.541891098022504</v>
      </c>
      <c r="AF74" s="64">
        <f t="shared" si="57"/>
        <v>68.154621124267607</v>
      </c>
      <c r="AG74" s="64">
        <f t="shared" si="57"/>
        <v>68.616060256957994</v>
      </c>
      <c r="AH74" s="67">
        <f t="shared" si="57"/>
        <v>77.618103027343807</v>
      </c>
      <c r="AI74" s="71">
        <f t="shared" si="56"/>
        <v>34.618103027343807</v>
      </c>
      <c r="AJ74" s="94"/>
      <c r="AK74" s="50" t="s">
        <v>121</v>
      </c>
      <c r="AL74" s="51">
        <v>39.600000381469698</v>
      </c>
      <c r="AM74" s="51">
        <v>46.799999237060497</v>
      </c>
      <c r="AN74" s="51">
        <v>58.399999618530302</v>
      </c>
      <c r="AO74" s="51">
        <v>47.399999618530302</v>
      </c>
      <c r="AP74" s="51">
        <v>58.363416671752901</v>
      </c>
      <c r="AQ74" s="51">
        <v>36.366488456726103</v>
      </c>
      <c r="AR74" s="51">
        <v>32.978321075439503</v>
      </c>
      <c r="AS74" s="51">
        <v>39.238887786865199</v>
      </c>
      <c r="AT74" s="51">
        <v>33.168267250061</v>
      </c>
      <c r="AU74" s="51">
        <v>34.194253921508803</v>
      </c>
      <c r="AV74" s="51">
        <v>40.1852130889893</v>
      </c>
      <c r="AW74" s="51">
        <v>45.383665084838903</v>
      </c>
      <c r="AX74" s="51">
        <v>44.613616943359403</v>
      </c>
      <c r="AY74" s="51">
        <v>41.619939804077099</v>
      </c>
      <c r="AZ74" s="51">
        <v>44.508766174316399</v>
      </c>
    </row>
    <row r="75" spans="14:52" x14ac:dyDescent="0.25">
      <c r="N75" s="42"/>
      <c r="O75" s="37"/>
      <c r="P75" s="37"/>
      <c r="Q75" s="37"/>
      <c r="S75" s="29" t="s">
        <v>98</v>
      </c>
      <c r="T75" s="60">
        <f t="shared" si="58"/>
        <v>62.000001907348597</v>
      </c>
      <c r="U75" s="60">
        <f t="shared" si="57"/>
        <v>48</v>
      </c>
      <c r="V75" s="60">
        <f t="shared" si="57"/>
        <v>56.999998092651403</v>
      </c>
      <c r="W75" s="60">
        <f t="shared" si="57"/>
        <v>46.600000381469698</v>
      </c>
      <c r="X75" s="60">
        <f t="shared" si="57"/>
        <v>54.496070861816399</v>
      </c>
      <c r="Y75" s="60">
        <f t="shared" si="57"/>
        <v>60.515762329101598</v>
      </c>
      <c r="Z75" s="60">
        <f t="shared" si="57"/>
        <v>59.9429416656494</v>
      </c>
      <c r="AA75" s="60">
        <f t="shared" si="57"/>
        <v>53.403724670410199</v>
      </c>
      <c r="AB75" s="60">
        <f t="shared" si="57"/>
        <v>61.7737712860107</v>
      </c>
      <c r="AC75" s="60">
        <f t="shared" si="57"/>
        <v>60.095088958740199</v>
      </c>
      <c r="AD75" s="60">
        <f t="shared" si="57"/>
        <v>67.709484100341797</v>
      </c>
      <c r="AE75" s="60">
        <f t="shared" si="57"/>
        <v>63.349760055541999</v>
      </c>
      <c r="AF75" s="60">
        <f t="shared" si="57"/>
        <v>66.542304992675795</v>
      </c>
      <c r="AG75" s="60">
        <f t="shared" si="57"/>
        <v>69.062923431396499</v>
      </c>
      <c r="AH75" s="61">
        <f t="shared" si="57"/>
        <v>69.412300109863295</v>
      </c>
      <c r="AI75" s="70">
        <f t="shared" si="56"/>
        <v>7.4122982025146982</v>
      </c>
      <c r="AJ75" s="94"/>
      <c r="AK75" s="50" t="s">
        <v>122</v>
      </c>
      <c r="AL75" s="51">
        <v>44.399999618530302</v>
      </c>
      <c r="AM75" s="51">
        <v>38.600000381469698</v>
      </c>
      <c r="AN75" s="51">
        <v>44.800001144409201</v>
      </c>
      <c r="AO75" s="51">
        <v>55.600000381469698</v>
      </c>
      <c r="AP75" s="51">
        <v>46.469493865966797</v>
      </c>
      <c r="AQ75" s="51">
        <v>56.990020751953097</v>
      </c>
      <c r="AR75" s="51">
        <v>35.958590507507303</v>
      </c>
      <c r="AS75" s="51">
        <v>32.556158065795898</v>
      </c>
      <c r="AT75" s="51">
        <v>38.784835815429702</v>
      </c>
      <c r="AU75" s="51">
        <v>32.909666061401403</v>
      </c>
      <c r="AV75" s="51">
        <v>34.084863662719698</v>
      </c>
      <c r="AW75" s="51">
        <v>39.701078414916999</v>
      </c>
      <c r="AX75" s="51">
        <v>44.836042404174798</v>
      </c>
      <c r="AY75" s="51">
        <v>44.1826496124268</v>
      </c>
      <c r="AZ75" s="51">
        <v>41.464351654052699</v>
      </c>
    </row>
    <row r="76" spans="14:52" x14ac:dyDescent="0.25">
      <c r="N76" s="42"/>
      <c r="O76" s="37"/>
      <c r="P76" s="37"/>
      <c r="Q76" s="37"/>
      <c r="S76" s="66" t="s">
        <v>99</v>
      </c>
      <c r="T76" s="64">
        <f t="shared" si="58"/>
        <v>46</v>
      </c>
      <c r="U76" s="64">
        <f t="shared" si="57"/>
        <v>67.000001907348604</v>
      </c>
      <c r="V76" s="64">
        <f t="shared" si="57"/>
        <v>45.199998855590799</v>
      </c>
      <c r="W76" s="64">
        <f t="shared" si="57"/>
        <v>57.199998855590799</v>
      </c>
      <c r="X76" s="64">
        <f t="shared" si="57"/>
        <v>48.024024963378899</v>
      </c>
      <c r="Y76" s="64">
        <f t="shared" si="57"/>
        <v>54.979265213012702</v>
      </c>
      <c r="Z76" s="64">
        <f t="shared" si="57"/>
        <v>61.087892532348597</v>
      </c>
      <c r="AA76" s="64">
        <f t="shared" si="57"/>
        <v>60.432857513427699</v>
      </c>
      <c r="AB76" s="64">
        <f t="shared" si="57"/>
        <v>54.478578567504897</v>
      </c>
      <c r="AC76" s="64">
        <f t="shared" si="57"/>
        <v>62.3163452148438</v>
      </c>
      <c r="AD76" s="64">
        <f t="shared" si="57"/>
        <v>60.693056106567397</v>
      </c>
      <c r="AE76" s="64">
        <f t="shared" si="57"/>
        <v>67.719036102294893</v>
      </c>
      <c r="AF76" s="64">
        <f t="shared" si="57"/>
        <v>64.077367782592802</v>
      </c>
      <c r="AG76" s="64">
        <f t="shared" si="57"/>
        <v>67.282482147216797</v>
      </c>
      <c r="AH76" s="67">
        <f t="shared" si="57"/>
        <v>69.707092285156307</v>
      </c>
      <c r="AI76" s="71">
        <f t="shared" si="56"/>
        <v>23.707092285156307</v>
      </c>
      <c r="AJ76" s="94"/>
      <c r="AK76" s="50" t="s">
        <v>123</v>
      </c>
      <c r="AL76" s="51">
        <v>41.800001144409201</v>
      </c>
      <c r="AM76" s="51">
        <v>44.200000762939503</v>
      </c>
      <c r="AN76" s="51">
        <v>35.799999237060497</v>
      </c>
      <c r="AO76" s="51">
        <v>43.800001144409201</v>
      </c>
      <c r="AP76" s="51">
        <v>54.433937072753899</v>
      </c>
      <c r="AQ76" s="51">
        <v>45.6124172210693</v>
      </c>
      <c r="AR76" s="51">
        <v>55.666175842285199</v>
      </c>
      <c r="AS76" s="51">
        <v>35.559437751769998</v>
      </c>
      <c r="AT76" s="51">
        <v>32.185024261474602</v>
      </c>
      <c r="AU76" s="51">
        <v>38.398818969726598</v>
      </c>
      <c r="AV76" s="51">
        <v>32.6552286148071</v>
      </c>
      <c r="AW76" s="51">
        <v>33.970464706420898</v>
      </c>
      <c r="AX76" s="51">
        <v>39.2883110046387</v>
      </c>
      <c r="AY76" s="51">
        <v>44.308506011962898</v>
      </c>
      <c r="AZ76" s="51">
        <v>43.756422042846701</v>
      </c>
    </row>
    <row r="77" spans="14:52" x14ac:dyDescent="0.25">
      <c r="N77" s="42"/>
      <c r="O77" s="37"/>
      <c r="P77" s="37"/>
      <c r="Q77" s="37"/>
      <c r="S77" s="68" t="s">
        <v>100</v>
      </c>
      <c r="T77" s="62">
        <f t="shared" si="58"/>
        <v>57.199998855590799</v>
      </c>
      <c r="U77" s="62">
        <f t="shared" si="57"/>
        <v>47.599998474121101</v>
      </c>
      <c r="V77" s="62">
        <f t="shared" si="57"/>
        <v>65.000001907348604</v>
      </c>
      <c r="W77" s="62">
        <f t="shared" si="57"/>
        <v>43</v>
      </c>
      <c r="X77" s="62">
        <f t="shared" si="57"/>
        <v>57.499870300292997</v>
      </c>
      <c r="Y77" s="62">
        <f t="shared" si="57"/>
        <v>49.245151519775398</v>
      </c>
      <c r="Z77" s="62">
        <f t="shared" si="57"/>
        <v>55.403751373291001</v>
      </c>
      <c r="AA77" s="62">
        <f t="shared" si="57"/>
        <v>61.565721511840799</v>
      </c>
      <c r="AB77" s="62">
        <f t="shared" si="57"/>
        <v>60.837263107299798</v>
      </c>
      <c r="AC77" s="62">
        <f t="shared" si="57"/>
        <v>55.535110473632798</v>
      </c>
      <c r="AD77" s="62">
        <f t="shared" si="57"/>
        <v>62.727296829223597</v>
      </c>
      <c r="AE77" s="62">
        <f t="shared" si="57"/>
        <v>61.181064605712898</v>
      </c>
      <c r="AF77" s="62">
        <f t="shared" si="57"/>
        <v>67.893276214599595</v>
      </c>
      <c r="AG77" s="62">
        <f t="shared" si="57"/>
        <v>64.679296493530302</v>
      </c>
      <c r="AH77" s="63">
        <f t="shared" si="57"/>
        <v>67.899349212646499</v>
      </c>
      <c r="AI77" s="92">
        <f t="shared" si="56"/>
        <v>10.6993503570557</v>
      </c>
      <c r="AJ77" s="94"/>
      <c r="AK77" s="50" t="s">
        <v>124</v>
      </c>
      <c r="AL77" s="51">
        <v>39.199998855590799</v>
      </c>
      <c r="AM77" s="51">
        <v>42.600000381469698</v>
      </c>
      <c r="AN77" s="51">
        <v>45.200000762939503</v>
      </c>
      <c r="AO77" s="51">
        <v>33</v>
      </c>
      <c r="AP77" s="51">
        <v>43.074048995971701</v>
      </c>
      <c r="AQ77" s="51">
        <v>53.355232238769503</v>
      </c>
      <c r="AR77" s="51">
        <v>44.847642898559599</v>
      </c>
      <c r="AS77" s="51">
        <v>54.4365329742432</v>
      </c>
      <c r="AT77" s="51">
        <v>35.231146812439</v>
      </c>
      <c r="AU77" s="51">
        <v>31.927277565002399</v>
      </c>
      <c r="AV77" s="51">
        <v>38.081348419189503</v>
      </c>
      <c r="AW77" s="51">
        <v>32.463995933532701</v>
      </c>
      <c r="AX77" s="51">
        <v>33.941301345825202</v>
      </c>
      <c r="AY77" s="51">
        <v>38.960077285766602</v>
      </c>
      <c r="AZ77" s="51">
        <v>43.862653732299798</v>
      </c>
    </row>
    <row r="78" spans="14:52" x14ac:dyDescent="0.25">
      <c r="N78" s="42"/>
      <c r="O78" s="37"/>
      <c r="P78" s="37"/>
      <c r="Q78" s="37"/>
      <c r="S78" s="3" t="s">
        <v>9</v>
      </c>
      <c r="T78" s="60">
        <f>SUM(T68:T77)</f>
        <v>512.6000003814695</v>
      </c>
      <c r="U78" s="60">
        <f t="shared" ref="U78:AI78" si="59">SUM(U68:U77)</f>
        <v>527.19999694824196</v>
      </c>
      <c r="V78" s="60">
        <f t="shared" si="59"/>
        <v>535.59999847412109</v>
      </c>
      <c r="W78" s="60">
        <f t="shared" si="59"/>
        <v>539.99999809265137</v>
      </c>
      <c r="X78" s="60">
        <f t="shared" si="59"/>
        <v>562.09942054748547</v>
      </c>
      <c r="Y78" s="60">
        <f t="shared" si="59"/>
        <v>571.56258964538574</v>
      </c>
      <c r="Z78" s="60">
        <f t="shared" si="59"/>
        <v>591.76690864562988</v>
      </c>
      <c r="AA78" s="60">
        <f t="shared" si="59"/>
        <v>607.36415100097656</v>
      </c>
      <c r="AB78" s="60">
        <f t="shared" si="59"/>
        <v>626.14677047729492</v>
      </c>
      <c r="AC78" s="60">
        <f t="shared" si="59"/>
        <v>641.41360092163075</v>
      </c>
      <c r="AD78" s="60">
        <f t="shared" si="59"/>
        <v>661.32643127441406</v>
      </c>
      <c r="AE78" s="60">
        <f t="shared" si="59"/>
        <v>678.16710853576672</v>
      </c>
      <c r="AF78" s="60">
        <f t="shared" si="59"/>
        <v>702.73200035095203</v>
      </c>
      <c r="AG78" s="60">
        <f t="shared" si="59"/>
        <v>719.71812438964821</v>
      </c>
      <c r="AH78" s="60">
        <f t="shared" si="59"/>
        <v>743.67417907714844</v>
      </c>
      <c r="AI78" s="60">
        <f t="shared" si="59"/>
        <v>231.07417869567902</v>
      </c>
      <c r="AJ78" s="99"/>
      <c r="AK78" s="50" t="s">
        <v>125</v>
      </c>
      <c r="AL78" s="51">
        <v>38.399999618530302</v>
      </c>
      <c r="AM78" s="51">
        <v>40</v>
      </c>
      <c r="AN78" s="51">
        <v>42.399999618530302</v>
      </c>
      <c r="AO78" s="51">
        <v>44.200000762939503</v>
      </c>
      <c r="AP78" s="51">
        <v>32.794270515441902</v>
      </c>
      <c r="AQ78" s="51">
        <v>42.444704055786097</v>
      </c>
      <c r="AR78" s="51">
        <v>52.3991603851318</v>
      </c>
      <c r="AS78" s="51">
        <v>44.185073852539098</v>
      </c>
      <c r="AT78" s="51">
        <v>53.363367080688498</v>
      </c>
      <c r="AU78" s="51">
        <v>35.017844200134299</v>
      </c>
      <c r="AV78" s="51">
        <v>31.755754470825199</v>
      </c>
      <c r="AW78" s="51">
        <v>37.8328666687012</v>
      </c>
      <c r="AX78" s="51">
        <v>32.387614250183098</v>
      </c>
      <c r="AY78" s="51">
        <v>33.951330184936502</v>
      </c>
      <c r="AZ78" s="51">
        <v>38.724672317504897</v>
      </c>
    </row>
    <row r="79" spans="14:52" x14ac:dyDescent="0.25">
      <c r="N79" s="42"/>
      <c r="O79" s="37"/>
      <c r="P79" s="37"/>
      <c r="Q79" s="37"/>
      <c r="S79" s="75" t="s">
        <v>101</v>
      </c>
      <c r="T79" s="76">
        <f>AL54</f>
        <v>47</v>
      </c>
      <c r="U79" s="76">
        <f t="shared" ref="U79:AH79" si="60">AM54</f>
        <v>58.199998855590799</v>
      </c>
      <c r="V79" s="76">
        <f t="shared" si="60"/>
        <v>46.799999237060497</v>
      </c>
      <c r="W79" s="76">
        <f t="shared" si="60"/>
        <v>66.000001907348604</v>
      </c>
      <c r="X79" s="76">
        <f t="shared" si="60"/>
        <v>44.364770889282198</v>
      </c>
      <c r="Y79" s="76">
        <f t="shared" si="60"/>
        <v>57.646686553955099</v>
      </c>
      <c r="Z79" s="76">
        <f t="shared" si="60"/>
        <v>50.206596374511697</v>
      </c>
      <c r="AA79" s="76">
        <f t="shared" si="60"/>
        <v>55.6713256835938</v>
      </c>
      <c r="AB79" s="76">
        <f t="shared" si="60"/>
        <v>61.8564262390137</v>
      </c>
      <c r="AC79" s="76">
        <f t="shared" si="60"/>
        <v>61.247928619384801</v>
      </c>
      <c r="AD79" s="76">
        <f t="shared" si="60"/>
        <v>56.345947265625</v>
      </c>
      <c r="AE79" s="76">
        <f t="shared" si="60"/>
        <v>62.960544586181598</v>
      </c>
      <c r="AF79" s="76">
        <f t="shared" si="60"/>
        <v>61.6635932922363</v>
      </c>
      <c r="AG79" s="76">
        <f t="shared" si="60"/>
        <v>67.922443389892607</v>
      </c>
      <c r="AH79" s="77">
        <f t="shared" si="60"/>
        <v>65.085662841796903</v>
      </c>
      <c r="AI79" s="91">
        <f t="shared" ref="AI79:AI88" si="61">AH79-T79</f>
        <v>18.085662841796903</v>
      </c>
      <c r="AJ79" s="94"/>
      <c r="AK79" s="50" t="s">
        <v>126</v>
      </c>
      <c r="AL79" s="51">
        <v>22.200000762939499</v>
      </c>
      <c r="AM79" s="51">
        <v>35.600000381469698</v>
      </c>
      <c r="AN79" s="51">
        <v>40</v>
      </c>
      <c r="AO79" s="51">
        <v>39.399999618530302</v>
      </c>
      <c r="AP79" s="51">
        <v>43.2636814117432</v>
      </c>
      <c r="AQ79" s="51">
        <v>32.431041717529297</v>
      </c>
      <c r="AR79" s="51">
        <v>41.668785095214801</v>
      </c>
      <c r="AS79" s="51">
        <v>51.304052352905302</v>
      </c>
      <c r="AT79" s="51">
        <v>43.3856906890869</v>
      </c>
      <c r="AU79" s="51">
        <v>52.1880207061768</v>
      </c>
      <c r="AV79" s="51">
        <v>34.646724700927699</v>
      </c>
      <c r="AW79" s="51">
        <v>31.422566413879402</v>
      </c>
      <c r="AX79" s="51">
        <v>37.440567016601598</v>
      </c>
      <c r="AY79" s="51">
        <v>32.141048431396499</v>
      </c>
      <c r="AZ79" s="51">
        <v>33.772973060607903</v>
      </c>
    </row>
    <row r="80" spans="14:52" x14ac:dyDescent="0.25">
      <c r="N80" s="42"/>
      <c r="O80" s="37"/>
      <c r="P80" s="37"/>
      <c r="Q80" s="37"/>
      <c r="S80" s="29" t="s">
        <v>102</v>
      </c>
      <c r="T80" s="60">
        <f>AL55</f>
        <v>47.600000381469698</v>
      </c>
      <c r="U80" s="60">
        <f t="shared" ref="U80:AH88" si="62">AM55</f>
        <v>51</v>
      </c>
      <c r="V80" s="60">
        <f t="shared" si="62"/>
        <v>58.399999618530302</v>
      </c>
      <c r="W80" s="60">
        <f t="shared" si="62"/>
        <v>48.799999237060497</v>
      </c>
      <c r="X80" s="60">
        <f t="shared" si="62"/>
        <v>65.550924301147504</v>
      </c>
      <c r="Y80" s="60">
        <f t="shared" si="62"/>
        <v>45.583290100097699</v>
      </c>
      <c r="Z80" s="60">
        <f t="shared" si="62"/>
        <v>57.839569091796903</v>
      </c>
      <c r="AA80" s="60">
        <f t="shared" si="62"/>
        <v>51.083635330200202</v>
      </c>
      <c r="AB80" s="60">
        <f t="shared" si="62"/>
        <v>55.999500274658203</v>
      </c>
      <c r="AC80" s="60">
        <f t="shared" si="62"/>
        <v>62.338386535644503</v>
      </c>
      <c r="AD80" s="60">
        <f t="shared" si="62"/>
        <v>61.686307907104499</v>
      </c>
      <c r="AE80" s="60">
        <f t="shared" si="62"/>
        <v>57.112575531005902</v>
      </c>
      <c r="AF80" s="60">
        <f t="shared" si="62"/>
        <v>63.4107761383057</v>
      </c>
      <c r="AG80" s="60">
        <f t="shared" si="62"/>
        <v>62.183309555053697</v>
      </c>
      <c r="AH80" s="61">
        <f t="shared" si="62"/>
        <v>68.070457458496094</v>
      </c>
      <c r="AI80" s="70">
        <f t="shared" si="61"/>
        <v>20.470457077026396</v>
      </c>
      <c r="AJ80" s="94"/>
      <c r="AK80" s="50" t="s">
        <v>127</v>
      </c>
      <c r="AL80" s="51">
        <v>25.800001144409201</v>
      </c>
      <c r="AM80" s="51">
        <v>23</v>
      </c>
      <c r="AN80" s="51">
        <v>32.600000381469698</v>
      </c>
      <c r="AO80" s="51">
        <v>40</v>
      </c>
      <c r="AP80" s="51">
        <v>38.321152687072797</v>
      </c>
      <c r="AQ80" s="51">
        <v>42.200405120849602</v>
      </c>
      <c r="AR80" s="51">
        <v>31.9524955749512</v>
      </c>
      <c r="AS80" s="51">
        <v>40.773950576782198</v>
      </c>
      <c r="AT80" s="51">
        <v>50.111232757568402</v>
      </c>
      <c r="AU80" s="51">
        <v>42.488124847412102</v>
      </c>
      <c r="AV80" s="51">
        <v>50.902233123779297</v>
      </c>
      <c r="AW80" s="51">
        <v>34.147665977477999</v>
      </c>
      <c r="AX80" s="51">
        <v>30.968528747558601</v>
      </c>
      <c r="AY80" s="51">
        <v>36.915052413940401</v>
      </c>
      <c r="AZ80" s="51">
        <v>31.759716033935501</v>
      </c>
    </row>
    <row r="81" spans="14:52" x14ac:dyDescent="0.25">
      <c r="N81" s="42"/>
      <c r="O81" s="37"/>
      <c r="P81" s="37"/>
      <c r="Q81" s="37"/>
      <c r="S81" s="66" t="s">
        <v>103</v>
      </c>
      <c r="T81" s="64">
        <f t="shared" ref="T81:T88" si="63">AL56</f>
        <v>53.600000381469698</v>
      </c>
      <c r="U81" s="64">
        <f t="shared" si="62"/>
        <v>49.600000381469698</v>
      </c>
      <c r="V81" s="64">
        <f t="shared" si="62"/>
        <v>47</v>
      </c>
      <c r="W81" s="64">
        <f t="shared" si="62"/>
        <v>60.399999618530302</v>
      </c>
      <c r="X81" s="64">
        <f t="shared" si="62"/>
        <v>49.176771163940401</v>
      </c>
      <c r="Y81" s="64">
        <f t="shared" si="62"/>
        <v>65.107246398925795</v>
      </c>
      <c r="Z81" s="64">
        <f t="shared" si="62"/>
        <v>46.562738418579102</v>
      </c>
      <c r="AA81" s="64">
        <f t="shared" si="62"/>
        <v>57.944173812866197</v>
      </c>
      <c r="AB81" s="64">
        <f t="shared" si="62"/>
        <v>51.751325607299798</v>
      </c>
      <c r="AC81" s="64">
        <f t="shared" si="62"/>
        <v>56.352643966674798</v>
      </c>
      <c r="AD81" s="64">
        <f t="shared" si="62"/>
        <v>62.673412322997997</v>
      </c>
      <c r="AE81" s="64">
        <f t="shared" si="62"/>
        <v>61.974208831787102</v>
      </c>
      <c r="AF81" s="64">
        <f t="shared" si="62"/>
        <v>57.8632717132568</v>
      </c>
      <c r="AG81" s="64">
        <f t="shared" si="62"/>
        <v>63.756031036377003</v>
      </c>
      <c r="AH81" s="67">
        <f t="shared" si="62"/>
        <v>62.577608108520501</v>
      </c>
      <c r="AI81" s="71">
        <f t="shared" si="61"/>
        <v>8.9776077270508026</v>
      </c>
      <c r="AJ81" s="94"/>
      <c r="AK81" s="50" t="s">
        <v>128</v>
      </c>
      <c r="AL81" s="51">
        <v>27.800000190734899</v>
      </c>
      <c r="AM81" s="51">
        <v>24.800001144409201</v>
      </c>
      <c r="AN81" s="51">
        <v>23</v>
      </c>
      <c r="AO81" s="51">
        <v>31.600000381469702</v>
      </c>
      <c r="AP81" s="51">
        <v>38.7673435211182</v>
      </c>
      <c r="AQ81" s="51">
        <v>37.204137802124002</v>
      </c>
      <c r="AR81" s="51">
        <v>41.047744750976598</v>
      </c>
      <c r="AS81" s="51">
        <v>31.3963298797607</v>
      </c>
      <c r="AT81" s="51">
        <v>39.815504074096701</v>
      </c>
      <c r="AU81" s="51">
        <v>48.8771648406982</v>
      </c>
      <c r="AV81" s="51">
        <v>41.514467239379897</v>
      </c>
      <c r="AW81" s="51">
        <v>49.574216842651403</v>
      </c>
      <c r="AX81" s="51">
        <v>33.601329803466797</v>
      </c>
      <c r="AY81" s="51">
        <v>30.4615879058838</v>
      </c>
      <c r="AZ81" s="51">
        <v>36.321533203125</v>
      </c>
    </row>
    <row r="82" spans="14:52" x14ac:dyDescent="0.25">
      <c r="N82" s="42"/>
      <c r="O82" s="37"/>
      <c r="P82" s="37"/>
      <c r="Q82" s="37"/>
      <c r="S82" s="29" t="s">
        <v>104</v>
      </c>
      <c r="T82" s="60">
        <f t="shared" si="63"/>
        <v>36.400000572204597</v>
      </c>
      <c r="U82" s="60">
        <f t="shared" si="62"/>
        <v>54.600000381469698</v>
      </c>
      <c r="V82" s="60">
        <f t="shared" si="62"/>
        <v>49.799999237060497</v>
      </c>
      <c r="W82" s="60">
        <f t="shared" si="62"/>
        <v>46.200000762939503</v>
      </c>
      <c r="X82" s="60">
        <f t="shared" si="62"/>
        <v>59.974330902099602</v>
      </c>
      <c r="Y82" s="60">
        <f t="shared" si="62"/>
        <v>49.495784759521499</v>
      </c>
      <c r="Z82" s="60">
        <f t="shared" si="62"/>
        <v>64.656639099121094</v>
      </c>
      <c r="AA82" s="60">
        <f t="shared" si="62"/>
        <v>47.379173278808601</v>
      </c>
      <c r="AB82" s="60">
        <f t="shared" si="62"/>
        <v>57.986879348754897</v>
      </c>
      <c r="AC82" s="60">
        <f t="shared" si="62"/>
        <v>52.434871673583999</v>
      </c>
      <c r="AD82" s="60">
        <f t="shared" si="62"/>
        <v>56.6614665985107</v>
      </c>
      <c r="AE82" s="60">
        <f t="shared" si="62"/>
        <v>62.9648952484131</v>
      </c>
      <c r="AF82" s="60">
        <f t="shared" si="62"/>
        <v>62.335971832275398</v>
      </c>
      <c r="AG82" s="60">
        <f t="shared" si="62"/>
        <v>58.480329513549798</v>
      </c>
      <c r="AH82" s="61">
        <f t="shared" si="62"/>
        <v>64.033212661743207</v>
      </c>
      <c r="AI82" s="70">
        <f t="shared" si="61"/>
        <v>27.63321208953861</v>
      </c>
      <c r="AJ82" s="94"/>
      <c r="AK82" s="50" t="s">
        <v>129</v>
      </c>
      <c r="AL82" s="51">
        <v>29</v>
      </c>
      <c r="AM82" s="51">
        <v>26.800000190734899</v>
      </c>
      <c r="AN82" s="51">
        <v>21.799999713897702</v>
      </c>
      <c r="AO82" s="51">
        <v>23</v>
      </c>
      <c r="AP82" s="51">
        <v>30.346751213073698</v>
      </c>
      <c r="AQ82" s="51">
        <v>37.514415740966797</v>
      </c>
      <c r="AR82" s="51">
        <v>36.1061754226685</v>
      </c>
      <c r="AS82" s="51">
        <v>39.815456390380902</v>
      </c>
      <c r="AT82" s="51">
        <v>30.796866416931199</v>
      </c>
      <c r="AU82" s="51">
        <v>38.845882415771499</v>
      </c>
      <c r="AV82" s="51">
        <v>47.600028991699197</v>
      </c>
      <c r="AW82" s="51">
        <v>40.486873626708999</v>
      </c>
      <c r="AX82" s="51">
        <v>48.2489719390869</v>
      </c>
      <c r="AY82" s="51">
        <v>33.032283782958999</v>
      </c>
      <c r="AZ82" s="51">
        <v>29.957044601440401</v>
      </c>
    </row>
    <row r="83" spans="14:52" x14ac:dyDescent="0.25">
      <c r="N83" s="42"/>
      <c r="O83" s="37"/>
      <c r="P83" s="37"/>
      <c r="Q83" s="37"/>
      <c r="S83" s="66" t="s">
        <v>105</v>
      </c>
      <c r="T83" s="64">
        <f t="shared" si="63"/>
        <v>33.399999618530302</v>
      </c>
      <c r="U83" s="64">
        <f t="shared" si="62"/>
        <v>37.199999809265101</v>
      </c>
      <c r="V83" s="64">
        <f t="shared" si="62"/>
        <v>55.600000381469698</v>
      </c>
      <c r="W83" s="64">
        <f t="shared" si="62"/>
        <v>48.799999237060497</v>
      </c>
      <c r="X83" s="64">
        <f t="shared" si="62"/>
        <v>46.169214248657198</v>
      </c>
      <c r="Y83" s="64">
        <f t="shared" si="62"/>
        <v>59.1500339508057</v>
      </c>
      <c r="Z83" s="64">
        <f t="shared" si="62"/>
        <v>49.420469284057603</v>
      </c>
      <c r="AA83" s="64">
        <f t="shared" si="62"/>
        <v>63.779943466186502</v>
      </c>
      <c r="AB83" s="64">
        <f t="shared" si="62"/>
        <v>47.785083770752003</v>
      </c>
      <c r="AC83" s="64">
        <f t="shared" si="62"/>
        <v>57.727006912231403</v>
      </c>
      <c r="AD83" s="64">
        <f t="shared" si="62"/>
        <v>52.6971626281738</v>
      </c>
      <c r="AE83" s="64">
        <f t="shared" si="62"/>
        <v>56.528699874877901</v>
      </c>
      <c r="AF83" s="64">
        <f t="shared" si="62"/>
        <v>62.927045822143597</v>
      </c>
      <c r="AG83" s="64">
        <f t="shared" si="62"/>
        <v>62.243524551391602</v>
      </c>
      <c r="AH83" s="67">
        <f t="shared" si="62"/>
        <v>58.625774383544901</v>
      </c>
      <c r="AI83" s="71">
        <f t="shared" si="61"/>
        <v>25.225774765014599</v>
      </c>
      <c r="AJ83" s="94"/>
      <c r="AK83" s="50" t="s">
        <v>130</v>
      </c>
      <c r="AL83" s="51">
        <v>12.7999997138977</v>
      </c>
      <c r="AM83" s="51">
        <v>26</v>
      </c>
      <c r="AN83" s="51">
        <v>21.799999237060501</v>
      </c>
      <c r="AO83" s="51">
        <v>18.999999523162799</v>
      </c>
      <c r="AP83" s="51">
        <v>22.2800550460815</v>
      </c>
      <c r="AQ83" s="51">
        <v>28.997738838195801</v>
      </c>
      <c r="AR83" s="51">
        <v>36.080537796020501</v>
      </c>
      <c r="AS83" s="51">
        <v>34.8353109359741</v>
      </c>
      <c r="AT83" s="51">
        <v>38.378313064575202</v>
      </c>
      <c r="AU83" s="51">
        <v>30.023143768310501</v>
      </c>
      <c r="AV83" s="51">
        <v>37.654890060424798</v>
      </c>
      <c r="AW83" s="51">
        <v>46.064790725708001</v>
      </c>
      <c r="AX83" s="51">
        <v>39.2496242523193</v>
      </c>
      <c r="AY83" s="51">
        <v>46.697132110595703</v>
      </c>
      <c r="AZ83" s="51">
        <v>32.260456085205099</v>
      </c>
    </row>
    <row r="84" spans="14:52" x14ac:dyDescent="0.25">
      <c r="N84" s="42"/>
      <c r="O84" s="37"/>
      <c r="P84" s="37"/>
      <c r="Q84" s="37"/>
      <c r="S84" s="29" t="s">
        <v>106</v>
      </c>
      <c r="T84" s="60">
        <f t="shared" si="63"/>
        <v>39.999999046325698</v>
      </c>
      <c r="U84" s="60">
        <f t="shared" si="62"/>
        <v>30.399999618530298</v>
      </c>
      <c r="V84" s="60">
        <f t="shared" si="62"/>
        <v>40</v>
      </c>
      <c r="W84" s="60">
        <f t="shared" si="62"/>
        <v>57.399999618530302</v>
      </c>
      <c r="X84" s="60">
        <f t="shared" si="62"/>
        <v>48.628517150878899</v>
      </c>
      <c r="Y84" s="60">
        <f t="shared" si="62"/>
        <v>45.987747192382798</v>
      </c>
      <c r="Z84" s="60">
        <f t="shared" si="62"/>
        <v>58.151639938354499</v>
      </c>
      <c r="AA84" s="60">
        <f t="shared" si="62"/>
        <v>49.1950874328613</v>
      </c>
      <c r="AB84" s="60">
        <f t="shared" si="62"/>
        <v>62.719940185546903</v>
      </c>
      <c r="AC84" s="60">
        <f t="shared" si="62"/>
        <v>48.155652999877901</v>
      </c>
      <c r="AD84" s="60">
        <f t="shared" si="62"/>
        <v>57.286140441894503</v>
      </c>
      <c r="AE84" s="60">
        <f t="shared" si="62"/>
        <v>52.795778274536097</v>
      </c>
      <c r="AF84" s="60">
        <f t="shared" si="62"/>
        <v>56.352523803710902</v>
      </c>
      <c r="AG84" s="60">
        <f t="shared" si="62"/>
        <v>62.7084770202637</v>
      </c>
      <c r="AH84" s="61">
        <f t="shared" si="62"/>
        <v>61.992935180664098</v>
      </c>
      <c r="AI84" s="70">
        <f t="shared" si="61"/>
        <v>21.9929361343384</v>
      </c>
      <c r="AJ84" s="94"/>
      <c r="AK84" s="50" t="s">
        <v>131</v>
      </c>
      <c r="AL84" s="51">
        <v>21.600000381469702</v>
      </c>
      <c r="AM84" s="51">
        <v>12</v>
      </c>
      <c r="AN84" s="51">
        <v>24</v>
      </c>
      <c r="AO84" s="51">
        <v>21.799999237060501</v>
      </c>
      <c r="AP84" s="51">
        <v>18.352387428283699</v>
      </c>
      <c r="AQ84" s="51">
        <v>21.441730499267599</v>
      </c>
      <c r="AR84" s="51">
        <v>27.559304237365701</v>
      </c>
      <c r="AS84" s="51">
        <v>34.499187469482401</v>
      </c>
      <c r="AT84" s="51">
        <v>33.418715476989703</v>
      </c>
      <c r="AU84" s="51">
        <v>36.787725448608398</v>
      </c>
      <c r="AV84" s="51">
        <v>29.078633308410598</v>
      </c>
      <c r="AW84" s="51">
        <v>36.277175903320298</v>
      </c>
      <c r="AX84" s="51">
        <v>44.330999374389599</v>
      </c>
      <c r="AY84" s="51">
        <v>37.821479797363303</v>
      </c>
      <c r="AZ84" s="51">
        <v>44.946557998657198</v>
      </c>
    </row>
    <row r="85" spans="14:52" x14ac:dyDescent="0.25">
      <c r="N85" s="42"/>
      <c r="O85" s="37"/>
      <c r="P85" s="37"/>
      <c r="Q85" s="37"/>
      <c r="S85" s="66" t="s">
        <v>107</v>
      </c>
      <c r="T85" s="64">
        <f t="shared" si="63"/>
        <v>42</v>
      </c>
      <c r="U85" s="64">
        <f t="shared" si="62"/>
        <v>38.999999046325698</v>
      </c>
      <c r="V85" s="64">
        <f t="shared" si="62"/>
        <v>31.399999618530298</v>
      </c>
      <c r="W85" s="64">
        <f t="shared" si="62"/>
        <v>41</v>
      </c>
      <c r="X85" s="64">
        <f t="shared" si="62"/>
        <v>56.561632156372099</v>
      </c>
      <c r="Y85" s="64">
        <f t="shared" si="62"/>
        <v>48.535690307617202</v>
      </c>
      <c r="Z85" s="64">
        <f t="shared" si="62"/>
        <v>45.904590606689503</v>
      </c>
      <c r="AA85" s="64">
        <f t="shared" si="62"/>
        <v>57.3128852844238</v>
      </c>
      <c r="AB85" s="64">
        <f t="shared" si="62"/>
        <v>49.047140121459996</v>
      </c>
      <c r="AC85" s="64">
        <f t="shared" si="62"/>
        <v>61.929519653320298</v>
      </c>
      <c r="AD85" s="64">
        <f t="shared" si="62"/>
        <v>48.592227935791001</v>
      </c>
      <c r="AE85" s="64">
        <f t="shared" si="62"/>
        <v>56.963052749633803</v>
      </c>
      <c r="AF85" s="64">
        <f t="shared" si="62"/>
        <v>53.100151062011697</v>
      </c>
      <c r="AG85" s="64">
        <f t="shared" si="62"/>
        <v>56.2626953125</v>
      </c>
      <c r="AH85" s="67">
        <f t="shared" si="62"/>
        <v>62.559841156005902</v>
      </c>
      <c r="AI85" s="71">
        <f t="shared" si="61"/>
        <v>20.559841156005902</v>
      </c>
      <c r="AJ85" s="94"/>
      <c r="AK85" s="50" t="s">
        <v>132</v>
      </c>
      <c r="AL85" s="51">
        <v>16.600000381469702</v>
      </c>
      <c r="AM85" s="51">
        <v>19.600000381469702</v>
      </c>
      <c r="AN85" s="51">
        <v>12</v>
      </c>
      <c r="AO85" s="51">
        <v>21</v>
      </c>
      <c r="AP85" s="51">
        <v>20.7349338531494</v>
      </c>
      <c r="AQ85" s="51">
        <v>17.573480606079102</v>
      </c>
      <c r="AR85" s="51">
        <v>20.4394931793213</v>
      </c>
      <c r="AS85" s="51">
        <v>25.961565017700199</v>
      </c>
      <c r="AT85" s="51">
        <v>32.737133026122997</v>
      </c>
      <c r="AU85" s="51">
        <v>31.803851127624501</v>
      </c>
      <c r="AV85" s="51">
        <v>35.055440902709996</v>
      </c>
      <c r="AW85" s="51">
        <v>27.963419914245598</v>
      </c>
      <c r="AX85" s="51">
        <v>34.728271484375</v>
      </c>
      <c r="AY85" s="51">
        <v>42.393693923950202</v>
      </c>
      <c r="AZ85" s="51">
        <v>36.2201957702637</v>
      </c>
    </row>
    <row r="86" spans="14:52" x14ac:dyDescent="0.25">
      <c r="N86" s="42"/>
      <c r="O86" s="37"/>
      <c r="P86" s="37"/>
      <c r="Q86" s="37"/>
      <c r="S86" s="29" t="s">
        <v>108</v>
      </c>
      <c r="T86" s="60">
        <f t="shared" si="63"/>
        <v>30.800000190734899</v>
      </c>
      <c r="U86" s="60">
        <f t="shared" si="62"/>
        <v>41</v>
      </c>
      <c r="V86" s="60">
        <f t="shared" si="62"/>
        <v>40.999999046325698</v>
      </c>
      <c r="W86" s="60">
        <f t="shared" si="62"/>
        <v>31.199998855590799</v>
      </c>
      <c r="X86" s="60">
        <f t="shared" si="62"/>
        <v>40.969285964965799</v>
      </c>
      <c r="Y86" s="60">
        <f t="shared" si="62"/>
        <v>56.093671798706097</v>
      </c>
      <c r="Z86" s="60">
        <f t="shared" si="62"/>
        <v>48.719959259033203</v>
      </c>
      <c r="AA86" s="60">
        <f t="shared" si="62"/>
        <v>46.110424041747997</v>
      </c>
      <c r="AB86" s="60">
        <f t="shared" si="62"/>
        <v>56.8772583007813</v>
      </c>
      <c r="AC86" s="60">
        <f t="shared" si="62"/>
        <v>49.330301284790004</v>
      </c>
      <c r="AD86" s="60">
        <f t="shared" si="62"/>
        <v>61.549345016479499</v>
      </c>
      <c r="AE86" s="60">
        <f t="shared" si="62"/>
        <v>49.272811889648402</v>
      </c>
      <c r="AF86" s="60">
        <f t="shared" si="62"/>
        <v>57.122274398803697</v>
      </c>
      <c r="AG86" s="60">
        <f t="shared" si="62"/>
        <v>53.692230224609403</v>
      </c>
      <c r="AH86" s="61">
        <f t="shared" si="62"/>
        <v>56.518579483032198</v>
      </c>
      <c r="AI86" s="70">
        <f t="shared" si="61"/>
        <v>25.718579292297299</v>
      </c>
      <c r="AJ86" s="94"/>
      <c r="AK86" s="50" t="s">
        <v>133</v>
      </c>
      <c r="AL86" s="51">
        <v>10.2000000476837</v>
      </c>
      <c r="AM86" s="51">
        <v>16.399999618530298</v>
      </c>
      <c r="AN86" s="51">
        <v>18.600000381469702</v>
      </c>
      <c r="AO86" s="51">
        <v>10.199999809265099</v>
      </c>
      <c r="AP86" s="51">
        <v>19.696698188781699</v>
      </c>
      <c r="AQ86" s="51">
        <v>19.554145336151102</v>
      </c>
      <c r="AR86" s="51">
        <v>16.7102823257446</v>
      </c>
      <c r="AS86" s="51">
        <v>19.341910362243699</v>
      </c>
      <c r="AT86" s="51">
        <v>24.267257690429702</v>
      </c>
      <c r="AU86" s="51">
        <v>30.896292686462399</v>
      </c>
      <c r="AV86" s="51">
        <v>30.062334060668899</v>
      </c>
      <c r="AW86" s="51">
        <v>33.2329006195068</v>
      </c>
      <c r="AX86" s="51">
        <v>26.753142356872601</v>
      </c>
      <c r="AY86" s="51">
        <v>33.078345298767097</v>
      </c>
      <c r="AZ86" s="51">
        <v>40.3440837860107</v>
      </c>
    </row>
    <row r="87" spans="14:52" x14ac:dyDescent="0.25">
      <c r="N87" s="42"/>
      <c r="O87" s="37"/>
      <c r="P87" s="37"/>
      <c r="Q87" s="37"/>
      <c r="S87" s="66" t="s">
        <v>109</v>
      </c>
      <c r="T87" s="64">
        <f t="shared" si="63"/>
        <v>38.600000381469698</v>
      </c>
      <c r="U87" s="64">
        <f t="shared" si="62"/>
        <v>32.600000381469698</v>
      </c>
      <c r="V87" s="64">
        <f t="shared" si="62"/>
        <v>40</v>
      </c>
      <c r="W87" s="64">
        <f t="shared" si="62"/>
        <v>41.800000190734899</v>
      </c>
      <c r="X87" s="64">
        <f t="shared" si="62"/>
        <v>32.483592033386202</v>
      </c>
      <c r="Y87" s="64">
        <f t="shared" si="62"/>
        <v>41.300653457641602</v>
      </c>
      <c r="Z87" s="64">
        <f t="shared" si="62"/>
        <v>56.009870529174798</v>
      </c>
      <c r="AA87" s="64">
        <f t="shared" si="62"/>
        <v>49.177576065063498</v>
      </c>
      <c r="AB87" s="64">
        <f t="shared" si="62"/>
        <v>46.616003036499002</v>
      </c>
      <c r="AC87" s="64">
        <f t="shared" si="62"/>
        <v>56.9897651672363</v>
      </c>
      <c r="AD87" s="64">
        <f t="shared" si="62"/>
        <v>49.904218673706097</v>
      </c>
      <c r="AE87" s="64">
        <f t="shared" si="62"/>
        <v>61.605461120605497</v>
      </c>
      <c r="AF87" s="64">
        <f t="shared" si="62"/>
        <v>50.327426910400398</v>
      </c>
      <c r="AG87" s="64">
        <f t="shared" si="62"/>
        <v>57.650312423706097</v>
      </c>
      <c r="AH87" s="67">
        <f t="shared" si="62"/>
        <v>54.5773410797119</v>
      </c>
      <c r="AI87" s="71">
        <f t="shared" si="61"/>
        <v>15.977340698242202</v>
      </c>
      <c r="AJ87" s="94"/>
      <c r="AK87" s="50" t="s">
        <v>134</v>
      </c>
      <c r="AL87" s="51">
        <v>10.800000190734901</v>
      </c>
      <c r="AM87" s="51">
        <v>11.999999523162799</v>
      </c>
      <c r="AN87" s="51">
        <v>13.3999996185303</v>
      </c>
      <c r="AO87" s="51">
        <v>16.4000000953674</v>
      </c>
      <c r="AP87" s="51">
        <v>9.7635102272033691</v>
      </c>
      <c r="AQ87" s="51">
        <v>18.333879470825199</v>
      </c>
      <c r="AR87" s="51">
        <v>18.298989772796599</v>
      </c>
      <c r="AS87" s="51">
        <v>15.755741119384799</v>
      </c>
      <c r="AT87" s="51">
        <v>18.1779527664185</v>
      </c>
      <c r="AU87" s="51">
        <v>22.5371799468994</v>
      </c>
      <c r="AV87" s="51">
        <v>28.991134643554702</v>
      </c>
      <c r="AW87" s="51">
        <v>28.252837181091301</v>
      </c>
      <c r="AX87" s="51">
        <v>31.335276603698698</v>
      </c>
      <c r="AY87" s="51">
        <v>25.453138351440401</v>
      </c>
      <c r="AZ87" s="51">
        <v>31.348068237304702</v>
      </c>
    </row>
    <row r="88" spans="14:52" x14ac:dyDescent="0.25">
      <c r="N88" s="42"/>
      <c r="O88" s="37"/>
      <c r="P88" s="37"/>
      <c r="Q88" s="37"/>
      <c r="S88" s="68" t="s">
        <v>110</v>
      </c>
      <c r="T88" s="62">
        <f t="shared" si="63"/>
        <v>46.600000381469698</v>
      </c>
      <c r="U88" s="62">
        <f t="shared" si="62"/>
        <v>39.600000381469698</v>
      </c>
      <c r="V88" s="62">
        <f t="shared" si="62"/>
        <v>33.800001144409201</v>
      </c>
      <c r="W88" s="62">
        <f t="shared" si="62"/>
        <v>40.799999237060497</v>
      </c>
      <c r="X88" s="62">
        <f t="shared" si="62"/>
        <v>42.493134498596199</v>
      </c>
      <c r="Y88" s="62">
        <f t="shared" si="62"/>
        <v>33.890163421630902</v>
      </c>
      <c r="Z88" s="62">
        <f t="shared" si="62"/>
        <v>41.918655395507798</v>
      </c>
      <c r="AA88" s="62">
        <f t="shared" si="62"/>
        <v>56.264144897460902</v>
      </c>
      <c r="AB88" s="62">
        <f t="shared" si="62"/>
        <v>49.892915725708001</v>
      </c>
      <c r="AC88" s="62">
        <f t="shared" si="62"/>
        <v>47.504247665405302</v>
      </c>
      <c r="AD88" s="62">
        <f t="shared" si="62"/>
        <v>57.457935333252003</v>
      </c>
      <c r="AE88" s="62">
        <f t="shared" si="62"/>
        <v>50.747823715209996</v>
      </c>
      <c r="AF88" s="62">
        <f t="shared" si="62"/>
        <v>62.166196823120103</v>
      </c>
      <c r="AG88" s="62">
        <f t="shared" si="62"/>
        <v>51.6115627288818</v>
      </c>
      <c r="AH88" s="63">
        <f t="shared" si="62"/>
        <v>58.510562896728501</v>
      </c>
      <c r="AI88" s="92">
        <f t="shared" si="61"/>
        <v>11.910562515258803</v>
      </c>
      <c r="AJ88" s="94"/>
      <c r="AK88" s="50" t="s">
        <v>135</v>
      </c>
      <c r="AL88" s="51">
        <v>12.4000000953674</v>
      </c>
      <c r="AM88" s="51">
        <v>8.8000001907348597</v>
      </c>
      <c r="AN88" s="51">
        <v>9.4000000953674299</v>
      </c>
      <c r="AO88" s="51">
        <v>11.4000000953674</v>
      </c>
      <c r="AP88" s="51">
        <v>15.142502784729</v>
      </c>
      <c r="AQ88" s="51">
        <v>9.2446484565734899</v>
      </c>
      <c r="AR88" s="51">
        <v>16.966335773468</v>
      </c>
      <c r="AS88" s="51">
        <v>17.0163669586182</v>
      </c>
      <c r="AT88" s="51">
        <v>14.7598338127136</v>
      </c>
      <c r="AU88" s="51">
        <v>16.988429069519</v>
      </c>
      <c r="AV88" s="51">
        <v>20.8204889297485</v>
      </c>
      <c r="AW88" s="51">
        <v>27.066844940185501</v>
      </c>
      <c r="AX88" s="51">
        <v>26.418096542358398</v>
      </c>
      <c r="AY88" s="51">
        <v>29.383417129516602</v>
      </c>
      <c r="AZ88" s="51">
        <v>24.073964118957502</v>
      </c>
    </row>
    <row r="89" spans="14:52" x14ac:dyDescent="0.25">
      <c r="N89" s="42"/>
      <c r="O89" s="37"/>
      <c r="P89" s="37"/>
      <c r="Q89" s="37"/>
      <c r="S89" s="3" t="s">
        <v>9</v>
      </c>
      <c r="T89" s="60">
        <f>SUM(T79:T88)</f>
        <v>416.00000095367432</v>
      </c>
      <c r="U89" s="60">
        <f t="shared" ref="U89:AI89" si="64">SUM(U79:U88)</f>
        <v>433.19999885559071</v>
      </c>
      <c r="V89" s="60">
        <f t="shared" si="64"/>
        <v>443.79999828338612</v>
      </c>
      <c r="W89" s="60">
        <f t="shared" si="64"/>
        <v>482.39999866485596</v>
      </c>
      <c r="X89" s="60">
        <f t="shared" si="64"/>
        <v>486.37217330932617</v>
      </c>
      <c r="Y89" s="60">
        <f t="shared" si="64"/>
        <v>502.79096794128441</v>
      </c>
      <c r="Z89" s="60">
        <f t="shared" si="64"/>
        <v>519.39072799682617</v>
      </c>
      <c r="AA89" s="60">
        <f t="shared" si="64"/>
        <v>533.91836929321278</v>
      </c>
      <c r="AB89" s="60">
        <f t="shared" si="64"/>
        <v>540.53247261047386</v>
      </c>
      <c r="AC89" s="60">
        <f t="shared" si="64"/>
        <v>554.01032447814919</v>
      </c>
      <c r="AD89" s="60">
        <f t="shared" si="64"/>
        <v>564.85416412353516</v>
      </c>
      <c r="AE89" s="60">
        <f t="shared" si="64"/>
        <v>572.9258518218993</v>
      </c>
      <c r="AF89" s="60">
        <f t="shared" si="64"/>
        <v>587.26923179626465</v>
      </c>
      <c r="AG89" s="60">
        <f t="shared" si="64"/>
        <v>596.5109157562257</v>
      </c>
      <c r="AH89" s="60">
        <f t="shared" si="64"/>
        <v>612.55197525024425</v>
      </c>
      <c r="AI89" s="60">
        <f t="shared" si="64"/>
        <v>196.55197429656988</v>
      </c>
      <c r="AJ89" s="99"/>
      <c r="AK89" s="50" t="s">
        <v>136</v>
      </c>
      <c r="AL89" s="51">
        <v>8.1999998092651403</v>
      </c>
      <c r="AM89" s="51">
        <v>11.4000000953674</v>
      </c>
      <c r="AN89" s="51">
        <v>7.7999999523162797</v>
      </c>
      <c r="AO89" s="51">
        <v>9.4000000953674299</v>
      </c>
      <c r="AP89" s="51">
        <v>10.515261650085399</v>
      </c>
      <c r="AQ89" s="51">
        <v>13.8090171813965</v>
      </c>
      <c r="AR89" s="51">
        <v>8.6118597984314</v>
      </c>
      <c r="AS89" s="51">
        <v>15.4883513450623</v>
      </c>
      <c r="AT89" s="51">
        <v>15.6153888702393</v>
      </c>
      <c r="AU89" s="51">
        <v>13.6608533859253</v>
      </c>
      <c r="AV89" s="51">
        <v>15.671920299530001</v>
      </c>
      <c r="AW89" s="51">
        <v>19.001499176025401</v>
      </c>
      <c r="AX89" s="51">
        <v>24.9759378433228</v>
      </c>
      <c r="AY89" s="51">
        <v>24.4248161315918</v>
      </c>
      <c r="AZ89" s="51">
        <v>27.249947547912601</v>
      </c>
    </row>
    <row r="90" spans="14:52" x14ac:dyDescent="0.25">
      <c r="N90" s="42"/>
      <c r="O90" s="37"/>
      <c r="P90" s="37"/>
      <c r="Q90" s="37"/>
      <c r="S90" s="75" t="s">
        <v>111</v>
      </c>
      <c r="T90" s="76">
        <f>AL64</f>
        <v>42</v>
      </c>
      <c r="U90" s="76">
        <f t="shared" ref="U90:AH90" si="65">AM64</f>
        <v>44.600000381469698</v>
      </c>
      <c r="V90" s="76">
        <f t="shared" si="65"/>
        <v>44.600000381469698</v>
      </c>
      <c r="W90" s="76">
        <f t="shared" si="65"/>
        <v>35.600000381469698</v>
      </c>
      <c r="X90" s="76">
        <f t="shared" si="65"/>
        <v>41.512939453125</v>
      </c>
      <c r="Y90" s="76">
        <f t="shared" si="65"/>
        <v>43.127527236938498</v>
      </c>
      <c r="Z90" s="76">
        <f t="shared" si="65"/>
        <v>35.2001342773438</v>
      </c>
      <c r="AA90" s="76">
        <f t="shared" si="65"/>
        <v>42.500871658325202</v>
      </c>
      <c r="AB90" s="76">
        <f t="shared" si="65"/>
        <v>56.510347366333001</v>
      </c>
      <c r="AC90" s="76">
        <f t="shared" si="65"/>
        <v>50.675901412963903</v>
      </c>
      <c r="AD90" s="76">
        <f t="shared" si="65"/>
        <v>48.343254089355497</v>
      </c>
      <c r="AE90" s="76">
        <f t="shared" si="65"/>
        <v>57.917030334472699</v>
      </c>
      <c r="AF90" s="76">
        <f t="shared" si="65"/>
        <v>51.648374557495103</v>
      </c>
      <c r="AG90" s="76">
        <f t="shared" si="65"/>
        <v>62.712390899658203</v>
      </c>
      <c r="AH90" s="77">
        <f t="shared" si="65"/>
        <v>52.821405410766602</v>
      </c>
      <c r="AI90" s="91">
        <f t="shared" ref="AI90:AI99" si="66">AH90-T90</f>
        <v>10.821405410766602</v>
      </c>
      <c r="AJ90" s="94"/>
      <c r="AK90" s="50" t="s">
        <v>137</v>
      </c>
      <c r="AL90" s="51">
        <v>4.3999999761581403</v>
      </c>
      <c r="AM90" s="51">
        <v>7.1999998092651403</v>
      </c>
      <c r="AN90" s="51">
        <v>10.4000000953674</v>
      </c>
      <c r="AO90" s="51">
        <v>7.5999999046325701</v>
      </c>
      <c r="AP90" s="51">
        <v>8.46425557136536</v>
      </c>
      <c r="AQ90" s="51">
        <v>9.6216578483581507</v>
      </c>
      <c r="AR90" s="51">
        <v>12.5154337882996</v>
      </c>
      <c r="AS90" s="51">
        <v>7.9470400810241699</v>
      </c>
      <c r="AT90" s="51">
        <v>14.052142143249499</v>
      </c>
      <c r="AU90" s="51">
        <v>14.2342643737793</v>
      </c>
      <c r="AV90" s="51">
        <v>12.572057723999</v>
      </c>
      <c r="AW90" s="51">
        <v>14.3511929512024</v>
      </c>
      <c r="AX90" s="51">
        <v>17.229134559631301</v>
      </c>
      <c r="AY90" s="51">
        <v>22.909766197204601</v>
      </c>
      <c r="AZ90" s="51">
        <v>22.434476852416999</v>
      </c>
    </row>
    <row r="91" spans="14:52" x14ac:dyDescent="0.25">
      <c r="N91" s="42"/>
      <c r="O91" s="37"/>
      <c r="P91" s="37"/>
      <c r="Q91" s="37"/>
      <c r="S91" s="29" t="s">
        <v>112</v>
      </c>
      <c r="T91" s="60">
        <f>AL65</f>
        <v>37.399999618530302</v>
      </c>
      <c r="U91" s="60">
        <f t="shared" ref="U91:AH99" si="67">AM65</f>
        <v>42</v>
      </c>
      <c r="V91" s="60">
        <f t="shared" si="67"/>
        <v>43.600000381469698</v>
      </c>
      <c r="W91" s="60">
        <f t="shared" si="67"/>
        <v>43.600000381469698</v>
      </c>
      <c r="X91" s="60">
        <f t="shared" si="67"/>
        <v>36.695297241210902</v>
      </c>
      <c r="Y91" s="60">
        <f t="shared" si="67"/>
        <v>42.1218585968018</v>
      </c>
      <c r="Z91" s="60">
        <f t="shared" si="67"/>
        <v>43.642902374267599</v>
      </c>
      <c r="AA91" s="60">
        <f t="shared" si="67"/>
        <v>36.360594749450698</v>
      </c>
      <c r="AB91" s="60">
        <f t="shared" si="67"/>
        <v>42.967248916625998</v>
      </c>
      <c r="AC91" s="60">
        <f t="shared" si="67"/>
        <v>56.782073974609403</v>
      </c>
      <c r="AD91" s="60">
        <f t="shared" si="67"/>
        <v>51.343767166137702</v>
      </c>
      <c r="AE91" s="60">
        <f t="shared" si="67"/>
        <v>49.057458877563498</v>
      </c>
      <c r="AF91" s="60">
        <f t="shared" si="67"/>
        <v>58.376625061035199</v>
      </c>
      <c r="AG91" s="60">
        <f t="shared" si="67"/>
        <v>52.4244194030762</v>
      </c>
      <c r="AH91" s="61">
        <f t="shared" si="67"/>
        <v>63.157247543334996</v>
      </c>
      <c r="AI91" s="70">
        <f t="shared" si="66"/>
        <v>25.757247924804695</v>
      </c>
      <c r="AJ91" s="94"/>
      <c r="AK91" s="50" t="s">
        <v>138</v>
      </c>
      <c r="AL91" s="51">
        <v>1.79999995231628</v>
      </c>
      <c r="AM91" s="51">
        <v>4.3999999761581403</v>
      </c>
      <c r="AN91" s="51">
        <v>5.1999998092651403</v>
      </c>
      <c r="AO91" s="51">
        <v>8.4000000953674299</v>
      </c>
      <c r="AP91" s="51">
        <v>6.8627586364746103</v>
      </c>
      <c r="AQ91" s="51">
        <v>7.53576731681824</v>
      </c>
      <c r="AR91" s="51">
        <v>8.7290503978729195</v>
      </c>
      <c r="AS91" s="51">
        <v>11.2231116294861</v>
      </c>
      <c r="AT91" s="51">
        <v>7.2801885604858398</v>
      </c>
      <c r="AU91" s="51">
        <v>12.6193399429321</v>
      </c>
      <c r="AV91" s="51">
        <v>12.8543996810913</v>
      </c>
      <c r="AW91" s="51">
        <v>11.459970235824599</v>
      </c>
      <c r="AX91" s="51">
        <v>13.0103516578674</v>
      </c>
      <c r="AY91" s="51">
        <v>15.460420131683399</v>
      </c>
      <c r="AZ91" s="51">
        <v>20.821383476257299</v>
      </c>
    </row>
    <row r="92" spans="14:52" x14ac:dyDescent="0.25">
      <c r="N92" s="42"/>
      <c r="O92" s="37"/>
      <c r="P92" s="37"/>
      <c r="Q92" s="37"/>
      <c r="S92" s="66" t="s">
        <v>113</v>
      </c>
      <c r="T92" s="64">
        <f t="shared" ref="T92:T99" si="68">AL66</f>
        <v>29.199999809265101</v>
      </c>
      <c r="U92" s="64">
        <f t="shared" si="67"/>
        <v>37.399999618530302</v>
      </c>
      <c r="V92" s="64">
        <f t="shared" si="67"/>
        <v>40.200000762939503</v>
      </c>
      <c r="W92" s="64">
        <f t="shared" si="67"/>
        <v>46.200000762939503</v>
      </c>
      <c r="X92" s="64">
        <f t="shared" si="67"/>
        <v>43.879373550415004</v>
      </c>
      <c r="Y92" s="64">
        <f t="shared" si="67"/>
        <v>37.535182952880902</v>
      </c>
      <c r="Z92" s="64">
        <f t="shared" si="67"/>
        <v>42.4969997406006</v>
      </c>
      <c r="AA92" s="64">
        <f t="shared" si="67"/>
        <v>43.923017501831097</v>
      </c>
      <c r="AB92" s="64">
        <f t="shared" si="67"/>
        <v>37.230426788330099</v>
      </c>
      <c r="AC92" s="64">
        <f t="shared" si="67"/>
        <v>43.248561859130902</v>
      </c>
      <c r="AD92" s="64">
        <f t="shared" si="67"/>
        <v>56.783555984497099</v>
      </c>
      <c r="AE92" s="64">
        <f t="shared" si="67"/>
        <v>51.729242324829102</v>
      </c>
      <c r="AF92" s="64">
        <f t="shared" si="67"/>
        <v>49.583278656005902</v>
      </c>
      <c r="AG92" s="64">
        <f t="shared" si="67"/>
        <v>58.5252361297607</v>
      </c>
      <c r="AH92" s="67">
        <f t="shared" si="67"/>
        <v>52.916965484619098</v>
      </c>
      <c r="AI92" s="71">
        <f t="shared" si="66"/>
        <v>23.716965675353997</v>
      </c>
      <c r="AJ92" s="94"/>
      <c r="AK92" s="50" t="s">
        <v>139</v>
      </c>
      <c r="AL92" s="51">
        <v>6.4000000953674299</v>
      </c>
      <c r="AM92" s="51">
        <v>1.79999995231628</v>
      </c>
      <c r="AN92" s="51">
        <v>4.3999999761581403</v>
      </c>
      <c r="AO92" s="51">
        <v>5.1999998092651403</v>
      </c>
      <c r="AP92" s="51">
        <v>7.5842754840850803</v>
      </c>
      <c r="AQ92" s="51">
        <v>6.1868352890014604</v>
      </c>
      <c r="AR92" s="51">
        <v>6.7237384319305402</v>
      </c>
      <c r="AS92" s="51">
        <v>7.8833069801330602</v>
      </c>
      <c r="AT92" s="51">
        <v>10.0045938491821</v>
      </c>
      <c r="AU92" s="51">
        <v>6.6627619266510001</v>
      </c>
      <c r="AV92" s="51">
        <v>11.278198719024701</v>
      </c>
      <c r="AW92" s="51">
        <v>11.565865516662599</v>
      </c>
      <c r="AX92" s="51">
        <v>10.3942415714264</v>
      </c>
      <c r="AY92" s="51">
        <v>11.742901802063001</v>
      </c>
      <c r="AZ92" s="51">
        <v>13.8072438240051</v>
      </c>
    </row>
    <row r="93" spans="14:52" x14ac:dyDescent="0.25">
      <c r="S93" s="29" t="s">
        <v>114</v>
      </c>
      <c r="T93" s="60">
        <f t="shared" si="68"/>
        <v>43.799999237060497</v>
      </c>
      <c r="U93" s="60">
        <f t="shared" si="67"/>
        <v>31</v>
      </c>
      <c r="V93" s="60">
        <f t="shared" si="67"/>
        <v>35.399999618530302</v>
      </c>
      <c r="W93" s="60">
        <f t="shared" si="67"/>
        <v>40.200000762939503</v>
      </c>
      <c r="X93" s="60">
        <f t="shared" si="67"/>
        <v>46.037643432617202</v>
      </c>
      <c r="Y93" s="60">
        <f t="shared" si="67"/>
        <v>44.002262115478501</v>
      </c>
      <c r="Z93" s="60">
        <f t="shared" si="67"/>
        <v>38.1847534179688</v>
      </c>
      <c r="AA93" s="60">
        <f t="shared" si="67"/>
        <v>42.720319747924798</v>
      </c>
      <c r="AB93" s="60">
        <f t="shared" si="67"/>
        <v>44.062669754028299</v>
      </c>
      <c r="AC93" s="60">
        <f t="shared" si="67"/>
        <v>37.996372222900398</v>
      </c>
      <c r="AD93" s="60">
        <f t="shared" si="67"/>
        <v>43.374536514282198</v>
      </c>
      <c r="AE93" s="60">
        <f t="shared" si="67"/>
        <v>56.656368255615199</v>
      </c>
      <c r="AF93" s="60">
        <f t="shared" si="67"/>
        <v>52.048618316650398</v>
      </c>
      <c r="AG93" s="60">
        <f t="shared" si="67"/>
        <v>49.936595916747997</v>
      </c>
      <c r="AH93" s="61">
        <f t="shared" si="67"/>
        <v>58.5294189453125</v>
      </c>
      <c r="AI93" s="70">
        <f t="shared" si="66"/>
        <v>14.729419708252003</v>
      </c>
      <c r="AJ93" s="94"/>
      <c r="AK93" s="50" t="s">
        <v>140</v>
      </c>
      <c r="AL93" s="51">
        <v>6.6000002026557896</v>
      </c>
      <c r="AM93" s="51">
        <v>5.4000000953674299</v>
      </c>
      <c r="AN93" s="51">
        <v>1.79999995231628</v>
      </c>
      <c r="AO93" s="51">
        <v>4.3999999761581403</v>
      </c>
      <c r="AP93" s="51">
        <v>4.6602597236633301</v>
      </c>
      <c r="AQ93" s="51">
        <v>6.71696817874908</v>
      </c>
      <c r="AR93" s="51">
        <v>5.4966540336608896</v>
      </c>
      <c r="AS93" s="51">
        <v>5.9442791938781703</v>
      </c>
      <c r="AT93" s="51">
        <v>7.0096409320831299</v>
      </c>
      <c r="AU93" s="51">
        <v>8.7852308750152606</v>
      </c>
      <c r="AV93" s="51">
        <v>6.0166757106780997</v>
      </c>
      <c r="AW93" s="51">
        <v>9.9298539161682093</v>
      </c>
      <c r="AX93" s="51">
        <v>10.293087959289601</v>
      </c>
      <c r="AY93" s="51">
        <v>9.2784729003906303</v>
      </c>
      <c r="AZ93" s="51">
        <v>10.462742805481</v>
      </c>
    </row>
    <row r="94" spans="14:52" x14ac:dyDescent="0.25">
      <c r="S94" s="66" t="s">
        <v>115</v>
      </c>
      <c r="T94" s="64">
        <f t="shared" si="68"/>
        <v>33.199999809265101</v>
      </c>
      <c r="U94" s="64">
        <f t="shared" si="67"/>
        <v>44</v>
      </c>
      <c r="V94" s="64">
        <f t="shared" si="67"/>
        <v>30.199999809265101</v>
      </c>
      <c r="W94" s="64">
        <f t="shared" si="67"/>
        <v>31.400000572204601</v>
      </c>
      <c r="X94" s="64">
        <f t="shared" si="67"/>
        <v>40.179548263549798</v>
      </c>
      <c r="Y94" s="64">
        <f t="shared" si="67"/>
        <v>45.885475158691399</v>
      </c>
      <c r="Z94" s="64">
        <f t="shared" si="67"/>
        <v>44.088121414184599</v>
      </c>
      <c r="AA94" s="64">
        <f t="shared" si="67"/>
        <v>38.757452011108398</v>
      </c>
      <c r="AB94" s="64">
        <f t="shared" si="67"/>
        <v>42.920324325561502</v>
      </c>
      <c r="AC94" s="64">
        <f t="shared" si="67"/>
        <v>44.294996261596701</v>
      </c>
      <c r="AD94" s="64">
        <f t="shared" si="67"/>
        <v>38.656982421875</v>
      </c>
      <c r="AE94" s="64">
        <f t="shared" si="67"/>
        <v>43.483442306518597</v>
      </c>
      <c r="AF94" s="64">
        <f t="shared" si="67"/>
        <v>56.621585845947301</v>
      </c>
      <c r="AG94" s="64">
        <f t="shared" si="67"/>
        <v>52.332286834716797</v>
      </c>
      <c r="AH94" s="67">
        <f t="shared" si="67"/>
        <v>50.252376556396499</v>
      </c>
      <c r="AI94" s="71">
        <f t="shared" si="66"/>
        <v>17.052376747131397</v>
      </c>
      <c r="AJ94" s="94"/>
      <c r="AK94" s="50" t="s">
        <v>141</v>
      </c>
      <c r="AL94" s="51">
        <v>5.5999999046325701</v>
      </c>
      <c r="AM94" s="51">
        <v>5.8000000119209298</v>
      </c>
      <c r="AN94" s="51">
        <v>5.4000000953674299</v>
      </c>
      <c r="AO94" s="51">
        <v>0.80000001192092896</v>
      </c>
      <c r="AP94" s="51">
        <v>3.9122567176818799</v>
      </c>
      <c r="AQ94" s="51">
        <v>4.1062896251678502</v>
      </c>
      <c r="AR94" s="51">
        <v>5.8628276586532602</v>
      </c>
      <c r="AS94" s="51">
        <v>4.80039405822754</v>
      </c>
      <c r="AT94" s="51">
        <v>5.18013715744019</v>
      </c>
      <c r="AU94" s="51">
        <v>6.1408772468566903</v>
      </c>
      <c r="AV94" s="51">
        <v>7.6062140464782697</v>
      </c>
      <c r="AW94" s="51">
        <v>5.3416197299957302</v>
      </c>
      <c r="AX94" s="51">
        <v>8.6153357028961199</v>
      </c>
      <c r="AY94" s="51">
        <v>9.0183205604553205</v>
      </c>
      <c r="AZ94" s="51">
        <v>8.1734704971313494</v>
      </c>
    </row>
    <row r="95" spans="14:52" x14ac:dyDescent="0.25">
      <c r="S95" s="29" t="s">
        <v>116</v>
      </c>
      <c r="T95" s="60">
        <f t="shared" si="68"/>
        <v>40.600000381469698</v>
      </c>
      <c r="U95" s="60">
        <f t="shared" si="67"/>
        <v>35.000000953674302</v>
      </c>
      <c r="V95" s="60">
        <f t="shared" si="67"/>
        <v>43.200000762939503</v>
      </c>
      <c r="W95" s="60">
        <f t="shared" si="67"/>
        <v>32</v>
      </c>
      <c r="X95" s="60">
        <f t="shared" si="67"/>
        <v>32.028501510620103</v>
      </c>
      <c r="Y95" s="60">
        <f t="shared" si="67"/>
        <v>40.193010330200202</v>
      </c>
      <c r="Z95" s="60">
        <f t="shared" si="67"/>
        <v>45.776491165161097</v>
      </c>
      <c r="AA95" s="60">
        <f t="shared" si="67"/>
        <v>44.171270370483398</v>
      </c>
      <c r="AB95" s="60">
        <f t="shared" si="67"/>
        <v>39.2938041687012</v>
      </c>
      <c r="AC95" s="60">
        <f t="shared" si="67"/>
        <v>43.2272624969482</v>
      </c>
      <c r="AD95" s="60">
        <f t="shared" si="67"/>
        <v>44.569255828857401</v>
      </c>
      <c r="AE95" s="60">
        <f t="shared" si="67"/>
        <v>39.242654800415004</v>
      </c>
      <c r="AF95" s="60">
        <f t="shared" si="67"/>
        <v>43.698694229125998</v>
      </c>
      <c r="AG95" s="60">
        <f t="shared" si="67"/>
        <v>56.6393013000488</v>
      </c>
      <c r="AH95" s="61">
        <f t="shared" si="67"/>
        <v>52.631557464599602</v>
      </c>
      <c r="AI95" s="70">
        <f t="shared" si="66"/>
        <v>12.031557083129904</v>
      </c>
      <c r="AJ95" s="94"/>
      <c r="AK95" s="50" t="s">
        <v>142</v>
      </c>
      <c r="AL95" s="51">
        <v>1</v>
      </c>
      <c r="AM95" s="51">
        <v>4.7999999523162797</v>
      </c>
      <c r="AN95" s="51">
        <v>2.8000000119209298</v>
      </c>
      <c r="AO95" s="51">
        <v>5.4000000953674299</v>
      </c>
      <c r="AP95" s="51">
        <v>0.79797500371932995</v>
      </c>
      <c r="AQ95" s="51">
        <v>3.3788794279098502</v>
      </c>
      <c r="AR95" s="51">
        <v>3.5159884691238399</v>
      </c>
      <c r="AS95" s="51">
        <v>5.0249495506286603</v>
      </c>
      <c r="AT95" s="51">
        <v>4.0891578197479204</v>
      </c>
      <c r="AU95" s="51">
        <v>4.3821663856506303</v>
      </c>
      <c r="AV95" s="51">
        <v>5.2640080451965297</v>
      </c>
      <c r="AW95" s="51">
        <v>6.4524409770965603</v>
      </c>
      <c r="AX95" s="51">
        <v>4.6329686641693097</v>
      </c>
      <c r="AY95" s="51">
        <v>7.3173327445983896</v>
      </c>
      <c r="AZ95" s="51">
        <v>7.7220926284790004</v>
      </c>
    </row>
    <row r="96" spans="14:52" x14ac:dyDescent="0.25">
      <c r="S96" s="66" t="s">
        <v>117</v>
      </c>
      <c r="T96" s="64">
        <f t="shared" si="68"/>
        <v>56.600000381469698</v>
      </c>
      <c r="U96" s="64">
        <f t="shared" si="67"/>
        <v>37.600000381469698</v>
      </c>
      <c r="V96" s="64">
        <f t="shared" si="67"/>
        <v>37</v>
      </c>
      <c r="W96" s="64">
        <f t="shared" si="67"/>
        <v>39.200000762939503</v>
      </c>
      <c r="X96" s="64">
        <f t="shared" si="67"/>
        <v>32.436817169189503</v>
      </c>
      <c r="Y96" s="64">
        <f t="shared" si="67"/>
        <v>32.691558837890597</v>
      </c>
      <c r="Z96" s="64">
        <f t="shared" si="67"/>
        <v>40.347091674804702</v>
      </c>
      <c r="AA96" s="64">
        <f t="shared" si="67"/>
        <v>45.816360473632798</v>
      </c>
      <c r="AB96" s="64">
        <f t="shared" si="67"/>
        <v>44.366086959838903</v>
      </c>
      <c r="AC96" s="64">
        <f t="shared" si="67"/>
        <v>39.985134124755902</v>
      </c>
      <c r="AD96" s="64">
        <f t="shared" si="67"/>
        <v>43.665388107299798</v>
      </c>
      <c r="AE96" s="64">
        <f t="shared" si="67"/>
        <v>44.991977691650398</v>
      </c>
      <c r="AF96" s="64">
        <f t="shared" si="67"/>
        <v>39.959661483764599</v>
      </c>
      <c r="AG96" s="64">
        <f t="shared" si="67"/>
        <v>44.0503959655762</v>
      </c>
      <c r="AH96" s="67">
        <f t="shared" si="67"/>
        <v>56.845968246459996</v>
      </c>
      <c r="AI96" s="71">
        <f t="shared" si="66"/>
        <v>0.24596786499029832</v>
      </c>
      <c r="AJ96" s="94"/>
      <c r="AK96" s="50" t="s">
        <v>143</v>
      </c>
      <c r="AL96" s="51">
        <v>1.8000000119209301</v>
      </c>
      <c r="AM96" s="51">
        <v>1</v>
      </c>
      <c r="AN96" s="51">
        <v>4.7999999523162797</v>
      </c>
      <c r="AO96" s="51">
        <v>2</v>
      </c>
      <c r="AP96" s="51">
        <v>4.6288024187088004</v>
      </c>
      <c r="AQ96" s="51">
        <v>0.742309510707855</v>
      </c>
      <c r="AR96" s="51">
        <v>2.9110022783279401</v>
      </c>
      <c r="AS96" s="51">
        <v>2.99547672271729</v>
      </c>
      <c r="AT96" s="51">
        <v>4.3173395395278904</v>
      </c>
      <c r="AU96" s="51">
        <v>3.4758383035659799</v>
      </c>
      <c r="AV96" s="51">
        <v>3.6802111864090001</v>
      </c>
      <c r="AW96" s="51">
        <v>4.5041372776031503</v>
      </c>
      <c r="AX96" s="51">
        <v>5.4600582122802699</v>
      </c>
      <c r="AY96" s="51">
        <v>3.9948107004165601</v>
      </c>
      <c r="AZ96" s="51">
        <v>6.1983146667480504</v>
      </c>
    </row>
    <row r="97" spans="19:52" x14ac:dyDescent="0.25">
      <c r="S97" s="29" t="s">
        <v>118</v>
      </c>
      <c r="T97" s="60">
        <f t="shared" si="68"/>
        <v>53.599998474121101</v>
      </c>
      <c r="U97" s="60">
        <f t="shared" si="67"/>
        <v>60.600000381469698</v>
      </c>
      <c r="V97" s="60">
        <f t="shared" si="67"/>
        <v>36.600000381469698</v>
      </c>
      <c r="W97" s="60">
        <f t="shared" si="67"/>
        <v>33.199998855590799</v>
      </c>
      <c r="X97" s="60">
        <f t="shared" si="67"/>
        <v>39.445439338684103</v>
      </c>
      <c r="Y97" s="60">
        <f t="shared" si="67"/>
        <v>32.834879875183098</v>
      </c>
      <c r="Z97" s="60">
        <f t="shared" si="67"/>
        <v>33.296379089355497</v>
      </c>
      <c r="AA97" s="60">
        <f t="shared" si="67"/>
        <v>40.494325637817397</v>
      </c>
      <c r="AB97" s="60">
        <f t="shared" si="67"/>
        <v>45.861846923828097</v>
      </c>
      <c r="AC97" s="60">
        <f t="shared" si="67"/>
        <v>44.630247116088903</v>
      </c>
      <c r="AD97" s="60">
        <f t="shared" si="67"/>
        <v>40.633897781372099</v>
      </c>
      <c r="AE97" s="60">
        <f t="shared" si="67"/>
        <v>44.085653305053697</v>
      </c>
      <c r="AF97" s="60">
        <f t="shared" si="67"/>
        <v>45.457195281982401</v>
      </c>
      <c r="AG97" s="60">
        <f t="shared" si="67"/>
        <v>40.642589569091797</v>
      </c>
      <c r="AH97" s="61">
        <f t="shared" si="67"/>
        <v>44.405532836914098</v>
      </c>
      <c r="AI97" s="70">
        <f t="shared" si="66"/>
        <v>-9.1944656372070028</v>
      </c>
      <c r="AJ97" s="94"/>
      <c r="AK97" s="50" t="s">
        <v>144</v>
      </c>
      <c r="AL97" s="51">
        <v>2.7999999523162802</v>
      </c>
      <c r="AM97" s="51">
        <v>1.8000000119209301</v>
      </c>
      <c r="AN97" s="51">
        <v>0</v>
      </c>
      <c r="AO97" s="51">
        <v>3</v>
      </c>
      <c r="AP97" s="51">
        <v>1.79500444233418</v>
      </c>
      <c r="AQ97" s="51">
        <v>3.9276213645935099</v>
      </c>
      <c r="AR97" s="51">
        <v>0.67848527431488004</v>
      </c>
      <c r="AS97" s="51">
        <v>2.4939876794815099</v>
      </c>
      <c r="AT97" s="51">
        <v>2.5403852462768599</v>
      </c>
      <c r="AU97" s="51">
        <v>3.6851134300231898</v>
      </c>
      <c r="AV97" s="51">
        <v>2.9456973075866699</v>
      </c>
      <c r="AW97" s="51">
        <v>3.0839431285858199</v>
      </c>
      <c r="AX97" s="51">
        <v>3.8327114582061799</v>
      </c>
      <c r="AY97" s="51">
        <v>4.5945742130279497</v>
      </c>
      <c r="AZ97" s="51">
        <v>3.4237208366393999</v>
      </c>
    </row>
    <row r="98" spans="19:52" x14ac:dyDescent="0.25">
      <c r="S98" s="66" t="s">
        <v>119</v>
      </c>
      <c r="T98" s="64">
        <f t="shared" si="68"/>
        <v>59.399999618530302</v>
      </c>
      <c r="U98" s="64">
        <f t="shared" si="67"/>
        <v>50.599998474121101</v>
      </c>
      <c r="V98" s="64">
        <f t="shared" si="67"/>
        <v>60.600000381469698</v>
      </c>
      <c r="W98" s="64">
        <f t="shared" si="67"/>
        <v>36.600000381469698</v>
      </c>
      <c r="X98" s="64">
        <f t="shared" si="67"/>
        <v>33.303625106811502</v>
      </c>
      <c r="Y98" s="64">
        <f t="shared" si="67"/>
        <v>39.575939178466797</v>
      </c>
      <c r="Z98" s="64">
        <f t="shared" si="67"/>
        <v>33.1365776062012</v>
      </c>
      <c r="AA98" s="64">
        <f t="shared" si="67"/>
        <v>33.787778854370103</v>
      </c>
      <c r="AB98" s="64">
        <f t="shared" si="67"/>
        <v>40.546291351318402</v>
      </c>
      <c r="AC98" s="64">
        <f t="shared" si="67"/>
        <v>45.896368026733398</v>
      </c>
      <c r="AD98" s="64">
        <f t="shared" si="67"/>
        <v>44.8102416992188</v>
      </c>
      <c r="AE98" s="64">
        <f t="shared" si="67"/>
        <v>41.156602859497099</v>
      </c>
      <c r="AF98" s="64">
        <f t="shared" si="67"/>
        <v>44.4541206359863</v>
      </c>
      <c r="AG98" s="64">
        <f t="shared" si="67"/>
        <v>45.789020538330099</v>
      </c>
      <c r="AH98" s="67">
        <f t="shared" si="67"/>
        <v>41.224342346191399</v>
      </c>
      <c r="AI98" s="71">
        <f t="shared" si="66"/>
        <v>-18.175657272338903</v>
      </c>
      <c r="AJ98" s="94"/>
      <c r="AK98" s="50" t="s">
        <v>145</v>
      </c>
      <c r="AL98" s="51">
        <v>0</v>
      </c>
      <c r="AM98" s="51">
        <v>2.7999999523162802</v>
      </c>
      <c r="AN98" s="51">
        <v>1.8000000119209301</v>
      </c>
      <c r="AO98" s="51">
        <v>0</v>
      </c>
      <c r="AP98" s="51">
        <v>2.3106272220611599</v>
      </c>
      <c r="AQ98" s="51">
        <v>1.55672219395638</v>
      </c>
      <c r="AR98" s="51">
        <v>3.2664383053779602</v>
      </c>
      <c r="AS98" s="51">
        <v>0.59625470638275102</v>
      </c>
      <c r="AT98" s="51">
        <v>2.0893010497093201</v>
      </c>
      <c r="AU98" s="51">
        <v>2.1110506057739298</v>
      </c>
      <c r="AV98" s="51">
        <v>3.0825451612472499</v>
      </c>
      <c r="AW98" s="51">
        <v>2.4467737674713099</v>
      </c>
      <c r="AX98" s="51">
        <v>2.5429120063781698</v>
      </c>
      <c r="AY98" s="51">
        <v>3.1985044479370099</v>
      </c>
      <c r="AZ98" s="51">
        <v>3.7975504398345898</v>
      </c>
    </row>
    <row r="99" spans="19:52" x14ac:dyDescent="0.25">
      <c r="S99" s="68" t="s">
        <v>120</v>
      </c>
      <c r="T99" s="62">
        <f t="shared" si="68"/>
        <v>48.799999237060497</v>
      </c>
      <c r="U99" s="62">
        <f t="shared" si="67"/>
        <v>57.599998474121101</v>
      </c>
      <c r="V99" s="62">
        <f t="shared" si="67"/>
        <v>48.399999618530302</v>
      </c>
      <c r="W99" s="62">
        <f t="shared" si="67"/>
        <v>59.600002288818402</v>
      </c>
      <c r="X99" s="62">
        <f t="shared" si="67"/>
        <v>36.607751846313498</v>
      </c>
      <c r="Y99" s="62">
        <f t="shared" si="67"/>
        <v>33.249916076660199</v>
      </c>
      <c r="Z99" s="62">
        <f t="shared" si="67"/>
        <v>39.538675308227504</v>
      </c>
      <c r="AA99" s="62">
        <f t="shared" si="67"/>
        <v>33.2716159820557</v>
      </c>
      <c r="AB99" s="62">
        <f t="shared" si="67"/>
        <v>34.107629776000998</v>
      </c>
      <c r="AC99" s="62">
        <f t="shared" si="67"/>
        <v>40.494897842407198</v>
      </c>
      <c r="AD99" s="62">
        <f t="shared" si="67"/>
        <v>45.771078109741197</v>
      </c>
      <c r="AE99" s="62">
        <f t="shared" si="67"/>
        <v>44.828649520874002</v>
      </c>
      <c r="AF99" s="62">
        <f t="shared" si="67"/>
        <v>41.549493789672901</v>
      </c>
      <c r="AG99" s="62">
        <f t="shared" si="67"/>
        <v>44.634586334228501</v>
      </c>
      <c r="AH99" s="63">
        <f t="shared" si="67"/>
        <v>45.925958633422901</v>
      </c>
      <c r="AI99" s="92">
        <f t="shared" si="66"/>
        <v>-2.8740406036375958</v>
      </c>
      <c r="AJ99" s="94"/>
      <c r="AK99" s="50" t="s">
        <v>146</v>
      </c>
      <c r="AL99" s="51">
        <v>0</v>
      </c>
      <c r="AM99" s="51">
        <v>0</v>
      </c>
      <c r="AN99" s="51">
        <v>2.7999999523162802</v>
      </c>
      <c r="AO99" s="51">
        <v>1.8000000119209301</v>
      </c>
      <c r="AP99" s="51">
        <v>0</v>
      </c>
      <c r="AQ99" s="51">
        <v>1.76490986347198</v>
      </c>
      <c r="AR99" s="51">
        <v>1.2453300952911399</v>
      </c>
      <c r="AS99" s="51">
        <v>2.6019845604896501</v>
      </c>
      <c r="AT99" s="51">
        <v>0.453319132328033</v>
      </c>
      <c r="AU99" s="51">
        <v>1.65492331981659</v>
      </c>
      <c r="AV99" s="51">
        <v>1.66505563259125</v>
      </c>
      <c r="AW99" s="51">
        <v>2.4650429487228398</v>
      </c>
      <c r="AX99" s="51">
        <v>1.9392740726470901</v>
      </c>
      <c r="AY99" s="51">
        <v>2.0099312663078299</v>
      </c>
      <c r="AZ99" s="51">
        <v>2.5607041120529201</v>
      </c>
    </row>
    <row r="100" spans="19:52" x14ac:dyDescent="0.25">
      <c r="S100" s="3" t="s">
        <v>9</v>
      </c>
      <c r="T100" s="60">
        <f>SUM(T90:T99)</f>
        <v>444.59999656677229</v>
      </c>
      <c r="U100" s="60">
        <f t="shared" ref="U100:AI100" si="69">SUM(U90:U99)</f>
        <v>440.39999866485596</v>
      </c>
      <c r="V100" s="60">
        <f t="shared" si="69"/>
        <v>419.8000020980835</v>
      </c>
      <c r="W100" s="60">
        <f t="shared" si="69"/>
        <v>397.60000514984148</v>
      </c>
      <c r="X100" s="60">
        <f t="shared" si="69"/>
        <v>382.12693691253662</v>
      </c>
      <c r="Y100" s="60">
        <f t="shared" si="69"/>
        <v>391.21761035919201</v>
      </c>
      <c r="Z100" s="60">
        <f t="shared" si="69"/>
        <v>395.7081260681154</v>
      </c>
      <c r="AA100" s="60">
        <f t="shared" si="69"/>
        <v>401.80360698699963</v>
      </c>
      <c r="AB100" s="60">
        <f t="shared" si="69"/>
        <v>427.86667633056646</v>
      </c>
      <c r="AC100" s="60">
        <f t="shared" si="69"/>
        <v>447.23181533813499</v>
      </c>
      <c r="AD100" s="60">
        <f t="shared" si="69"/>
        <v>457.95195770263678</v>
      </c>
      <c r="AE100" s="60">
        <f t="shared" si="69"/>
        <v>473.14908027648926</v>
      </c>
      <c r="AF100" s="60">
        <f t="shared" si="69"/>
        <v>483.39764785766607</v>
      </c>
      <c r="AG100" s="60">
        <f t="shared" si="69"/>
        <v>507.68682289123524</v>
      </c>
      <c r="AH100" s="60">
        <f t="shared" si="69"/>
        <v>518.71077346801769</v>
      </c>
      <c r="AI100" s="60">
        <f t="shared" si="69"/>
        <v>74.110776901245416</v>
      </c>
      <c r="AJ100" s="99"/>
      <c r="AK100" s="50" t="s">
        <v>147</v>
      </c>
      <c r="AL100" s="51">
        <v>0.80000001192092896</v>
      </c>
      <c r="AM100" s="51">
        <v>0</v>
      </c>
      <c r="AN100" s="51">
        <v>0</v>
      </c>
      <c r="AO100" s="51">
        <v>1</v>
      </c>
      <c r="AP100" s="51">
        <v>1.3697783946991</v>
      </c>
      <c r="AQ100" s="51">
        <v>0</v>
      </c>
      <c r="AR100" s="51">
        <v>1.32268166542053</v>
      </c>
      <c r="AS100" s="51">
        <v>0.974855996668339</v>
      </c>
      <c r="AT100" s="51">
        <v>2.0260391831398001</v>
      </c>
      <c r="AU100" s="51">
        <v>0.33537214994430498</v>
      </c>
      <c r="AV100" s="51">
        <v>1.28184646368027</v>
      </c>
      <c r="AW100" s="51">
        <v>1.2854771018028299</v>
      </c>
      <c r="AX100" s="51">
        <v>1.92758357524872</v>
      </c>
      <c r="AY100" s="51">
        <v>1.50434762239456</v>
      </c>
      <c r="AZ100" s="51">
        <v>1.5573453307151801</v>
      </c>
    </row>
    <row r="101" spans="19:52" x14ac:dyDescent="0.25">
      <c r="S101" s="75" t="s">
        <v>121</v>
      </c>
      <c r="T101" s="76">
        <f>AL74</f>
        <v>39.600000381469698</v>
      </c>
      <c r="U101" s="76">
        <f t="shared" ref="U101:AH101" si="70">AM74</f>
        <v>46.799999237060497</v>
      </c>
      <c r="V101" s="76">
        <f t="shared" si="70"/>
        <v>58.399999618530302</v>
      </c>
      <c r="W101" s="76">
        <f t="shared" si="70"/>
        <v>47.399999618530302</v>
      </c>
      <c r="X101" s="76">
        <f t="shared" si="70"/>
        <v>58.363416671752901</v>
      </c>
      <c r="Y101" s="76">
        <f t="shared" si="70"/>
        <v>36.366488456726103</v>
      </c>
      <c r="Z101" s="76">
        <f t="shared" si="70"/>
        <v>32.978321075439503</v>
      </c>
      <c r="AA101" s="76">
        <f t="shared" si="70"/>
        <v>39.238887786865199</v>
      </c>
      <c r="AB101" s="76">
        <f t="shared" si="70"/>
        <v>33.168267250061</v>
      </c>
      <c r="AC101" s="76">
        <f t="shared" si="70"/>
        <v>34.194253921508803</v>
      </c>
      <c r="AD101" s="76">
        <f t="shared" si="70"/>
        <v>40.1852130889893</v>
      </c>
      <c r="AE101" s="76">
        <f t="shared" si="70"/>
        <v>45.383665084838903</v>
      </c>
      <c r="AF101" s="76">
        <f t="shared" si="70"/>
        <v>44.613616943359403</v>
      </c>
      <c r="AG101" s="76">
        <f t="shared" si="70"/>
        <v>41.619939804077099</v>
      </c>
      <c r="AH101" s="77">
        <f t="shared" si="70"/>
        <v>44.508766174316399</v>
      </c>
      <c r="AI101" s="91">
        <f t="shared" ref="AI101:AI110" si="71">AH101-T101</f>
        <v>4.908765792846701</v>
      </c>
      <c r="AJ101" s="94"/>
      <c r="AK101" s="50" t="s">
        <v>148</v>
      </c>
      <c r="AL101" s="51">
        <v>0</v>
      </c>
      <c r="AM101" s="51">
        <v>0</v>
      </c>
      <c r="AN101" s="51">
        <v>0</v>
      </c>
      <c r="AO101" s="51">
        <v>0</v>
      </c>
      <c r="AP101" s="51">
        <v>0.76333528757095304</v>
      </c>
      <c r="AQ101" s="51">
        <v>1.01027819514275</v>
      </c>
      <c r="AR101" s="51">
        <v>0</v>
      </c>
      <c r="AS101" s="51">
        <v>0.96947136521339405</v>
      </c>
      <c r="AT101" s="51">
        <v>0.74722986668348301</v>
      </c>
      <c r="AU101" s="51">
        <v>1.5429072976112399</v>
      </c>
      <c r="AV101" s="51">
        <v>0.24206107854843101</v>
      </c>
      <c r="AW101" s="51">
        <v>0.97231608629226696</v>
      </c>
      <c r="AX101" s="51">
        <v>0.97124889492988598</v>
      </c>
      <c r="AY101" s="51">
        <v>1.47444868087769</v>
      </c>
      <c r="AZ101" s="51">
        <v>1.1439623832702599</v>
      </c>
    </row>
    <row r="102" spans="19:52" x14ac:dyDescent="0.25">
      <c r="S102" s="29" t="s">
        <v>122</v>
      </c>
      <c r="T102" s="60">
        <f>AL75</f>
        <v>44.399999618530302</v>
      </c>
      <c r="U102" s="60">
        <f t="shared" ref="U102:AH110" si="72">AM75</f>
        <v>38.600000381469698</v>
      </c>
      <c r="V102" s="60">
        <f t="shared" si="72"/>
        <v>44.800001144409201</v>
      </c>
      <c r="W102" s="60">
        <f t="shared" si="72"/>
        <v>55.600000381469698</v>
      </c>
      <c r="X102" s="60">
        <f t="shared" si="72"/>
        <v>46.469493865966797</v>
      </c>
      <c r="Y102" s="60">
        <f t="shared" si="72"/>
        <v>56.990020751953097</v>
      </c>
      <c r="Z102" s="60">
        <f t="shared" si="72"/>
        <v>35.958590507507303</v>
      </c>
      <c r="AA102" s="60">
        <f t="shared" si="72"/>
        <v>32.556158065795898</v>
      </c>
      <c r="AB102" s="60">
        <f t="shared" si="72"/>
        <v>38.784835815429702</v>
      </c>
      <c r="AC102" s="60">
        <f t="shared" si="72"/>
        <v>32.909666061401403</v>
      </c>
      <c r="AD102" s="60">
        <f t="shared" si="72"/>
        <v>34.084863662719698</v>
      </c>
      <c r="AE102" s="60">
        <f t="shared" si="72"/>
        <v>39.701078414916999</v>
      </c>
      <c r="AF102" s="60">
        <f t="shared" si="72"/>
        <v>44.836042404174798</v>
      </c>
      <c r="AG102" s="60">
        <f t="shared" si="72"/>
        <v>44.1826496124268</v>
      </c>
      <c r="AH102" s="61">
        <f t="shared" si="72"/>
        <v>41.464351654052699</v>
      </c>
      <c r="AI102" s="70">
        <f t="shared" si="71"/>
        <v>-2.935647964477603</v>
      </c>
      <c r="AJ102" s="94"/>
      <c r="AK102" s="50" t="s">
        <v>149</v>
      </c>
      <c r="AL102" s="51">
        <v>0</v>
      </c>
      <c r="AM102" s="51">
        <v>0</v>
      </c>
      <c r="AN102" s="51">
        <v>0</v>
      </c>
      <c r="AO102" s="51">
        <v>0</v>
      </c>
      <c r="AP102" s="51">
        <v>0</v>
      </c>
      <c r="AQ102" s="51">
        <v>0.57004469633102395</v>
      </c>
      <c r="AR102" s="51">
        <v>0.72893905639648404</v>
      </c>
      <c r="AS102" s="51">
        <v>0</v>
      </c>
      <c r="AT102" s="51">
        <v>0.69323340058326699</v>
      </c>
      <c r="AU102" s="51">
        <v>0.56078531965613398</v>
      </c>
      <c r="AV102" s="51">
        <v>1.1527733951807</v>
      </c>
      <c r="AW102" s="51">
        <v>0.17058187723159801</v>
      </c>
      <c r="AX102" s="51">
        <v>0.72340539097786005</v>
      </c>
      <c r="AY102" s="51">
        <v>0.71907922625541698</v>
      </c>
      <c r="AZ102" s="51">
        <v>1.1070348918438</v>
      </c>
    </row>
    <row r="103" spans="19:52" x14ac:dyDescent="0.25">
      <c r="S103" s="66" t="s">
        <v>123</v>
      </c>
      <c r="T103" s="64">
        <f t="shared" ref="T103:T110" si="73">AL76</f>
        <v>41.800001144409201</v>
      </c>
      <c r="U103" s="64">
        <f t="shared" si="72"/>
        <v>44.200000762939503</v>
      </c>
      <c r="V103" s="64">
        <f t="shared" si="72"/>
        <v>35.799999237060497</v>
      </c>
      <c r="W103" s="64">
        <f t="shared" si="72"/>
        <v>43.800001144409201</v>
      </c>
      <c r="X103" s="64">
        <f t="shared" si="72"/>
        <v>54.433937072753899</v>
      </c>
      <c r="Y103" s="64">
        <f t="shared" si="72"/>
        <v>45.6124172210693</v>
      </c>
      <c r="Z103" s="64">
        <f t="shared" si="72"/>
        <v>55.666175842285199</v>
      </c>
      <c r="AA103" s="64">
        <f t="shared" si="72"/>
        <v>35.559437751769998</v>
      </c>
      <c r="AB103" s="64">
        <f t="shared" si="72"/>
        <v>32.185024261474602</v>
      </c>
      <c r="AC103" s="64">
        <f t="shared" si="72"/>
        <v>38.398818969726598</v>
      </c>
      <c r="AD103" s="64">
        <f t="shared" si="72"/>
        <v>32.6552286148071</v>
      </c>
      <c r="AE103" s="64">
        <f t="shared" si="72"/>
        <v>33.970464706420898</v>
      </c>
      <c r="AF103" s="64">
        <f t="shared" si="72"/>
        <v>39.2883110046387</v>
      </c>
      <c r="AG103" s="64">
        <f t="shared" si="72"/>
        <v>44.308506011962898</v>
      </c>
      <c r="AH103" s="67">
        <f t="shared" si="72"/>
        <v>43.756422042846701</v>
      </c>
      <c r="AI103" s="71">
        <f t="shared" si="71"/>
        <v>1.9564208984375</v>
      </c>
      <c r="AJ103" s="94"/>
      <c r="AK103" s="50" t="s">
        <v>150</v>
      </c>
      <c r="AL103" s="51">
        <v>0</v>
      </c>
      <c r="AM103" s="51">
        <v>0</v>
      </c>
      <c r="AN103" s="51">
        <v>0</v>
      </c>
      <c r="AO103" s="51">
        <v>0</v>
      </c>
      <c r="AP103" s="51">
        <v>0</v>
      </c>
      <c r="AQ103" s="51">
        <v>0</v>
      </c>
      <c r="AR103" s="51">
        <v>0.42233175039291398</v>
      </c>
      <c r="AS103" s="51">
        <v>0.52464911341667197</v>
      </c>
      <c r="AT103" s="51">
        <v>0</v>
      </c>
      <c r="AU103" s="51">
        <v>0.50407192111015298</v>
      </c>
      <c r="AV103" s="51">
        <v>0.418699681758881</v>
      </c>
      <c r="AW103" s="51">
        <v>0.85763742029666901</v>
      </c>
      <c r="AX103" s="51">
        <v>0.122064039111137</v>
      </c>
      <c r="AY103" s="51">
        <v>0.53387793898582503</v>
      </c>
      <c r="AZ103" s="51">
        <v>0.52848377823829695</v>
      </c>
    </row>
    <row r="104" spans="19:52" x14ac:dyDescent="0.25">
      <c r="S104" s="29" t="s">
        <v>124</v>
      </c>
      <c r="T104" s="60">
        <f t="shared" si="73"/>
        <v>39.199998855590799</v>
      </c>
      <c r="U104" s="60">
        <f t="shared" si="72"/>
        <v>42.600000381469698</v>
      </c>
      <c r="V104" s="60">
        <f t="shared" si="72"/>
        <v>45.200000762939503</v>
      </c>
      <c r="W104" s="60">
        <f t="shared" si="72"/>
        <v>33</v>
      </c>
      <c r="X104" s="60">
        <f t="shared" si="72"/>
        <v>43.074048995971701</v>
      </c>
      <c r="Y104" s="60">
        <f t="shared" si="72"/>
        <v>53.355232238769503</v>
      </c>
      <c r="Z104" s="60">
        <f t="shared" si="72"/>
        <v>44.847642898559599</v>
      </c>
      <c r="AA104" s="60">
        <f t="shared" si="72"/>
        <v>54.4365329742432</v>
      </c>
      <c r="AB104" s="60">
        <f t="shared" si="72"/>
        <v>35.231146812439</v>
      </c>
      <c r="AC104" s="60">
        <f t="shared" si="72"/>
        <v>31.927277565002399</v>
      </c>
      <c r="AD104" s="60">
        <f t="shared" si="72"/>
        <v>38.081348419189503</v>
      </c>
      <c r="AE104" s="60">
        <f t="shared" si="72"/>
        <v>32.463995933532701</v>
      </c>
      <c r="AF104" s="60">
        <f t="shared" si="72"/>
        <v>33.941301345825202</v>
      </c>
      <c r="AG104" s="60">
        <f t="shared" si="72"/>
        <v>38.960077285766602</v>
      </c>
      <c r="AH104" s="61">
        <f t="shared" si="72"/>
        <v>43.862653732299798</v>
      </c>
      <c r="AI104" s="70">
        <f t="shared" si="71"/>
        <v>4.6626548767089986</v>
      </c>
      <c r="AJ104" s="94"/>
      <c r="AK104" s="50"/>
      <c r="AL104" s="50"/>
      <c r="AM104" s="50"/>
      <c r="AN104" s="50"/>
      <c r="AO104" s="50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</row>
    <row r="105" spans="19:52" x14ac:dyDescent="0.25">
      <c r="S105" s="66" t="s">
        <v>125</v>
      </c>
      <c r="T105" s="64">
        <f t="shared" si="73"/>
        <v>38.399999618530302</v>
      </c>
      <c r="U105" s="64">
        <f t="shared" si="72"/>
        <v>40</v>
      </c>
      <c r="V105" s="64">
        <f t="shared" si="72"/>
        <v>42.399999618530302</v>
      </c>
      <c r="W105" s="64">
        <f t="shared" si="72"/>
        <v>44.200000762939503</v>
      </c>
      <c r="X105" s="64">
        <f t="shared" si="72"/>
        <v>32.794270515441902</v>
      </c>
      <c r="Y105" s="64">
        <f t="shared" si="72"/>
        <v>42.444704055786097</v>
      </c>
      <c r="Z105" s="64">
        <f t="shared" si="72"/>
        <v>52.3991603851318</v>
      </c>
      <c r="AA105" s="64">
        <f t="shared" si="72"/>
        <v>44.185073852539098</v>
      </c>
      <c r="AB105" s="64">
        <f t="shared" si="72"/>
        <v>53.363367080688498</v>
      </c>
      <c r="AC105" s="64">
        <f t="shared" si="72"/>
        <v>35.017844200134299</v>
      </c>
      <c r="AD105" s="64">
        <f t="shared" si="72"/>
        <v>31.755754470825199</v>
      </c>
      <c r="AE105" s="64">
        <f t="shared" si="72"/>
        <v>37.8328666687012</v>
      </c>
      <c r="AF105" s="64">
        <f t="shared" si="72"/>
        <v>32.387614250183098</v>
      </c>
      <c r="AG105" s="64">
        <f t="shared" si="72"/>
        <v>33.951330184936502</v>
      </c>
      <c r="AH105" s="67">
        <f t="shared" si="72"/>
        <v>38.724672317504897</v>
      </c>
      <c r="AI105" s="71">
        <f t="shared" si="71"/>
        <v>0.32467269897459516</v>
      </c>
      <c r="AJ105" s="94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</row>
    <row r="106" spans="19:52" x14ac:dyDescent="0.25">
      <c r="S106" s="29" t="s">
        <v>126</v>
      </c>
      <c r="T106" s="60">
        <f t="shared" si="73"/>
        <v>22.200000762939499</v>
      </c>
      <c r="U106" s="60">
        <f t="shared" si="72"/>
        <v>35.600000381469698</v>
      </c>
      <c r="V106" s="60">
        <f t="shared" si="72"/>
        <v>40</v>
      </c>
      <c r="W106" s="60">
        <f t="shared" si="72"/>
        <v>39.399999618530302</v>
      </c>
      <c r="X106" s="60">
        <f t="shared" si="72"/>
        <v>43.2636814117432</v>
      </c>
      <c r="Y106" s="60">
        <f t="shared" si="72"/>
        <v>32.431041717529297</v>
      </c>
      <c r="Z106" s="60">
        <f t="shared" si="72"/>
        <v>41.668785095214801</v>
      </c>
      <c r="AA106" s="60">
        <f t="shared" si="72"/>
        <v>51.304052352905302</v>
      </c>
      <c r="AB106" s="60">
        <f t="shared" si="72"/>
        <v>43.3856906890869</v>
      </c>
      <c r="AC106" s="60">
        <f t="shared" si="72"/>
        <v>52.1880207061768</v>
      </c>
      <c r="AD106" s="60">
        <f t="shared" si="72"/>
        <v>34.646724700927699</v>
      </c>
      <c r="AE106" s="60">
        <f t="shared" si="72"/>
        <v>31.422566413879402</v>
      </c>
      <c r="AF106" s="60">
        <f t="shared" si="72"/>
        <v>37.440567016601598</v>
      </c>
      <c r="AG106" s="60">
        <f t="shared" si="72"/>
        <v>32.141048431396499</v>
      </c>
      <c r="AH106" s="61">
        <f t="shared" si="72"/>
        <v>33.772973060607903</v>
      </c>
      <c r="AI106" s="70">
        <f t="shared" si="71"/>
        <v>11.572972297668404</v>
      </c>
      <c r="AJ106" s="94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</row>
    <row r="107" spans="19:52" x14ac:dyDescent="0.25">
      <c r="S107" s="66" t="s">
        <v>127</v>
      </c>
      <c r="T107" s="64">
        <f t="shared" si="73"/>
        <v>25.800001144409201</v>
      </c>
      <c r="U107" s="64">
        <f t="shared" si="72"/>
        <v>23</v>
      </c>
      <c r="V107" s="64">
        <f t="shared" si="72"/>
        <v>32.600000381469698</v>
      </c>
      <c r="W107" s="64">
        <f t="shared" si="72"/>
        <v>40</v>
      </c>
      <c r="X107" s="64">
        <f t="shared" si="72"/>
        <v>38.321152687072797</v>
      </c>
      <c r="Y107" s="64">
        <f t="shared" si="72"/>
        <v>42.200405120849602</v>
      </c>
      <c r="Z107" s="64">
        <f t="shared" si="72"/>
        <v>31.9524955749512</v>
      </c>
      <c r="AA107" s="64">
        <f t="shared" si="72"/>
        <v>40.773950576782198</v>
      </c>
      <c r="AB107" s="64">
        <f t="shared" si="72"/>
        <v>50.111232757568402</v>
      </c>
      <c r="AC107" s="64">
        <f t="shared" si="72"/>
        <v>42.488124847412102</v>
      </c>
      <c r="AD107" s="64">
        <f t="shared" si="72"/>
        <v>50.902233123779297</v>
      </c>
      <c r="AE107" s="64">
        <f t="shared" si="72"/>
        <v>34.147665977477999</v>
      </c>
      <c r="AF107" s="64">
        <f t="shared" si="72"/>
        <v>30.968528747558601</v>
      </c>
      <c r="AG107" s="64">
        <f t="shared" si="72"/>
        <v>36.915052413940401</v>
      </c>
      <c r="AH107" s="67">
        <f t="shared" si="72"/>
        <v>31.759716033935501</v>
      </c>
      <c r="AI107" s="71">
        <f t="shared" si="71"/>
        <v>5.9597148895262997</v>
      </c>
      <c r="AJ107" s="94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</row>
    <row r="108" spans="19:52" x14ac:dyDescent="0.25">
      <c r="S108" s="29" t="s">
        <v>128</v>
      </c>
      <c r="T108" s="60">
        <f t="shared" si="73"/>
        <v>27.800000190734899</v>
      </c>
      <c r="U108" s="60">
        <f t="shared" si="72"/>
        <v>24.800001144409201</v>
      </c>
      <c r="V108" s="60">
        <f t="shared" si="72"/>
        <v>23</v>
      </c>
      <c r="W108" s="60">
        <f t="shared" si="72"/>
        <v>31.600000381469702</v>
      </c>
      <c r="X108" s="60">
        <f t="shared" si="72"/>
        <v>38.7673435211182</v>
      </c>
      <c r="Y108" s="60">
        <f t="shared" si="72"/>
        <v>37.204137802124002</v>
      </c>
      <c r="Z108" s="60">
        <f t="shared" si="72"/>
        <v>41.047744750976598</v>
      </c>
      <c r="AA108" s="60">
        <f t="shared" si="72"/>
        <v>31.3963298797607</v>
      </c>
      <c r="AB108" s="60">
        <f t="shared" si="72"/>
        <v>39.815504074096701</v>
      </c>
      <c r="AC108" s="60">
        <f t="shared" si="72"/>
        <v>48.8771648406982</v>
      </c>
      <c r="AD108" s="60">
        <f t="shared" si="72"/>
        <v>41.514467239379897</v>
      </c>
      <c r="AE108" s="60">
        <f t="shared" si="72"/>
        <v>49.574216842651403</v>
      </c>
      <c r="AF108" s="60">
        <f t="shared" si="72"/>
        <v>33.601329803466797</v>
      </c>
      <c r="AG108" s="60">
        <f t="shared" si="72"/>
        <v>30.4615879058838</v>
      </c>
      <c r="AH108" s="61">
        <f t="shared" si="72"/>
        <v>36.321533203125</v>
      </c>
      <c r="AI108" s="70">
        <f t="shared" si="71"/>
        <v>8.5215330123901012</v>
      </c>
      <c r="AJ108" s="94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</row>
    <row r="109" spans="19:52" x14ac:dyDescent="0.25">
      <c r="S109" s="66" t="s">
        <v>129</v>
      </c>
      <c r="T109" s="64">
        <f t="shared" si="73"/>
        <v>29</v>
      </c>
      <c r="U109" s="64">
        <f t="shared" si="72"/>
        <v>26.800000190734899</v>
      </c>
      <c r="V109" s="64">
        <f t="shared" si="72"/>
        <v>21.799999713897702</v>
      </c>
      <c r="W109" s="64">
        <f t="shared" si="72"/>
        <v>23</v>
      </c>
      <c r="X109" s="64">
        <f t="shared" si="72"/>
        <v>30.346751213073698</v>
      </c>
      <c r="Y109" s="64">
        <f t="shared" si="72"/>
        <v>37.514415740966797</v>
      </c>
      <c r="Z109" s="64">
        <f t="shared" si="72"/>
        <v>36.1061754226685</v>
      </c>
      <c r="AA109" s="64">
        <f t="shared" si="72"/>
        <v>39.815456390380902</v>
      </c>
      <c r="AB109" s="64">
        <f t="shared" si="72"/>
        <v>30.796866416931199</v>
      </c>
      <c r="AC109" s="64">
        <f t="shared" si="72"/>
        <v>38.845882415771499</v>
      </c>
      <c r="AD109" s="64">
        <f t="shared" si="72"/>
        <v>47.600028991699197</v>
      </c>
      <c r="AE109" s="64">
        <f t="shared" si="72"/>
        <v>40.486873626708999</v>
      </c>
      <c r="AF109" s="64">
        <f t="shared" si="72"/>
        <v>48.2489719390869</v>
      </c>
      <c r="AG109" s="64">
        <f t="shared" si="72"/>
        <v>33.032283782958999</v>
      </c>
      <c r="AH109" s="67">
        <f t="shared" si="72"/>
        <v>29.957044601440401</v>
      </c>
      <c r="AI109" s="71">
        <f t="shared" si="71"/>
        <v>0.95704460144040127</v>
      </c>
      <c r="AJ109" s="94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</row>
    <row r="110" spans="19:52" x14ac:dyDescent="0.25">
      <c r="S110" s="68" t="s">
        <v>130</v>
      </c>
      <c r="T110" s="62">
        <f t="shared" si="73"/>
        <v>12.7999997138977</v>
      </c>
      <c r="U110" s="62">
        <f t="shared" si="72"/>
        <v>26</v>
      </c>
      <c r="V110" s="62">
        <f t="shared" si="72"/>
        <v>21.799999237060501</v>
      </c>
      <c r="W110" s="62">
        <f t="shared" si="72"/>
        <v>18.999999523162799</v>
      </c>
      <c r="X110" s="62">
        <f t="shared" si="72"/>
        <v>22.2800550460815</v>
      </c>
      <c r="Y110" s="62">
        <f t="shared" si="72"/>
        <v>28.997738838195801</v>
      </c>
      <c r="Z110" s="62">
        <f t="shared" si="72"/>
        <v>36.080537796020501</v>
      </c>
      <c r="AA110" s="62">
        <f t="shared" si="72"/>
        <v>34.8353109359741</v>
      </c>
      <c r="AB110" s="62">
        <f t="shared" si="72"/>
        <v>38.378313064575202</v>
      </c>
      <c r="AC110" s="62">
        <f t="shared" si="72"/>
        <v>30.023143768310501</v>
      </c>
      <c r="AD110" s="62">
        <f t="shared" si="72"/>
        <v>37.654890060424798</v>
      </c>
      <c r="AE110" s="62">
        <f t="shared" si="72"/>
        <v>46.064790725708001</v>
      </c>
      <c r="AF110" s="62">
        <f t="shared" si="72"/>
        <v>39.2496242523193</v>
      </c>
      <c r="AG110" s="62">
        <f t="shared" si="72"/>
        <v>46.697132110595703</v>
      </c>
      <c r="AH110" s="63">
        <f t="shared" si="72"/>
        <v>32.260456085205099</v>
      </c>
      <c r="AI110" s="92">
        <f t="shared" si="71"/>
        <v>19.460456371307401</v>
      </c>
      <c r="AJ110" s="94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</row>
    <row r="111" spans="19:52" x14ac:dyDescent="0.25">
      <c r="S111" s="3" t="s">
        <v>9</v>
      </c>
      <c r="T111" s="60">
        <f>SUM(T101:T110)</f>
        <v>321.00000143051165</v>
      </c>
      <c r="U111" s="60">
        <f t="shared" ref="U111:AI111" si="74">SUM(U101:U110)</f>
        <v>348.40000247955317</v>
      </c>
      <c r="V111" s="60">
        <f t="shared" si="74"/>
        <v>365.79999971389776</v>
      </c>
      <c r="W111" s="60">
        <f t="shared" si="74"/>
        <v>377.00000143051153</v>
      </c>
      <c r="X111" s="60">
        <f t="shared" si="74"/>
        <v>408.11415100097662</v>
      </c>
      <c r="Y111" s="60">
        <f t="shared" si="74"/>
        <v>413.11660194396961</v>
      </c>
      <c r="Z111" s="60">
        <f t="shared" si="74"/>
        <v>408.70562934875511</v>
      </c>
      <c r="AA111" s="60">
        <f t="shared" si="74"/>
        <v>404.1011905670166</v>
      </c>
      <c r="AB111" s="60">
        <f t="shared" si="74"/>
        <v>395.22024822235119</v>
      </c>
      <c r="AC111" s="60">
        <f t="shared" si="74"/>
        <v>384.87019729614258</v>
      </c>
      <c r="AD111" s="60">
        <f t="shared" si="74"/>
        <v>389.0807523727417</v>
      </c>
      <c r="AE111" s="60">
        <f t="shared" si="74"/>
        <v>391.04818439483648</v>
      </c>
      <c r="AF111" s="60">
        <f t="shared" si="74"/>
        <v>384.57590770721441</v>
      </c>
      <c r="AG111" s="60">
        <f t="shared" si="74"/>
        <v>382.26960754394531</v>
      </c>
      <c r="AH111" s="60">
        <f t="shared" si="74"/>
        <v>376.38858890533436</v>
      </c>
      <c r="AI111" s="60">
        <f t="shared" si="74"/>
        <v>55.388587474822799</v>
      </c>
      <c r="AJ111" s="99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</row>
    <row r="112" spans="19:52" x14ac:dyDescent="0.25">
      <c r="S112" s="75" t="s">
        <v>131</v>
      </c>
      <c r="T112" s="76">
        <f>AL84</f>
        <v>21.600000381469702</v>
      </c>
      <c r="U112" s="76">
        <f t="shared" ref="U112:AH112" si="75">AM84</f>
        <v>12</v>
      </c>
      <c r="V112" s="76">
        <f t="shared" si="75"/>
        <v>24</v>
      </c>
      <c r="W112" s="76">
        <f t="shared" si="75"/>
        <v>21.799999237060501</v>
      </c>
      <c r="X112" s="76">
        <f t="shared" si="75"/>
        <v>18.352387428283699</v>
      </c>
      <c r="Y112" s="76">
        <f t="shared" si="75"/>
        <v>21.441730499267599</v>
      </c>
      <c r="Z112" s="76">
        <f t="shared" si="75"/>
        <v>27.559304237365701</v>
      </c>
      <c r="AA112" s="76">
        <f t="shared" si="75"/>
        <v>34.499187469482401</v>
      </c>
      <c r="AB112" s="76">
        <f t="shared" si="75"/>
        <v>33.418715476989703</v>
      </c>
      <c r="AC112" s="76">
        <f t="shared" si="75"/>
        <v>36.787725448608398</v>
      </c>
      <c r="AD112" s="76">
        <f t="shared" si="75"/>
        <v>29.078633308410598</v>
      </c>
      <c r="AE112" s="76">
        <f t="shared" si="75"/>
        <v>36.277175903320298</v>
      </c>
      <c r="AF112" s="76">
        <f t="shared" si="75"/>
        <v>44.330999374389599</v>
      </c>
      <c r="AG112" s="76">
        <f t="shared" si="75"/>
        <v>37.821479797363303</v>
      </c>
      <c r="AH112" s="77">
        <f t="shared" si="75"/>
        <v>44.946557998657198</v>
      </c>
      <c r="AI112" s="81">
        <f t="shared" ref="AI112:AI121" si="76">AH112-T112</f>
        <v>23.346557617187496</v>
      </c>
      <c r="AJ112" s="94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</row>
    <row r="113" spans="19:52" x14ac:dyDescent="0.25">
      <c r="S113" s="29" t="s">
        <v>132</v>
      </c>
      <c r="T113" s="60">
        <f>AL85</f>
        <v>16.600000381469702</v>
      </c>
      <c r="U113" s="60">
        <f t="shared" ref="U113:AH121" si="77">AM85</f>
        <v>19.600000381469702</v>
      </c>
      <c r="V113" s="60">
        <f t="shared" si="77"/>
        <v>12</v>
      </c>
      <c r="W113" s="60">
        <f t="shared" si="77"/>
        <v>21</v>
      </c>
      <c r="X113" s="60">
        <f t="shared" si="77"/>
        <v>20.7349338531494</v>
      </c>
      <c r="Y113" s="60">
        <f t="shared" si="77"/>
        <v>17.573480606079102</v>
      </c>
      <c r="Z113" s="60">
        <f t="shared" si="77"/>
        <v>20.4394931793213</v>
      </c>
      <c r="AA113" s="60">
        <f t="shared" si="77"/>
        <v>25.961565017700199</v>
      </c>
      <c r="AB113" s="60">
        <f t="shared" si="77"/>
        <v>32.737133026122997</v>
      </c>
      <c r="AC113" s="60">
        <f t="shared" si="77"/>
        <v>31.803851127624501</v>
      </c>
      <c r="AD113" s="60">
        <f t="shared" si="77"/>
        <v>35.055440902709996</v>
      </c>
      <c r="AE113" s="60">
        <f t="shared" si="77"/>
        <v>27.963419914245598</v>
      </c>
      <c r="AF113" s="60">
        <f t="shared" si="77"/>
        <v>34.728271484375</v>
      </c>
      <c r="AG113" s="60">
        <f t="shared" si="77"/>
        <v>42.393693923950202</v>
      </c>
      <c r="AH113" s="61">
        <f t="shared" si="77"/>
        <v>36.2201957702637</v>
      </c>
      <c r="AI113" s="70">
        <f t="shared" si="76"/>
        <v>19.620195388793999</v>
      </c>
      <c r="AJ113" s="94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</row>
    <row r="114" spans="19:52" x14ac:dyDescent="0.25">
      <c r="S114" s="66" t="s">
        <v>133</v>
      </c>
      <c r="T114" s="64">
        <f t="shared" ref="T114:T121" si="78">AL86</f>
        <v>10.2000000476837</v>
      </c>
      <c r="U114" s="64">
        <f t="shared" si="77"/>
        <v>16.399999618530298</v>
      </c>
      <c r="V114" s="64">
        <f t="shared" si="77"/>
        <v>18.600000381469702</v>
      </c>
      <c r="W114" s="64">
        <f t="shared" si="77"/>
        <v>10.199999809265099</v>
      </c>
      <c r="X114" s="64">
        <f t="shared" si="77"/>
        <v>19.696698188781699</v>
      </c>
      <c r="Y114" s="64">
        <f t="shared" si="77"/>
        <v>19.554145336151102</v>
      </c>
      <c r="Z114" s="64">
        <f t="shared" si="77"/>
        <v>16.7102823257446</v>
      </c>
      <c r="AA114" s="64">
        <f t="shared" si="77"/>
        <v>19.341910362243699</v>
      </c>
      <c r="AB114" s="64">
        <f t="shared" si="77"/>
        <v>24.267257690429702</v>
      </c>
      <c r="AC114" s="64">
        <f t="shared" si="77"/>
        <v>30.896292686462399</v>
      </c>
      <c r="AD114" s="64">
        <f t="shared" si="77"/>
        <v>30.062334060668899</v>
      </c>
      <c r="AE114" s="64">
        <f t="shared" si="77"/>
        <v>33.2329006195068</v>
      </c>
      <c r="AF114" s="64">
        <f t="shared" si="77"/>
        <v>26.753142356872601</v>
      </c>
      <c r="AG114" s="64">
        <f t="shared" si="77"/>
        <v>33.078345298767097</v>
      </c>
      <c r="AH114" s="67">
        <f t="shared" si="77"/>
        <v>40.3440837860107</v>
      </c>
      <c r="AI114" s="71">
        <f t="shared" si="76"/>
        <v>30.144083738326998</v>
      </c>
      <c r="AJ114" s="94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</row>
    <row r="115" spans="19:52" x14ac:dyDescent="0.25">
      <c r="S115" s="29" t="s">
        <v>134</v>
      </c>
      <c r="T115" s="60">
        <f t="shared" si="78"/>
        <v>10.800000190734901</v>
      </c>
      <c r="U115" s="60">
        <f t="shared" si="77"/>
        <v>11.999999523162799</v>
      </c>
      <c r="V115" s="60">
        <f t="shared" si="77"/>
        <v>13.3999996185303</v>
      </c>
      <c r="W115" s="60">
        <f t="shared" si="77"/>
        <v>16.4000000953674</v>
      </c>
      <c r="X115" s="60">
        <f t="shared" si="77"/>
        <v>9.7635102272033691</v>
      </c>
      <c r="Y115" s="60">
        <f t="shared" si="77"/>
        <v>18.333879470825199</v>
      </c>
      <c r="Z115" s="60">
        <f t="shared" si="77"/>
        <v>18.298989772796599</v>
      </c>
      <c r="AA115" s="60">
        <f t="shared" si="77"/>
        <v>15.755741119384799</v>
      </c>
      <c r="AB115" s="60">
        <f t="shared" si="77"/>
        <v>18.1779527664185</v>
      </c>
      <c r="AC115" s="60">
        <f t="shared" si="77"/>
        <v>22.5371799468994</v>
      </c>
      <c r="AD115" s="60">
        <f t="shared" si="77"/>
        <v>28.991134643554702</v>
      </c>
      <c r="AE115" s="60">
        <f t="shared" si="77"/>
        <v>28.252837181091301</v>
      </c>
      <c r="AF115" s="60">
        <f t="shared" si="77"/>
        <v>31.335276603698698</v>
      </c>
      <c r="AG115" s="60">
        <f t="shared" si="77"/>
        <v>25.453138351440401</v>
      </c>
      <c r="AH115" s="61">
        <f t="shared" si="77"/>
        <v>31.348068237304702</v>
      </c>
      <c r="AI115" s="70">
        <f t="shared" si="76"/>
        <v>20.548068046569803</v>
      </c>
      <c r="AJ115" s="94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</row>
    <row r="116" spans="19:52" x14ac:dyDescent="0.25">
      <c r="S116" s="66" t="s">
        <v>135</v>
      </c>
      <c r="T116" s="64">
        <f t="shared" si="78"/>
        <v>12.4000000953674</v>
      </c>
      <c r="U116" s="64">
        <f t="shared" si="77"/>
        <v>8.8000001907348597</v>
      </c>
      <c r="V116" s="64">
        <f t="shared" si="77"/>
        <v>9.4000000953674299</v>
      </c>
      <c r="W116" s="64">
        <f t="shared" si="77"/>
        <v>11.4000000953674</v>
      </c>
      <c r="X116" s="64">
        <f t="shared" si="77"/>
        <v>15.142502784729</v>
      </c>
      <c r="Y116" s="64">
        <f t="shared" si="77"/>
        <v>9.2446484565734899</v>
      </c>
      <c r="Z116" s="64">
        <f t="shared" si="77"/>
        <v>16.966335773468</v>
      </c>
      <c r="AA116" s="64">
        <f t="shared" si="77"/>
        <v>17.0163669586182</v>
      </c>
      <c r="AB116" s="64">
        <f t="shared" si="77"/>
        <v>14.7598338127136</v>
      </c>
      <c r="AC116" s="64">
        <f t="shared" si="77"/>
        <v>16.988429069519</v>
      </c>
      <c r="AD116" s="64">
        <f t="shared" si="77"/>
        <v>20.8204889297485</v>
      </c>
      <c r="AE116" s="64">
        <f t="shared" si="77"/>
        <v>27.066844940185501</v>
      </c>
      <c r="AF116" s="64">
        <f t="shared" si="77"/>
        <v>26.418096542358398</v>
      </c>
      <c r="AG116" s="64">
        <f t="shared" si="77"/>
        <v>29.383417129516602</v>
      </c>
      <c r="AH116" s="67">
        <f t="shared" si="77"/>
        <v>24.073964118957502</v>
      </c>
      <c r="AI116" s="71">
        <f t="shared" si="76"/>
        <v>11.673964023590102</v>
      </c>
      <c r="AJ116" s="94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</row>
    <row r="117" spans="19:52" x14ac:dyDescent="0.25">
      <c r="S117" s="29" t="s">
        <v>136</v>
      </c>
      <c r="T117" s="60">
        <f t="shared" si="78"/>
        <v>8.1999998092651403</v>
      </c>
      <c r="U117" s="60">
        <f t="shared" si="77"/>
        <v>11.4000000953674</v>
      </c>
      <c r="V117" s="60">
        <f t="shared" si="77"/>
        <v>7.7999999523162797</v>
      </c>
      <c r="W117" s="60">
        <f t="shared" si="77"/>
        <v>9.4000000953674299</v>
      </c>
      <c r="X117" s="60">
        <f t="shared" si="77"/>
        <v>10.515261650085399</v>
      </c>
      <c r="Y117" s="60">
        <f t="shared" si="77"/>
        <v>13.8090171813965</v>
      </c>
      <c r="Z117" s="60">
        <f t="shared" si="77"/>
        <v>8.6118597984314</v>
      </c>
      <c r="AA117" s="60">
        <f t="shared" si="77"/>
        <v>15.4883513450623</v>
      </c>
      <c r="AB117" s="60">
        <f t="shared" si="77"/>
        <v>15.6153888702393</v>
      </c>
      <c r="AC117" s="60">
        <f t="shared" si="77"/>
        <v>13.6608533859253</v>
      </c>
      <c r="AD117" s="60">
        <f t="shared" si="77"/>
        <v>15.671920299530001</v>
      </c>
      <c r="AE117" s="60">
        <f t="shared" si="77"/>
        <v>19.001499176025401</v>
      </c>
      <c r="AF117" s="60">
        <f t="shared" si="77"/>
        <v>24.9759378433228</v>
      </c>
      <c r="AG117" s="60">
        <f t="shared" si="77"/>
        <v>24.4248161315918</v>
      </c>
      <c r="AH117" s="61">
        <f t="shared" si="77"/>
        <v>27.249947547912601</v>
      </c>
      <c r="AI117" s="70">
        <f t="shared" si="76"/>
        <v>19.049947738647461</v>
      </c>
      <c r="AJ117" s="94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</row>
    <row r="118" spans="19:52" x14ac:dyDescent="0.25">
      <c r="S118" s="66" t="s">
        <v>137</v>
      </c>
      <c r="T118" s="64">
        <f t="shared" si="78"/>
        <v>4.3999999761581403</v>
      </c>
      <c r="U118" s="64">
        <f t="shared" si="77"/>
        <v>7.1999998092651403</v>
      </c>
      <c r="V118" s="64">
        <f t="shared" si="77"/>
        <v>10.4000000953674</v>
      </c>
      <c r="W118" s="64">
        <f t="shared" si="77"/>
        <v>7.5999999046325701</v>
      </c>
      <c r="X118" s="64">
        <f t="shared" si="77"/>
        <v>8.46425557136536</v>
      </c>
      <c r="Y118" s="64">
        <f t="shared" si="77"/>
        <v>9.6216578483581507</v>
      </c>
      <c r="Z118" s="64">
        <f t="shared" si="77"/>
        <v>12.5154337882996</v>
      </c>
      <c r="AA118" s="64">
        <f t="shared" si="77"/>
        <v>7.9470400810241699</v>
      </c>
      <c r="AB118" s="64">
        <f t="shared" si="77"/>
        <v>14.052142143249499</v>
      </c>
      <c r="AC118" s="64">
        <f t="shared" si="77"/>
        <v>14.2342643737793</v>
      </c>
      <c r="AD118" s="64">
        <f t="shared" si="77"/>
        <v>12.572057723999</v>
      </c>
      <c r="AE118" s="64">
        <f t="shared" si="77"/>
        <v>14.3511929512024</v>
      </c>
      <c r="AF118" s="64">
        <f t="shared" si="77"/>
        <v>17.229134559631301</v>
      </c>
      <c r="AG118" s="64">
        <f t="shared" si="77"/>
        <v>22.909766197204601</v>
      </c>
      <c r="AH118" s="67">
        <f t="shared" si="77"/>
        <v>22.434476852416999</v>
      </c>
      <c r="AI118" s="71">
        <f t="shared" si="76"/>
        <v>18.034476876258857</v>
      </c>
      <c r="AJ118" s="94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</row>
    <row r="119" spans="19:52" x14ac:dyDescent="0.25">
      <c r="S119" s="29" t="s">
        <v>138</v>
      </c>
      <c r="T119" s="60">
        <f t="shared" si="78"/>
        <v>1.79999995231628</v>
      </c>
      <c r="U119" s="60">
        <f t="shared" si="77"/>
        <v>4.3999999761581403</v>
      </c>
      <c r="V119" s="60">
        <f t="shared" si="77"/>
        <v>5.1999998092651403</v>
      </c>
      <c r="W119" s="60">
        <f t="shared" si="77"/>
        <v>8.4000000953674299</v>
      </c>
      <c r="X119" s="60">
        <f t="shared" si="77"/>
        <v>6.8627586364746103</v>
      </c>
      <c r="Y119" s="60">
        <f t="shared" si="77"/>
        <v>7.53576731681824</v>
      </c>
      <c r="Z119" s="60">
        <f t="shared" si="77"/>
        <v>8.7290503978729195</v>
      </c>
      <c r="AA119" s="60">
        <f t="shared" si="77"/>
        <v>11.2231116294861</v>
      </c>
      <c r="AB119" s="60">
        <f t="shared" si="77"/>
        <v>7.2801885604858398</v>
      </c>
      <c r="AC119" s="60">
        <f t="shared" si="77"/>
        <v>12.6193399429321</v>
      </c>
      <c r="AD119" s="60">
        <f t="shared" si="77"/>
        <v>12.8543996810913</v>
      </c>
      <c r="AE119" s="60">
        <f t="shared" si="77"/>
        <v>11.459970235824599</v>
      </c>
      <c r="AF119" s="60">
        <f t="shared" si="77"/>
        <v>13.0103516578674</v>
      </c>
      <c r="AG119" s="60">
        <f t="shared" si="77"/>
        <v>15.460420131683399</v>
      </c>
      <c r="AH119" s="61">
        <f t="shared" si="77"/>
        <v>20.821383476257299</v>
      </c>
      <c r="AI119" s="70">
        <f t="shared" si="76"/>
        <v>19.021383523941019</v>
      </c>
      <c r="AJ119" s="94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</row>
    <row r="120" spans="19:52" x14ac:dyDescent="0.25">
      <c r="S120" s="66" t="s">
        <v>139</v>
      </c>
      <c r="T120" s="64">
        <f t="shared" si="78"/>
        <v>6.4000000953674299</v>
      </c>
      <c r="U120" s="64">
        <f t="shared" si="77"/>
        <v>1.79999995231628</v>
      </c>
      <c r="V120" s="64">
        <f t="shared" si="77"/>
        <v>4.3999999761581403</v>
      </c>
      <c r="W120" s="64">
        <f t="shared" si="77"/>
        <v>5.1999998092651403</v>
      </c>
      <c r="X120" s="64">
        <f t="shared" si="77"/>
        <v>7.5842754840850803</v>
      </c>
      <c r="Y120" s="64">
        <f t="shared" si="77"/>
        <v>6.1868352890014604</v>
      </c>
      <c r="Z120" s="64">
        <f t="shared" si="77"/>
        <v>6.7237384319305402</v>
      </c>
      <c r="AA120" s="64">
        <f t="shared" si="77"/>
        <v>7.8833069801330602</v>
      </c>
      <c r="AB120" s="64">
        <f t="shared" si="77"/>
        <v>10.0045938491821</v>
      </c>
      <c r="AC120" s="64">
        <f t="shared" si="77"/>
        <v>6.6627619266510001</v>
      </c>
      <c r="AD120" s="64">
        <f t="shared" si="77"/>
        <v>11.278198719024701</v>
      </c>
      <c r="AE120" s="64">
        <f t="shared" si="77"/>
        <v>11.565865516662599</v>
      </c>
      <c r="AF120" s="64">
        <f t="shared" si="77"/>
        <v>10.3942415714264</v>
      </c>
      <c r="AG120" s="64">
        <f t="shared" si="77"/>
        <v>11.742901802063001</v>
      </c>
      <c r="AH120" s="67">
        <f t="shared" si="77"/>
        <v>13.8072438240051</v>
      </c>
      <c r="AI120" s="71">
        <f t="shared" si="76"/>
        <v>7.4072437286376704</v>
      </c>
      <c r="AJ120" s="94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</row>
    <row r="121" spans="19:52" x14ac:dyDescent="0.25">
      <c r="S121" s="68" t="s">
        <v>140</v>
      </c>
      <c r="T121" s="62">
        <f t="shared" si="78"/>
        <v>6.6000002026557896</v>
      </c>
      <c r="U121" s="62">
        <f t="shared" si="77"/>
        <v>5.4000000953674299</v>
      </c>
      <c r="V121" s="62">
        <f t="shared" si="77"/>
        <v>1.79999995231628</v>
      </c>
      <c r="W121" s="62">
        <f t="shared" si="77"/>
        <v>4.3999999761581403</v>
      </c>
      <c r="X121" s="62">
        <f t="shared" si="77"/>
        <v>4.6602597236633301</v>
      </c>
      <c r="Y121" s="62">
        <f t="shared" si="77"/>
        <v>6.71696817874908</v>
      </c>
      <c r="Z121" s="62">
        <f t="shared" si="77"/>
        <v>5.4966540336608896</v>
      </c>
      <c r="AA121" s="62">
        <f t="shared" si="77"/>
        <v>5.9442791938781703</v>
      </c>
      <c r="AB121" s="62">
        <f t="shared" si="77"/>
        <v>7.0096409320831299</v>
      </c>
      <c r="AC121" s="62">
        <f t="shared" si="77"/>
        <v>8.7852308750152606</v>
      </c>
      <c r="AD121" s="62">
        <f t="shared" si="77"/>
        <v>6.0166757106780997</v>
      </c>
      <c r="AE121" s="62">
        <f t="shared" si="77"/>
        <v>9.9298539161682093</v>
      </c>
      <c r="AF121" s="62">
        <f t="shared" si="77"/>
        <v>10.293087959289601</v>
      </c>
      <c r="AG121" s="62">
        <f t="shared" si="77"/>
        <v>9.2784729003906303</v>
      </c>
      <c r="AH121" s="63">
        <f t="shared" si="77"/>
        <v>10.462742805481</v>
      </c>
      <c r="AI121" s="80">
        <f t="shared" si="76"/>
        <v>3.8627426028252101</v>
      </c>
      <c r="AJ121" s="94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</row>
    <row r="122" spans="19:52" x14ac:dyDescent="0.25">
      <c r="S122" s="3" t="s">
        <v>9</v>
      </c>
      <c r="T122" s="8">
        <f>SUM(T112:T121)</f>
        <v>99.000001132488194</v>
      </c>
      <c r="U122" s="8">
        <f t="shared" ref="U122:AI122" si="79">SUM(U112:U121)</f>
        <v>98.99999964237206</v>
      </c>
      <c r="V122" s="8">
        <f t="shared" si="79"/>
        <v>106.99999988079068</v>
      </c>
      <c r="W122" s="8">
        <f t="shared" si="79"/>
        <v>115.79999911785112</v>
      </c>
      <c r="X122" s="8">
        <f t="shared" si="79"/>
        <v>121.77684354782096</v>
      </c>
      <c r="Y122" s="8">
        <f t="shared" si="79"/>
        <v>130.01813018321991</v>
      </c>
      <c r="Z122" s="8">
        <f t="shared" si="79"/>
        <v>142.05114173889154</v>
      </c>
      <c r="AA122" s="8">
        <f t="shared" si="79"/>
        <v>161.06086015701311</v>
      </c>
      <c r="AB122" s="8">
        <f t="shared" si="79"/>
        <v>177.3228471279144</v>
      </c>
      <c r="AC122" s="8">
        <f t="shared" si="79"/>
        <v>194.97592878341666</v>
      </c>
      <c r="AD122" s="8">
        <f t="shared" si="79"/>
        <v>202.40128397941578</v>
      </c>
      <c r="AE122" s="8">
        <f t="shared" si="79"/>
        <v>219.10156035423267</v>
      </c>
      <c r="AF122" s="8">
        <f t="shared" si="79"/>
        <v>239.46853995323178</v>
      </c>
      <c r="AG122" s="8">
        <f t="shared" si="79"/>
        <v>251.946451663971</v>
      </c>
      <c r="AH122" s="8">
        <f t="shared" si="79"/>
        <v>271.70866441726679</v>
      </c>
      <c r="AI122" s="8">
        <f t="shared" si="79"/>
        <v>172.70866328477862</v>
      </c>
      <c r="AJ122" s="100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</row>
    <row r="123" spans="19:52" x14ac:dyDescent="0.25">
      <c r="S123" s="75" t="s">
        <v>141</v>
      </c>
      <c r="T123" s="76">
        <f>AL94</f>
        <v>5.5999999046325701</v>
      </c>
      <c r="U123" s="76">
        <f t="shared" ref="U123:AH123" si="80">AM94</f>
        <v>5.8000000119209298</v>
      </c>
      <c r="V123" s="76">
        <f t="shared" si="80"/>
        <v>5.4000000953674299</v>
      </c>
      <c r="W123" s="76">
        <f t="shared" si="80"/>
        <v>0.80000001192092896</v>
      </c>
      <c r="X123" s="76">
        <f t="shared" si="80"/>
        <v>3.9122567176818799</v>
      </c>
      <c r="Y123" s="76">
        <f t="shared" si="80"/>
        <v>4.1062896251678502</v>
      </c>
      <c r="Z123" s="76">
        <f t="shared" si="80"/>
        <v>5.8628276586532602</v>
      </c>
      <c r="AA123" s="76">
        <f t="shared" si="80"/>
        <v>4.80039405822754</v>
      </c>
      <c r="AB123" s="76">
        <f t="shared" si="80"/>
        <v>5.18013715744019</v>
      </c>
      <c r="AC123" s="76">
        <f t="shared" si="80"/>
        <v>6.1408772468566903</v>
      </c>
      <c r="AD123" s="76">
        <f t="shared" si="80"/>
        <v>7.6062140464782697</v>
      </c>
      <c r="AE123" s="76">
        <f t="shared" si="80"/>
        <v>5.3416197299957302</v>
      </c>
      <c r="AF123" s="76">
        <f t="shared" si="80"/>
        <v>8.6153357028961199</v>
      </c>
      <c r="AG123" s="76">
        <f t="shared" si="80"/>
        <v>9.0183205604553205</v>
      </c>
      <c r="AH123" s="77">
        <f t="shared" si="80"/>
        <v>8.1734704971313494</v>
      </c>
      <c r="AI123" s="91">
        <f t="shared" ref="AI123:AI132" si="81">AH123-T123</f>
        <v>2.5734705924987793</v>
      </c>
      <c r="AJ123" s="94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</row>
    <row r="124" spans="19:52" x14ac:dyDescent="0.25">
      <c r="S124" s="29" t="s">
        <v>142</v>
      </c>
      <c r="T124" s="60">
        <f>AL95</f>
        <v>1</v>
      </c>
      <c r="U124" s="60">
        <f t="shared" ref="U124:AH132" si="82">AM95</f>
        <v>4.7999999523162797</v>
      </c>
      <c r="V124" s="60">
        <f t="shared" si="82"/>
        <v>2.8000000119209298</v>
      </c>
      <c r="W124" s="60">
        <f t="shared" si="82"/>
        <v>5.4000000953674299</v>
      </c>
      <c r="X124" s="60">
        <f t="shared" si="82"/>
        <v>0.79797500371932995</v>
      </c>
      <c r="Y124" s="60">
        <f t="shared" si="82"/>
        <v>3.3788794279098502</v>
      </c>
      <c r="Z124" s="60">
        <f t="shared" si="82"/>
        <v>3.5159884691238399</v>
      </c>
      <c r="AA124" s="60">
        <f t="shared" si="82"/>
        <v>5.0249495506286603</v>
      </c>
      <c r="AB124" s="60">
        <f t="shared" si="82"/>
        <v>4.0891578197479204</v>
      </c>
      <c r="AC124" s="60">
        <f t="shared" si="82"/>
        <v>4.3821663856506303</v>
      </c>
      <c r="AD124" s="60">
        <f t="shared" si="82"/>
        <v>5.2640080451965297</v>
      </c>
      <c r="AE124" s="60">
        <f t="shared" si="82"/>
        <v>6.4524409770965603</v>
      </c>
      <c r="AF124" s="60">
        <f t="shared" si="82"/>
        <v>4.6329686641693097</v>
      </c>
      <c r="AG124" s="60">
        <f t="shared" si="82"/>
        <v>7.3173327445983896</v>
      </c>
      <c r="AH124" s="61">
        <f t="shared" si="82"/>
        <v>7.7220926284790004</v>
      </c>
      <c r="AI124" s="70">
        <f t="shared" si="81"/>
        <v>6.7220926284790004</v>
      </c>
      <c r="AJ124" s="94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</row>
    <row r="125" spans="19:52" x14ac:dyDescent="0.25">
      <c r="S125" s="66" t="s">
        <v>143</v>
      </c>
      <c r="T125" s="64">
        <f t="shared" ref="T125:T132" si="83">AL96</f>
        <v>1.8000000119209301</v>
      </c>
      <c r="U125" s="64">
        <f t="shared" si="82"/>
        <v>1</v>
      </c>
      <c r="V125" s="64">
        <f t="shared" si="82"/>
        <v>4.7999999523162797</v>
      </c>
      <c r="W125" s="64">
        <f t="shared" si="82"/>
        <v>2</v>
      </c>
      <c r="X125" s="64">
        <f t="shared" si="82"/>
        <v>4.6288024187088004</v>
      </c>
      <c r="Y125" s="64">
        <f t="shared" si="82"/>
        <v>0.742309510707855</v>
      </c>
      <c r="Z125" s="64">
        <f t="shared" si="82"/>
        <v>2.9110022783279401</v>
      </c>
      <c r="AA125" s="64">
        <f t="shared" si="82"/>
        <v>2.99547672271729</v>
      </c>
      <c r="AB125" s="64">
        <f t="shared" si="82"/>
        <v>4.3173395395278904</v>
      </c>
      <c r="AC125" s="64">
        <f t="shared" si="82"/>
        <v>3.4758383035659799</v>
      </c>
      <c r="AD125" s="64">
        <f t="shared" si="82"/>
        <v>3.6802111864090001</v>
      </c>
      <c r="AE125" s="64">
        <f t="shared" si="82"/>
        <v>4.5041372776031503</v>
      </c>
      <c r="AF125" s="64">
        <f t="shared" si="82"/>
        <v>5.4600582122802699</v>
      </c>
      <c r="AG125" s="64">
        <f t="shared" si="82"/>
        <v>3.9948107004165601</v>
      </c>
      <c r="AH125" s="67">
        <f t="shared" si="82"/>
        <v>6.1983146667480504</v>
      </c>
      <c r="AI125" s="71">
        <f t="shared" si="81"/>
        <v>4.3983146548271206</v>
      </c>
      <c r="AJ125" s="94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</row>
    <row r="126" spans="19:52" x14ac:dyDescent="0.25">
      <c r="S126" s="29" t="s">
        <v>144</v>
      </c>
      <c r="T126" s="60">
        <f t="shared" si="83"/>
        <v>2.7999999523162802</v>
      </c>
      <c r="U126" s="60">
        <f t="shared" si="82"/>
        <v>1.8000000119209301</v>
      </c>
      <c r="V126" s="60">
        <f t="shared" si="82"/>
        <v>0</v>
      </c>
      <c r="W126" s="60">
        <f t="shared" si="82"/>
        <v>3</v>
      </c>
      <c r="X126" s="60">
        <f t="shared" si="82"/>
        <v>1.79500444233418</v>
      </c>
      <c r="Y126" s="60">
        <f t="shared" si="82"/>
        <v>3.9276213645935099</v>
      </c>
      <c r="Z126" s="60">
        <f t="shared" si="82"/>
        <v>0.67848527431488004</v>
      </c>
      <c r="AA126" s="60">
        <f t="shared" si="82"/>
        <v>2.4939876794815099</v>
      </c>
      <c r="AB126" s="60">
        <f t="shared" si="82"/>
        <v>2.5403852462768599</v>
      </c>
      <c r="AC126" s="60">
        <f t="shared" si="82"/>
        <v>3.6851134300231898</v>
      </c>
      <c r="AD126" s="60">
        <f t="shared" si="82"/>
        <v>2.9456973075866699</v>
      </c>
      <c r="AE126" s="60">
        <f t="shared" si="82"/>
        <v>3.0839431285858199</v>
      </c>
      <c r="AF126" s="60">
        <f t="shared" si="82"/>
        <v>3.8327114582061799</v>
      </c>
      <c r="AG126" s="60">
        <f t="shared" si="82"/>
        <v>4.5945742130279497</v>
      </c>
      <c r="AH126" s="61">
        <f t="shared" si="82"/>
        <v>3.4237208366393999</v>
      </c>
      <c r="AI126" s="70">
        <f t="shared" si="81"/>
        <v>0.62372088432311967</v>
      </c>
      <c r="AJ126" s="94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</row>
    <row r="127" spans="19:52" x14ac:dyDescent="0.25">
      <c r="S127" s="66" t="s">
        <v>145</v>
      </c>
      <c r="T127" s="64">
        <f t="shared" si="83"/>
        <v>0</v>
      </c>
      <c r="U127" s="64">
        <f t="shared" si="82"/>
        <v>2.7999999523162802</v>
      </c>
      <c r="V127" s="64">
        <f t="shared" si="82"/>
        <v>1.8000000119209301</v>
      </c>
      <c r="W127" s="64">
        <f t="shared" si="82"/>
        <v>0</v>
      </c>
      <c r="X127" s="64">
        <f t="shared" si="82"/>
        <v>2.3106272220611599</v>
      </c>
      <c r="Y127" s="64">
        <f t="shared" si="82"/>
        <v>1.55672219395638</v>
      </c>
      <c r="Z127" s="64">
        <f t="shared" si="82"/>
        <v>3.2664383053779602</v>
      </c>
      <c r="AA127" s="64">
        <f t="shared" si="82"/>
        <v>0.59625470638275102</v>
      </c>
      <c r="AB127" s="64">
        <f t="shared" si="82"/>
        <v>2.0893010497093201</v>
      </c>
      <c r="AC127" s="64">
        <f t="shared" si="82"/>
        <v>2.1110506057739298</v>
      </c>
      <c r="AD127" s="64">
        <f t="shared" si="82"/>
        <v>3.0825451612472499</v>
      </c>
      <c r="AE127" s="64">
        <f t="shared" si="82"/>
        <v>2.4467737674713099</v>
      </c>
      <c r="AF127" s="64">
        <f t="shared" si="82"/>
        <v>2.5429120063781698</v>
      </c>
      <c r="AG127" s="64">
        <f t="shared" si="82"/>
        <v>3.1985044479370099</v>
      </c>
      <c r="AH127" s="67">
        <f t="shared" si="82"/>
        <v>3.7975504398345898</v>
      </c>
      <c r="AI127" s="71">
        <f t="shared" si="81"/>
        <v>3.7975504398345898</v>
      </c>
      <c r="AJ127" s="94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</row>
    <row r="128" spans="19:52" x14ac:dyDescent="0.25">
      <c r="S128" s="29" t="s">
        <v>146</v>
      </c>
      <c r="T128" s="60">
        <f t="shared" si="83"/>
        <v>0</v>
      </c>
      <c r="U128" s="60">
        <f t="shared" si="82"/>
        <v>0</v>
      </c>
      <c r="V128" s="60">
        <f t="shared" si="82"/>
        <v>2.7999999523162802</v>
      </c>
      <c r="W128" s="60">
        <f t="shared" si="82"/>
        <v>1.8000000119209301</v>
      </c>
      <c r="X128" s="60">
        <f t="shared" si="82"/>
        <v>0</v>
      </c>
      <c r="Y128" s="60">
        <f t="shared" si="82"/>
        <v>1.76490986347198</v>
      </c>
      <c r="Z128" s="60">
        <f t="shared" si="82"/>
        <v>1.2453300952911399</v>
      </c>
      <c r="AA128" s="60">
        <f t="shared" si="82"/>
        <v>2.6019845604896501</v>
      </c>
      <c r="AB128" s="60">
        <f t="shared" si="82"/>
        <v>0.453319132328033</v>
      </c>
      <c r="AC128" s="60">
        <f t="shared" si="82"/>
        <v>1.65492331981659</v>
      </c>
      <c r="AD128" s="60">
        <f t="shared" si="82"/>
        <v>1.66505563259125</v>
      </c>
      <c r="AE128" s="60">
        <f t="shared" si="82"/>
        <v>2.4650429487228398</v>
      </c>
      <c r="AF128" s="60">
        <f t="shared" si="82"/>
        <v>1.9392740726470901</v>
      </c>
      <c r="AG128" s="60">
        <f t="shared" si="82"/>
        <v>2.0099312663078299</v>
      </c>
      <c r="AH128" s="61">
        <f t="shared" si="82"/>
        <v>2.5607041120529201</v>
      </c>
      <c r="AI128" s="70">
        <f t="shared" si="81"/>
        <v>2.5607041120529201</v>
      </c>
      <c r="AJ128" s="94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</row>
    <row r="129" spans="19:52" x14ac:dyDescent="0.25">
      <c r="S129" s="66" t="s">
        <v>147</v>
      </c>
      <c r="T129" s="64">
        <f t="shared" si="83"/>
        <v>0.80000001192092896</v>
      </c>
      <c r="U129" s="64">
        <f t="shared" si="82"/>
        <v>0</v>
      </c>
      <c r="V129" s="64">
        <f t="shared" si="82"/>
        <v>0</v>
      </c>
      <c r="W129" s="64">
        <f t="shared" si="82"/>
        <v>1</v>
      </c>
      <c r="X129" s="64">
        <f t="shared" si="82"/>
        <v>1.3697783946991</v>
      </c>
      <c r="Y129" s="64">
        <f t="shared" si="82"/>
        <v>0</v>
      </c>
      <c r="Z129" s="64">
        <f t="shared" si="82"/>
        <v>1.32268166542053</v>
      </c>
      <c r="AA129" s="64">
        <f t="shared" si="82"/>
        <v>0.974855996668339</v>
      </c>
      <c r="AB129" s="64">
        <f t="shared" si="82"/>
        <v>2.0260391831398001</v>
      </c>
      <c r="AC129" s="64">
        <f t="shared" si="82"/>
        <v>0.33537214994430498</v>
      </c>
      <c r="AD129" s="64">
        <f t="shared" si="82"/>
        <v>1.28184646368027</v>
      </c>
      <c r="AE129" s="64">
        <f t="shared" si="82"/>
        <v>1.2854771018028299</v>
      </c>
      <c r="AF129" s="64">
        <f t="shared" si="82"/>
        <v>1.92758357524872</v>
      </c>
      <c r="AG129" s="64">
        <f t="shared" si="82"/>
        <v>1.50434762239456</v>
      </c>
      <c r="AH129" s="67">
        <f t="shared" si="82"/>
        <v>1.5573453307151801</v>
      </c>
      <c r="AI129" s="71">
        <f t="shared" si="81"/>
        <v>0.75734531879425115</v>
      </c>
      <c r="AJ129" s="94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</row>
    <row r="130" spans="19:52" x14ac:dyDescent="0.25">
      <c r="S130" s="29" t="s">
        <v>148</v>
      </c>
      <c r="T130" s="60">
        <f t="shared" si="83"/>
        <v>0</v>
      </c>
      <c r="U130" s="60">
        <f t="shared" si="82"/>
        <v>0</v>
      </c>
      <c r="V130" s="60">
        <f t="shared" si="82"/>
        <v>0</v>
      </c>
      <c r="W130" s="60">
        <f t="shared" si="82"/>
        <v>0</v>
      </c>
      <c r="X130" s="60">
        <f t="shared" si="82"/>
        <v>0.76333528757095304</v>
      </c>
      <c r="Y130" s="60">
        <f t="shared" si="82"/>
        <v>1.01027819514275</v>
      </c>
      <c r="Z130" s="60">
        <f t="shared" si="82"/>
        <v>0</v>
      </c>
      <c r="AA130" s="60">
        <f t="shared" si="82"/>
        <v>0.96947136521339405</v>
      </c>
      <c r="AB130" s="60">
        <f t="shared" si="82"/>
        <v>0.74722986668348301</v>
      </c>
      <c r="AC130" s="60">
        <f t="shared" si="82"/>
        <v>1.5429072976112399</v>
      </c>
      <c r="AD130" s="60">
        <f t="shared" si="82"/>
        <v>0.24206107854843101</v>
      </c>
      <c r="AE130" s="60">
        <f t="shared" si="82"/>
        <v>0.97231608629226696</v>
      </c>
      <c r="AF130" s="60">
        <f t="shared" si="82"/>
        <v>0.97124889492988598</v>
      </c>
      <c r="AG130" s="60">
        <f t="shared" si="82"/>
        <v>1.47444868087769</v>
      </c>
      <c r="AH130" s="61">
        <f t="shared" si="82"/>
        <v>1.1439623832702599</v>
      </c>
      <c r="AI130" s="70">
        <f t="shared" si="81"/>
        <v>1.1439623832702599</v>
      </c>
      <c r="AJ130" s="94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</row>
    <row r="131" spans="19:52" x14ac:dyDescent="0.25">
      <c r="S131" s="66" t="s">
        <v>149</v>
      </c>
      <c r="T131" s="64">
        <f t="shared" si="83"/>
        <v>0</v>
      </c>
      <c r="U131" s="64">
        <f t="shared" si="82"/>
        <v>0</v>
      </c>
      <c r="V131" s="64">
        <f t="shared" si="82"/>
        <v>0</v>
      </c>
      <c r="W131" s="64">
        <f t="shared" si="82"/>
        <v>0</v>
      </c>
      <c r="X131" s="64">
        <f t="shared" si="82"/>
        <v>0</v>
      </c>
      <c r="Y131" s="64">
        <f t="shared" si="82"/>
        <v>0.57004469633102395</v>
      </c>
      <c r="Z131" s="64">
        <f t="shared" si="82"/>
        <v>0.72893905639648404</v>
      </c>
      <c r="AA131" s="64">
        <f t="shared" si="82"/>
        <v>0</v>
      </c>
      <c r="AB131" s="64">
        <f t="shared" si="82"/>
        <v>0.69323340058326699</v>
      </c>
      <c r="AC131" s="64">
        <f t="shared" si="82"/>
        <v>0.56078531965613398</v>
      </c>
      <c r="AD131" s="64">
        <f t="shared" si="82"/>
        <v>1.1527733951807</v>
      </c>
      <c r="AE131" s="64">
        <f t="shared" si="82"/>
        <v>0.17058187723159801</v>
      </c>
      <c r="AF131" s="64">
        <f t="shared" si="82"/>
        <v>0.72340539097786005</v>
      </c>
      <c r="AG131" s="64">
        <f t="shared" si="82"/>
        <v>0.71907922625541698</v>
      </c>
      <c r="AH131" s="67">
        <f t="shared" si="82"/>
        <v>1.1070348918438</v>
      </c>
      <c r="AI131" s="71">
        <f t="shared" si="81"/>
        <v>1.1070348918438</v>
      </c>
      <c r="AJ131" s="94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</row>
    <row r="132" spans="19:52" x14ac:dyDescent="0.25">
      <c r="S132" s="68" t="s">
        <v>150</v>
      </c>
      <c r="T132" s="62">
        <f t="shared" si="83"/>
        <v>0</v>
      </c>
      <c r="U132" s="62">
        <f t="shared" si="82"/>
        <v>0</v>
      </c>
      <c r="V132" s="62">
        <f t="shared" si="82"/>
        <v>0</v>
      </c>
      <c r="W132" s="62">
        <f t="shared" si="82"/>
        <v>0</v>
      </c>
      <c r="X132" s="62">
        <f t="shared" si="82"/>
        <v>0</v>
      </c>
      <c r="Y132" s="62">
        <f t="shared" si="82"/>
        <v>0</v>
      </c>
      <c r="Z132" s="62">
        <f t="shared" si="82"/>
        <v>0.42233175039291398</v>
      </c>
      <c r="AA132" s="62">
        <f t="shared" si="82"/>
        <v>0.52464911341667197</v>
      </c>
      <c r="AB132" s="62">
        <f t="shared" si="82"/>
        <v>0</v>
      </c>
      <c r="AC132" s="62">
        <f t="shared" si="82"/>
        <v>0.50407192111015298</v>
      </c>
      <c r="AD132" s="62">
        <f t="shared" si="82"/>
        <v>0.418699681758881</v>
      </c>
      <c r="AE132" s="62">
        <f t="shared" si="82"/>
        <v>0.85763742029666901</v>
      </c>
      <c r="AF132" s="62">
        <f t="shared" si="82"/>
        <v>0.122064039111137</v>
      </c>
      <c r="AG132" s="62">
        <f t="shared" si="82"/>
        <v>0.53387793898582503</v>
      </c>
      <c r="AH132" s="63">
        <f t="shared" si="82"/>
        <v>0.52848377823829695</v>
      </c>
      <c r="AI132" s="80">
        <f t="shared" si="81"/>
        <v>0.52848377823829695</v>
      </c>
      <c r="AJ132" s="94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</row>
    <row r="133" spans="19:52" x14ac:dyDescent="0.25">
      <c r="S133" s="3" t="s">
        <v>9</v>
      </c>
      <c r="T133" s="8">
        <f>SUM(T123:T132)</f>
        <v>11.99999988079071</v>
      </c>
      <c r="U133" s="8">
        <f t="shared" ref="U133:AI133" si="84">SUM(U123:U132)</f>
        <v>16.199999928474419</v>
      </c>
      <c r="V133" s="8">
        <f t="shared" si="84"/>
        <v>17.600000023841851</v>
      </c>
      <c r="W133" s="8">
        <f t="shared" si="84"/>
        <v>14.00000011920929</v>
      </c>
      <c r="X133" s="8">
        <f t="shared" si="84"/>
        <v>15.577779486775405</v>
      </c>
      <c r="Y133" s="8">
        <f t="shared" si="84"/>
        <v>17.0570548772812</v>
      </c>
      <c r="Z133" s="8">
        <f t="shared" si="84"/>
        <v>19.95402455329895</v>
      </c>
      <c r="AA133" s="8">
        <f t="shared" si="84"/>
        <v>20.982023753225807</v>
      </c>
      <c r="AB133" s="8">
        <f t="shared" si="84"/>
        <v>22.136142395436764</v>
      </c>
      <c r="AC133" s="8">
        <f t="shared" si="84"/>
        <v>24.393105980008841</v>
      </c>
      <c r="AD133" s="8">
        <f t="shared" si="84"/>
        <v>27.339111998677254</v>
      </c>
      <c r="AE133" s="8">
        <f t="shared" si="84"/>
        <v>27.579970315098773</v>
      </c>
      <c r="AF133" s="8">
        <f t="shared" si="84"/>
        <v>30.767562016844742</v>
      </c>
      <c r="AG133" s="8">
        <f t="shared" si="84"/>
        <v>34.365227401256561</v>
      </c>
      <c r="AH133" s="8">
        <f t="shared" si="84"/>
        <v>36.21267956495285</v>
      </c>
      <c r="AI133" s="6">
        <f t="shared" si="84"/>
        <v>24.21267968416214</v>
      </c>
      <c r="AJ133" s="10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</row>
  </sheetData>
  <mergeCells count="1">
    <mergeCell ref="AI21:AI2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3"/>
  <sheetViews>
    <sheetView topLeftCell="X1" workbookViewId="0">
      <selection activeCell="AL4" sqref="AL4:AZ103"/>
    </sheetView>
  </sheetViews>
  <sheetFormatPr baseColWidth="10" defaultColWidth="8.7109375" defaultRowHeight="15" x14ac:dyDescent="0.25"/>
  <cols>
    <col min="2" max="2" width="12.85546875" customWidth="1"/>
    <col min="18" max="18" width="10" bestFit="1" customWidth="1"/>
    <col min="35" max="35" width="10.5703125" customWidth="1"/>
  </cols>
  <sheetData>
    <row r="1" spans="2:52" x14ac:dyDescent="0.25"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</row>
    <row r="2" spans="2:52" x14ac:dyDescent="0.25">
      <c r="B2" s="52" t="s">
        <v>3</v>
      </c>
      <c r="C2" t="s">
        <v>40</v>
      </c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</row>
    <row r="3" spans="2:52" x14ac:dyDescent="0.25">
      <c r="AK3" s="50" t="s">
        <v>38</v>
      </c>
      <c r="AL3" s="50">
        <v>2015</v>
      </c>
      <c r="AM3" s="50">
        <v>2016</v>
      </c>
      <c r="AN3" s="50">
        <v>2017</v>
      </c>
      <c r="AO3" s="50">
        <v>2018</v>
      </c>
      <c r="AP3" s="50">
        <v>2019</v>
      </c>
      <c r="AQ3" s="50">
        <v>2020</v>
      </c>
      <c r="AR3" s="50">
        <v>2021</v>
      </c>
      <c r="AS3" s="50">
        <v>2022</v>
      </c>
      <c r="AT3" s="50">
        <v>2023</v>
      </c>
      <c r="AU3" s="50">
        <v>2024</v>
      </c>
      <c r="AV3" s="50">
        <v>2025</v>
      </c>
      <c r="AW3" s="50">
        <v>2026</v>
      </c>
      <c r="AX3" s="50">
        <v>2027</v>
      </c>
      <c r="AY3" s="50">
        <v>2028</v>
      </c>
      <c r="AZ3" s="50">
        <v>2029</v>
      </c>
    </row>
    <row r="4" spans="2:52" x14ac:dyDescent="0.25">
      <c r="B4" s="32"/>
      <c r="C4" s="57" t="s">
        <v>43</v>
      </c>
      <c r="D4" s="57" t="s">
        <v>44</v>
      </c>
      <c r="E4" s="57" t="s">
        <v>45</v>
      </c>
      <c r="F4" s="57" t="s">
        <v>46</v>
      </c>
      <c r="G4" s="57" t="s">
        <v>18</v>
      </c>
      <c r="H4" s="57" t="s">
        <v>19</v>
      </c>
      <c r="I4" s="57" t="s">
        <v>20</v>
      </c>
      <c r="J4" s="57" t="s">
        <v>21</v>
      </c>
      <c r="K4" s="57" t="s">
        <v>22</v>
      </c>
      <c r="L4" s="57" t="s">
        <v>32</v>
      </c>
      <c r="M4" s="57" t="s">
        <v>33</v>
      </c>
      <c r="N4" s="57" t="s">
        <v>34</v>
      </c>
      <c r="O4" s="57" t="s">
        <v>35</v>
      </c>
      <c r="P4" s="57" t="s">
        <v>36</v>
      </c>
      <c r="Q4" s="57" t="s">
        <v>37</v>
      </c>
      <c r="R4" s="32"/>
      <c r="S4" s="46"/>
      <c r="T4" s="46">
        <v>2015</v>
      </c>
      <c r="U4" s="46">
        <v>2016</v>
      </c>
      <c r="V4" s="46">
        <v>2017</v>
      </c>
      <c r="W4" s="46">
        <v>2018</v>
      </c>
      <c r="X4" s="46">
        <v>2019</v>
      </c>
      <c r="Y4" s="46">
        <v>2020</v>
      </c>
      <c r="Z4" s="46">
        <v>2021</v>
      </c>
      <c r="AA4" s="46">
        <v>2022</v>
      </c>
      <c r="AB4" s="46">
        <v>2023</v>
      </c>
      <c r="AC4" s="46">
        <v>2024</v>
      </c>
      <c r="AD4" s="46">
        <v>2025</v>
      </c>
      <c r="AE4" s="46">
        <v>2026</v>
      </c>
      <c r="AF4" s="46">
        <v>2027</v>
      </c>
      <c r="AG4" s="46">
        <v>2028</v>
      </c>
      <c r="AH4" s="46">
        <v>2029</v>
      </c>
      <c r="AI4" s="46"/>
      <c r="AJ4" s="46"/>
      <c r="AK4" s="50" t="s">
        <v>47</v>
      </c>
      <c r="AL4" s="51">
        <v>50.599998474121101</v>
      </c>
      <c r="AM4" s="51">
        <v>54</v>
      </c>
      <c r="AN4" s="51">
        <v>49.649999618530302</v>
      </c>
      <c r="AO4" s="51">
        <v>57.600000381469698</v>
      </c>
      <c r="AP4" s="51">
        <v>59.453025817871101</v>
      </c>
      <c r="AQ4" s="51">
        <v>59.839511871337898</v>
      </c>
      <c r="AR4" s="51">
        <v>60.232069015502901</v>
      </c>
      <c r="AS4" s="51">
        <v>60.675714492797901</v>
      </c>
      <c r="AT4" s="51">
        <v>61.136573791503899</v>
      </c>
      <c r="AU4" s="51">
        <v>61.550868988037102</v>
      </c>
      <c r="AV4" s="51">
        <v>62.0173854827881</v>
      </c>
      <c r="AW4" s="51">
        <v>62.4978923797607</v>
      </c>
      <c r="AX4" s="51">
        <v>62.969079971313498</v>
      </c>
      <c r="AY4" s="51">
        <v>63.467235565185497</v>
      </c>
      <c r="AZ4" s="51">
        <v>64.005680084228501</v>
      </c>
    </row>
    <row r="5" spans="2:52" x14ac:dyDescent="0.25">
      <c r="B5" s="33" t="s">
        <v>47</v>
      </c>
      <c r="C5" s="8">
        <f>AL4</f>
        <v>50.599998474121101</v>
      </c>
      <c r="D5" s="8">
        <f t="shared" ref="D5:Q5" si="0">AM4</f>
        <v>54</v>
      </c>
      <c r="E5" s="8">
        <f t="shared" si="0"/>
        <v>49.649999618530302</v>
      </c>
      <c r="F5" s="8">
        <f t="shared" si="0"/>
        <v>57.600000381469698</v>
      </c>
      <c r="G5" s="8">
        <f t="shared" si="0"/>
        <v>59.453025817871101</v>
      </c>
      <c r="H5" s="8">
        <f t="shared" si="0"/>
        <v>59.839511871337898</v>
      </c>
      <c r="I5" s="8">
        <f t="shared" si="0"/>
        <v>60.232069015502901</v>
      </c>
      <c r="J5" s="8">
        <f t="shared" si="0"/>
        <v>60.675714492797901</v>
      </c>
      <c r="K5" s="8">
        <f t="shared" si="0"/>
        <v>61.136573791503899</v>
      </c>
      <c r="L5" s="8">
        <f t="shared" si="0"/>
        <v>61.550868988037102</v>
      </c>
      <c r="M5" s="8">
        <f t="shared" si="0"/>
        <v>62.0173854827881</v>
      </c>
      <c r="N5" s="8">
        <f t="shared" si="0"/>
        <v>62.4978923797607</v>
      </c>
      <c r="O5" s="8">
        <f t="shared" si="0"/>
        <v>62.969079971313498</v>
      </c>
      <c r="P5" s="8">
        <f t="shared" si="0"/>
        <v>63.467235565185497</v>
      </c>
      <c r="Q5" s="8">
        <f t="shared" si="0"/>
        <v>64.005680084228501</v>
      </c>
      <c r="R5" s="45"/>
      <c r="S5" s="47" t="str">
        <f>B5</f>
        <v>0 år</v>
      </c>
      <c r="T5" s="48">
        <f>C5/$C$5*100</f>
        <v>100</v>
      </c>
      <c r="U5" s="48">
        <f t="shared" ref="U5:AG5" si="1">D5/$C$5*100</f>
        <v>106.71937080713114</v>
      </c>
      <c r="V5" s="48">
        <f t="shared" si="1"/>
        <v>98.122531849330656</v>
      </c>
      <c r="W5" s="48">
        <f t="shared" si="1"/>
        <v>113.83399628149927</v>
      </c>
      <c r="X5" s="48">
        <f t="shared" si="1"/>
        <v>117.49610199746903</v>
      </c>
      <c r="Y5" s="48">
        <f t="shared" si="1"/>
        <v>118.25990845027843</v>
      </c>
      <c r="Z5" s="48">
        <f t="shared" si="1"/>
        <v>119.03571310641053</v>
      </c>
      <c r="AA5" s="48">
        <f t="shared" si="1"/>
        <v>119.91248285082446</v>
      </c>
      <c r="AB5" s="48">
        <f t="shared" si="1"/>
        <v>120.82327200616743</v>
      </c>
      <c r="AC5" s="48">
        <f t="shared" si="1"/>
        <v>121.64203724139779</v>
      </c>
      <c r="AD5" s="48">
        <f t="shared" si="1"/>
        <v>122.56400662641585</v>
      </c>
      <c r="AE5" s="48">
        <f t="shared" si="1"/>
        <v>123.51362502851589</v>
      </c>
      <c r="AF5" s="48">
        <f t="shared" si="1"/>
        <v>124.44482583041668</v>
      </c>
      <c r="AG5" s="48">
        <f t="shared" si="1"/>
        <v>125.42932308119579</v>
      </c>
      <c r="AH5" s="48">
        <f>Q5/$C$5*100</f>
        <v>126.49344271613687</v>
      </c>
      <c r="AI5" s="48"/>
      <c r="AJ5" s="48"/>
      <c r="AK5" s="50" t="s">
        <v>52</v>
      </c>
      <c r="AL5" s="51">
        <v>55.649999618530302</v>
      </c>
      <c r="AM5" s="51">
        <v>48.25</v>
      </c>
      <c r="AN5" s="51">
        <v>54.700000762939503</v>
      </c>
      <c r="AO5" s="51">
        <v>52.600000381469698</v>
      </c>
      <c r="AP5" s="51">
        <v>56.101619720458999</v>
      </c>
      <c r="AQ5" s="51">
        <v>58.654346466064503</v>
      </c>
      <c r="AR5" s="51">
        <v>59.057474136352504</v>
      </c>
      <c r="AS5" s="51">
        <v>59.456262588500998</v>
      </c>
      <c r="AT5" s="51">
        <v>59.905054092407198</v>
      </c>
      <c r="AU5" s="51">
        <v>60.3258380889893</v>
      </c>
      <c r="AV5" s="51">
        <v>60.749818801879897</v>
      </c>
      <c r="AW5" s="51">
        <v>61.225673675537102</v>
      </c>
      <c r="AX5" s="51">
        <v>61.660690307617202</v>
      </c>
      <c r="AY5" s="51">
        <v>62.125328063964801</v>
      </c>
      <c r="AZ5" s="51">
        <v>62.626499176025398</v>
      </c>
    </row>
    <row r="6" spans="2:52" x14ac:dyDescent="0.25">
      <c r="B6" s="33" t="s">
        <v>48</v>
      </c>
      <c r="C6" s="8">
        <f>AL5+AL6+AL7+AL8+AL9</f>
        <v>251.94999885559079</v>
      </c>
      <c r="D6" s="8">
        <f t="shared" ref="D6:Q6" si="2">AM5+AM6+AM7+AM8+AM9</f>
        <v>248.60000133514401</v>
      </c>
      <c r="E6" s="8">
        <f t="shared" si="2"/>
        <v>264.8999986648559</v>
      </c>
      <c r="F6" s="8">
        <f t="shared" si="2"/>
        <v>247.55000114440909</v>
      </c>
      <c r="G6" s="8">
        <f t="shared" si="2"/>
        <v>265.18310928344727</v>
      </c>
      <c r="H6" s="8">
        <f t="shared" si="2"/>
        <v>272.89727020263672</v>
      </c>
      <c r="I6" s="8">
        <f t="shared" si="2"/>
        <v>278.3894367218017</v>
      </c>
      <c r="J6" s="8">
        <f t="shared" si="2"/>
        <v>282.91712760925299</v>
      </c>
      <c r="K6" s="8">
        <f t="shared" si="2"/>
        <v>286.33381843566889</v>
      </c>
      <c r="L6" s="8">
        <f t="shared" si="2"/>
        <v>291.49085235595703</v>
      </c>
      <c r="M6" s="8">
        <f t="shared" si="2"/>
        <v>293.58272361755371</v>
      </c>
      <c r="N6" s="8">
        <f t="shared" si="2"/>
        <v>295.79691314697266</v>
      </c>
      <c r="O6" s="8">
        <f t="shared" si="2"/>
        <v>297.85930824279779</v>
      </c>
      <c r="P6" s="8">
        <f t="shared" si="2"/>
        <v>300.00003814697271</v>
      </c>
      <c r="Q6" s="8">
        <f t="shared" si="2"/>
        <v>302.27194404602051</v>
      </c>
      <c r="R6" s="45"/>
      <c r="S6" s="47" t="str">
        <f t="shared" ref="S6:S9" si="3">B6</f>
        <v>1-5 år</v>
      </c>
      <c r="T6" s="48">
        <f>C6/$C$6*100</f>
        <v>100</v>
      </c>
      <c r="U6" s="48">
        <f t="shared" ref="U6:AG6" si="4">D6/$C$6*100</f>
        <v>98.670372083483556</v>
      </c>
      <c r="V6" s="48">
        <f t="shared" si="4"/>
        <v>105.1399086596891</v>
      </c>
      <c r="W6" s="48">
        <f t="shared" si="4"/>
        <v>98.253622650856371</v>
      </c>
      <c r="X6" s="48">
        <f t="shared" si="4"/>
        <v>105.25227643896172</v>
      </c>
      <c r="Y6" s="48">
        <f t="shared" si="4"/>
        <v>108.314058917322</v>
      </c>
      <c r="Z6" s="48">
        <f t="shared" si="4"/>
        <v>110.49392259825535</v>
      </c>
      <c r="AA6" s="48">
        <f t="shared" si="4"/>
        <v>112.29098189891698</v>
      </c>
      <c r="AB6" s="48">
        <f t="shared" si="4"/>
        <v>113.64708066531317</v>
      </c>
      <c r="AC6" s="48">
        <f t="shared" si="4"/>
        <v>115.69392882713593</v>
      </c>
      <c r="AD6" s="48">
        <f t="shared" si="4"/>
        <v>116.5242012109813</v>
      </c>
      <c r="AE6" s="48">
        <f t="shared" si="4"/>
        <v>117.40302222287899</v>
      </c>
      <c r="AF6" s="48">
        <f t="shared" si="4"/>
        <v>118.22159539421972</v>
      </c>
      <c r="AG6" s="48">
        <f t="shared" si="4"/>
        <v>119.07125997604095</v>
      </c>
      <c r="AH6" s="48">
        <f>Q6/$C$6*100</f>
        <v>119.9729888545356</v>
      </c>
      <c r="AI6" s="48"/>
      <c r="AJ6" s="48"/>
      <c r="AK6" s="50" t="s">
        <v>53</v>
      </c>
      <c r="AL6" s="51">
        <v>36.599999427795403</v>
      </c>
      <c r="AM6" s="51">
        <v>53.600000381469698</v>
      </c>
      <c r="AN6" s="51">
        <v>52.449998855590799</v>
      </c>
      <c r="AO6" s="51">
        <v>53.399999618530302</v>
      </c>
      <c r="AP6" s="51">
        <v>53.734130859375</v>
      </c>
      <c r="AQ6" s="51">
        <v>55.242433547973597</v>
      </c>
      <c r="AR6" s="51">
        <v>58.334201812744098</v>
      </c>
      <c r="AS6" s="51">
        <v>58.746250152587898</v>
      </c>
      <c r="AT6" s="51">
        <v>59.160854339599602</v>
      </c>
      <c r="AU6" s="51">
        <v>59.5777263641357</v>
      </c>
      <c r="AV6" s="51">
        <v>60.0138835906982</v>
      </c>
      <c r="AW6" s="51">
        <v>60.450454711914098</v>
      </c>
      <c r="AX6" s="51">
        <v>60.887056350708001</v>
      </c>
      <c r="AY6" s="51">
        <v>61.325519561767599</v>
      </c>
      <c r="AZ6" s="51">
        <v>61.796848297119098</v>
      </c>
    </row>
    <row r="7" spans="2:52" x14ac:dyDescent="0.25">
      <c r="B7" s="33" t="s">
        <v>49</v>
      </c>
      <c r="C7" s="8">
        <f>AL10+AL11+AL12+AL13+AL14+AL15+AL16</f>
        <v>359.50000286102295</v>
      </c>
      <c r="D7" s="8">
        <f t="shared" ref="D7:Q7" si="5">AM10+AM11+AM12+AM13+AM14+AM15+AM16</f>
        <v>355.74999809265142</v>
      </c>
      <c r="E7" s="8">
        <f t="shared" si="5"/>
        <v>341.70000076293951</v>
      </c>
      <c r="F7" s="8">
        <f t="shared" si="5"/>
        <v>380.74999809265125</v>
      </c>
      <c r="G7" s="8">
        <f t="shared" si="5"/>
        <v>369.57922840118408</v>
      </c>
      <c r="H7" s="8">
        <f t="shared" si="5"/>
        <v>376.7716121673584</v>
      </c>
      <c r="I7" s="8">
        <f t="shared" si="5"/>
        <v>379.21651268005365</v>
      </c>
      <c r="J7" s="8">
        <f t="shared" si="5"/>
        <v>375.5407066345216</v>
      </c>
      <c r="K7" s="8">
        <f t="shared" si="5"/>
        <v>371.0918674468993</v>
      </c>
      <c r="L7" s="8">
        <f t="shared" si="5"/>
        <v>374.30143928527826</v>
      </c>
      <c r="M7" s="8">
        <f t="shared" si="5"/>
        <v>366.51909828186029</v>
      </c>
      <c r="N7" s="8">
        <f t="shared" si="5"/>
        <v>374.49437141418457</v>
      </c>
      <c r="O7" s="8">
        <f t="shared" si="5"/>
        <v>378.4739227294923</v>
      </c>
      <c r="P7" s="8">
        <f t="shared" si="5"/>
        <v>382.39123535156233</v>
      </c>
      <c r="Q7" s="8">
        <f t="shared" si="5"/>
        <v>386.21920394897455</v>
      </c>
      <c r="R7" s="45"/>
      <c r="S7" s="47" t="str">
        <f t="shared" si="3"/>
        <v>6-12 år</v>
      </c>
      <c r="T7" s="48">
        <f>C7/$C$7*100</f>
        <v>100</v>
      </c>
      <c r="U7" s="48">
        <f t="shared" ref="U7:AG7" si="6">D7/$C$7*100</f>
        <v>98.956883243803134</v>
      </c>
      <c r="V7" s="48">
        <f t="shared" si="6"/>
        <v>95.048678176237829</v>
      </c>
      <c r="W7" s="48">
        <f t="shared" si="6"/>
        <v>105.91098610918321</v>
      </c>
      <c r="X7" s="48">
        <f t="shared" si="6"/>
        <v>102.80367884838589</v>
      </c>
      <c r="Y7" s="48">
        <f t="shared" si="6"/>
        <v>104.80434191067654</v>
      </c>
      <c r="Z7" s="48">
        <f t="shared" si="6"/>
        <v>105.48442549711265</v>
      </c>
      <c r="AA7" s="48">
        <f t="shared" si="6"/>
        <v>104.46194816296001</v>
      </c>
      <c r="AB7" s="48">
        <f t="shared" si="6"/>
        <v>103.22444074926965</v>
      </c>
      <c r="AC7" s="48">
        <f t="shared" si="6"/>
        <v>104.11722845798622</v>
      </c>
      <c r="AD7" s="48">
        <f t="shared" si="6"/>
        <v>101.95246046313686</v>
      </c>
      <c r="AE7" s="48">
        <f t="shared" si="6"/>
        <v>104.17089525280427</v>
      </c>
      <c r="AF7" s="48">
        <f t="shared" si="6"/>
        <v>105.27786362099263</v>
      </c>
      <c r="AG7" s="48">
        <f t="shared" si="6"/>
        <v>106.3675194181817</v>
      </c>
      <c r="AH7" s="48">
        <f>Q7/$C$7*100</f>
        <v>107.43232291385567</v>
      </c>
      <c r="AI7" s="48"/>
      <c r="AJ7" s="48"/>
      <c r="AK7" s="50" t="s">
        <v>54</v>
      </c>
      <c r="AL7" s="51">
        <v>63.549999237060497</v>
      </c>
      <c r="AM7" s="51">
        <v>37.699999809265101</v>
      </c>
      <c r="AN7" s="51">
        <v>53.549999237060497</v>
      </c>
      <c r="AO7" s="51">
        <v>52.100000381469698</v>
      </c>
      <c r="AP7" s="51">
        <v>53.4805297851563</v>
      </c>
      <c r="AQ7" s="51">
        <v>54.1603298187256</v>
      </c>
      <c r="AR7" s="51">
        <v>54.268560409545898</v>
      </c>
      <c r="AS7" s="51">
        <v>57.6771850585938</v>
      </c>
      <c r="AT7" s="51">
        <v>58.102260589599602</v>
      </c>
      <c r="AU7" s="51">
        <v>58.484205245971701</v>
      </c>
      <c r="AV7" s="51">
        <v>58.918043136596701</v>
      </c>
      <c r="AW7" s="51">
        <v>59.365859985351598</v>
      </c>
      <c r="AX7" s="51">
        <v>59.758069992065401</v>
      </c>
      <c r="AY7" s="51">
        <v>60.199653625488303</v>
      </c>
      <c r="AZ7" s="51">
        <v>60.648557662963903</v>
      </c>
    </row>
    <row r="8" spans="2:52" x14ac:dyDescent="0.25">
      <c r="B8" s="33" t="s">
        <v>50</v>
      </c>
      <c r="C8" s="8">
        <f>AL17+AL18+AL19</f>
        <v>162.59999847412121</v>
      </c>
      <c r="D8" s="8">
        <f t="shared" ref="D8:Q8" si="7">AM17+AM18+AM19</f>
        <v>188.95000076293951</v>
      </c>
      <c r="E8" s="8">
        <f t="shared" si="7"/>
        <v>191.40000152587902</v>
      </c>
      <c r="F8" s="8">
        <f t="shared" si="7"/>
        <v>166.5</v>
      </c>
      <c r="G8" s="8">
        <f t="shared" si="7"/>
        <v>159.15015602111819</v>
      </c>
      <c r="H8" s="8">
        <f t="shared" si="7"/>
        <v>154.2941951751709</v>
      </c>
      <c r="I8" s="8">
        <f t="shared" si="7"/>
        <v>162.883996963501</v>
      </c>
      <c r="J8" s="8">
        <f t="shared" si="7"/>
        <v>167.14410400390619</v>
      </c>
      <c r="K8" s="8">
        <f t="shared" si="7"/>
        <v>180.07528305053711</v>
      </c>
      <c r="L8" s="8">
        <f t="shared" si="7"/>
        <v>178.19118499755859</v>
      </c>
      <c r="M8" s="8">
        <f t="shared" si="7"/>
        <v>184.6317958831788</v>
      </c>
      <c r="N8" s="8">
        <f t="shared" si="7"/>
        <v>175.20354270935059</v>
      </c>
      <c r="O8" s="8">
        <f t="shared" si="7"/>
        <v>176.9014167785644</v>
      </c>
      <c r="P8" s="8">
        <f t="shared" si="7"/>
        <v>167.30208015441889</v>
      </c>
      <c r="Q8" s="8">
        <f t="shared" si="7"/>
        <v>170.98798179626471</v>
      </c>
      <c r="R8" s="45"/>
      <c r="S8" s="47" t="str">
        <f t="shared" si="3"/>
        <v>13-15 år</v>
      </c>
      <c r="T8" s="48">
        <f>C8/$C$8*100</f>
        <v>100</v>
      </c>
      <c r="U8" s="48">
        <f t="shared" ref="U8:AG8" si="8">D8/$C$8*100</f>
        <v>116.2054136138335</v>
      </c>
      <c r="V8" s="48">
        <f t="shared" si="8"/>
        <v>117.71217916483654</v>
      </c>
      <c r="W8" s="48">
        <f t="shared" si="8"/>
        <v>102.39852494617305</v>
      </c>
      <c r="X8" s="48">
        <f t="shared" si="8"/>
        <v>97.878325654749574</v>
      </c>
      <c r="Y8" s="48">
        <f t="shared" si="8"/>
        <v>94.891879842008592</v>
      </c>
      <c r="Z8" s="48">
        <f t="shared" si="8"/>
        <v>100.17466081921582</v>
      </c>
      <c r="AA8" s="48">
        <f t="shared" si="8"/>
        <v>102.79465287357195</v>
      </c>
      <c r="AB8" s="48">
        <f t="shared" si="8"/>
        <v>110.747407589427</v>
      </c>
      <c r="AC8" s="48">
        <f t="shared" si="8"/>
        <v>109.58867568865249</v>
      </c>
      <c r="AD8" s="48">
        <f t="shared" si="8"/>
        <v>113.54969103063313</v>
      </c>
      <c r="AE8" s="48">
        <f t="shared" si="8"/>
        <v>107.75125728997796</v>
      </c>
      <c r="AF8" s="48">
        <f t="shared" si="8"/>
        <v>108.79546029437346</v>
      </c>
      <c r="AG8" s="48">
        <f t="shared" si="8"/>
        <v>102.89180917861205</v>
      </c>
      <c r="AH8" s="48">
        <f>Q8/$C$8*100</f>
        <v>105.15866137814172</v>
      </c>
      <c r="AI8" s="48"/>
      <c r="AJ8" s="48"/>
      <c r="AK8" s="50" t="s">
        <v>55</v>
      </c>
      <c r="AL8" s="51">
        <v>40.800000190734899</v>
      </c>
      <c r="AM8" s="51">
        <v>65.600002288818402</v>
      </c>
      <c r="AN8" s="51">
        <v>38.750000953674302</v>
      </c>
      <c r="AO8" s="51">
        <v>49.400001525878899</v>
      </c>
      <c r="AP8" s="51">
        <v>51.956224441528299</v>
      </c>
      <c r="AQ8" s="51">
        <v>53.0370998382568</v>
      </c>
      <c r="AR8" s="51">
        <v>54.0127658843994</v>
      </c>
      <c r="AS8" s="51">
        <v>53.164096832275398</v>
      </c>
      <c r="AT8" s="51">
        <v>56.727293014526403</v>
      </c>
      <c r="AU8" s="51">
        <v>57.113323211669901</v>
      </c>
      <c r="AV8" s="51">
        <v>57.5108318328857</v>
      </c>
      <c r="AW8" s="51">
        <v>57.953771591186502</v>
      </c>
      <c r="AX8" s="51">
        <v>58.3534450531006</v>
      </c>
      <c r="AY8" s="51">
        <v>58.7469806671143</v>
      </c>
      <c r="AZ8" s="51">
        <v>59.195514678955099</v>
      </c>
    </row>
    <row r="9" spans="2:52" x14ac:dyDescent="0.25">
      <c r="B9" s="33" t="s">
        <v>51</v>
      </c>
      <c r="C9" s="8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3392.9499874114995</v>
      </c>
      <c r="D9" s="8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3355.999995231628</v>
      </c>
      <c r="E9" s="8">
        <f t="shared" si="9"/>
        <v>3464.7999916076665</v>
      </c>
      <c r="F9" s="8">
        <f t="shared" si="9"/>
        <v>3516.6000175476074</v>
      </c>
      <c r="G9" s="8">
        <f t="shared" si="9"/>
        <v>3549.5619659423837</v>
      </c>
      <c r="H9" s="8">
        <f t="shared" si="9"/>
        <v>3579.2187271118164</v>
      </c>
      <c r="I9" s="8">
        <f t="shared" si="9"/>
        <v>3584.9780292510986</v>
      </c>
      <c r="J9" s="8">
        <f t="shared" si="9"/>
        <v>3615.2290802001953</v>
      </c>
      <c r="K9" s="8">
        <f t="shared" si="9"/>
        <v>3633.1767063140869</v>
      </c>
      <c r="L9" s="8">
        <f t="shared" si="9"/>
        <v>3647.6220741271977</v>
      </c>
      <c r="M9" s="8">
        <f t="shared" si="9"/>
        <v>3665.6742610931401</v>
      </c>
      <c r="N9" s="8">
        <f t="shared" si="9"/>
        <v>3698.2512035369882</v>
      </c>
      <c r="O9" s="8">
        <f t="shared" si="9"/>
        <v>3724.9259376525874</v>
      </c>
      <c r="P9" s="8">
        <f t="shared" si="9"/>
        <v>3757.2116546630859</v>
      </c>
      <c r="Q9" s="8">
        <f t="shared" si="9"/>
        <v>3787.7031402587895</v>
      </c>
      <c r="R9" s="45"/>
      <c r="S9" s="47" t="str">
        <f t="shared" si="3"/>
        <v>16-66 år</v>
      </c>
      <c r="T9" s="48">
        <f>C9/$C$9*100</f>
        <v>100</v>
      </c>
      <c r="U9" s="48">
        <f t="shared" ref="U9:AG9" si="10">D9/$C$9*100</f>
        <v>98.910977399697515</v>
      </c>
      <c r="V9" s="48">
        <f t="shared" si="10"/>
        <v>102.11762638596926</v>
      </c>
      <c r="W9" s="48">
        <f t="shared" si="10"/>
        <v>103.6443222150304</v>
      </c>
      <c r="X9" s="48">
        <f t="shared" si="10"/>
        <v>104.61580568861744</v>
      </c>
      <c r="Y9" s="48">
        <f t="shared" si="10"/>
        <v>105.48987578335695</v>
      </c>
      <c r="Z9" s="48">
        <f t="shared" si="10"/>
        <v>105.65961899090939</v>
      </c>
      <c r="AA9" s="48">
        <f t="shared" si="10"/>
        <v>106.55120451563963</v>
      </c>
      <c r="AB9" s="48">
        <f t="shared" si="10"/>
        <v>107.08017270498755</v>
      </c>
      <c r="AC9" s="48">
        <f t="shared" si="10"/>
        <v>107.50591926378463</v>
      </c>
      <c r="AD9" s="48">
        <f t="shared" si="10"/>
        <v>108.03796916233661</v>
      </c>
      <c r="AE9" s="48">
        <f t="shared" si="10"/>
        <v>108.99810540262058</v>
      </c>
      <c r="AF9" s="48">
        <f t="shared" si="10"/>
        <v>109.78428657872303</v>
      </c>
      <c r="AG9" s="48">
        <f t="shared" si="10"/>
        <v>110.73583956742856</v>
      </c>
      <c r="AH9" s="48">
        <f>Q9/$C$9*100</f>
        <v>111.63451139309157</v>
      </c>
      <c r="AI9" s="48"/>
      <c r="AJ9" s="48"/>
      <c r="AK9" s="50" t="s">
        <v>56</v>
      </c>
      <c r="AL9" s="51">
        <v>55.350000381469698</v>
      </c>
      <c r="AM9" s="51">
        <v>43.449998855590799</v>
      </c>
      <c r="AN9" s="51">
        <v>65.449998855590806</v>
      </c>
      <c r="AO9" s="51">
        <v>40.049999237060497</v>
      </c>
      <c r="AP9" s="51">
        <v>49.910604476928697</v>
      </c>
      <c r="AQ9" s="51">
        <v>51.803060531616197</v>
      </c>
      <c r="AR9" s="51">
        <v>52.716434478759801</v>
      </c>
      <c r="AS9" s="51">
        <v>53.873332977294901</v>
      </c>
      <c r="AT9" s="51">
        <v>52.438356399536097</v>
      </c>
      <c r="AU9" s="51">
        <v>55.989759445190401</v>
      </c>
      <c r="AV9" s="51">
        <v>56.3901462554932</v>
      </c>
      <c r="AW9" s="51">
        <v>56.801153182983398</v>
      </c>
      <c r="AX9" s="51">
        <v>57.200046539306598</v>
      </c>
      <c r="AY9" s="51">
        <v>57.602556228637702</v>
      </c>
      <c r="AZ9" s="51">
        <v>58.004524230957003</v>
      </c>
    </row>
    <row r="10" spans="2:52" x14ac:dyDescent="0.25">
      <c r="B10" s="34" t="s">
        <v>23</v>
      </c>
      <c r="C10" s="8">
        <f t="shared" ref="C10:Q10" si="11">C5+C6+C7+C8+AL20+AL21</f>
        <v>937.54999637603771</v>
      </c>
      <c r="D10" s="8">
        <f t="shared" si="11"/>
        <v>951.65000057220459</v>
      </c>
      <c r="E10" s="8">
        <f t="shared" si="11"/>
        <v>959.44999790191662</v>
      </c>
      <c r="F10" s="8">
        <f t="shared" si="11"/>
        <v>977.09999847412087</v>
      </c>
      <c r="G10" s="8">
        <f t="shared" si="11"/>
        <v>992.48943614959717</v>
      </c>
      <c r="H10" s="8">
        <f t="shared" si="11"/>
        <v>994.3162841796875</v>
      </c>
      <c r="I10" s="8">
        <f t="shared" si="11"/>
        <v>995.13084793090798</v>
      </c>
      <c r="J10" s="8">
        <f t="shared" si="11"/>
        <v>1003.7927799224856</v>
      </c>
      <c r="K10" s="8">
        <f t="shared" si="11"/>
        <v>1018.2013950347898</v>
      </c>
      <c r="L10" s="8">
        <f t="shared" si="11"/>
        <v>1023.5858592987061</v>
      </c>
      <c r="M10" s="8">
        <f t="shared" si="11"/>
        <v>1034.5493049621582</v>
      </c>
      <c r="N10" s="8">
        <f t="shared" si="11"/>
        <v>1041.5125522613525</v>
      </c>
      <c r="O10" s="8">
        <f t="shared" si="11"/>
        <v>1042.8797454833984</v>
      </c>
      <c r="P10" s="8">
        <f t="shared" si="11"/>
        <v>1045.4852123260496</v>
      </c>
      <c r="Q10" s="8">
        <f t="shared" si="11"/>
        <v>1053.9075393676758</v>
      </c>
      <c r="S10" s="47" t="s">
        <v>23</v>
      </c>
      <c r="T10" s="48">
        <f>C10/$C$10*100</f>
        <v>100</v>
      </c>
      <c r="U10" s="48">
        <f t="shared" ref="U10:AG10" si="12">D10/$C$10*100</f>
        <v>101.50392024432493</v>
      </c>
      <c r="V10" s="48">
        <f t="shared" si="12"/>
        <v>102.33587559175832</v>
      </c>
      <c r="W10" s="48">
        <f t="shared" si="12"/>
        <v>104.21844192319961</v>
      </c>
      <c r="X10" s="48">
        <f t="shared" si="12"/>
        <v>105.85989440412989</v>
      </c>
      <c r="Y10" s="48">
        <f t="shared" si="12"/>
        <v>106.05474780257815</v>
      </c>
      <c r="Z10" s="48">
        <f t="shared" si="12"/>
        <v>106.14162996932863</v>
      </c>
      <c r="AA10" s="48">
        <f t="shared" si="12"/>
        <v>107.06552011119403</v>
      </c>
      <c r="AB10" s="48">
        <f t="shared" si="12"/>
        <v>108.60235709780792</v>
      </c>
      <c r="AC10" s="48">
        <f t="shared" si="12"/>
        <v>109.17666932486026</v>
      </c>
      <c r="AD10" s="48">
        <f t="shared" si="12"/>
        <v>110.34604116698385</v>
      </c>
      <c r="AE10" s="48">
        <f t="shared" si="12"/>
        <v>111.08874793740779</v>
      </c>
      <c r="AF10" s="48">
        <f t="shared" si="12"/>
        <v>111.23457410426083</v>
      </c>
      <c r="AG10" s="48">
        <f t="shared" si="12"/>
        <v>111.51247574713025</v>
      </c>
      <c r="AH10" s="48">
        <f>Q10/$C$10*100</f>
        <v>112.41080939058195</v>
      </c>
      <c r="AI10" s="48"/>
      <c r="AJ10" s="48"/>
      <c r="AK10" s="50" t="s">
        <v>57</v>
      </c>
      <c r="AL10" s="51">
        <v>59.299999237060497</v>
      </c>
      <c r="AM10" s="51">
        <v>55.950000762939503</v>
      </c>
      <c r="AN10" s="51">
        <v>44.399999618530302</v>
      </c>
      <c r="AO10" s="51">
        <v>69.899997711181598</v>
      </c>
      <c r="AP10" s="51">
        <v>42.068623542785602</v>
      </c>
      <c r="AQ10" s="51">
        <v>50.307821273803697</v>
      </c>
      <c r="AR10" s="51">
        <v>51.749959945678697</v>
      </c>
      <c r="AS10" s="51">
        <v>52.535633087158203</v>
      </c>
      <c r="AT10" s="51">
        <v>53.805686950683601</v>
      </c>
      <c r="AU10" s="51">
        <v>51.959028244018597</v>
      </c>
      <c r="AV10" s="51">
        <v>55.503860473632798</v>
      </c>
      <c r="AW10" s="51">
        <v>55.917055130004897</v>
      </c>
      <c r="AX10" s="51">
        <v>56.292291641235401</v>
      </c>
      <c r="AY10" s="51">
        <v>56.695953369140597</v>
      </c>
      <c r="AZ10" s="51">
        <v>57.106615066528299</v>
      </c>
    </row>
    <row r="11" spans="2:52" x14ac:dyDescent="0.25">
      <c r="B11" s="34" t="s">
        <v>24</v>
      </c>
      <c r="C11" s="8">
        <f>AL22+AL23+AL24+AL25+AL26+AL27+AL28+AL29+AL30+AL31+AL32+AL33+AL34+AL35+AL36+AL37+AL38+AL39+AL40+AL41+AL42+AL43+AL44+AL45+AL46+AL47+AL48+AL49+AL50+AL51+AL52+AL53</f>
        <v>2238.3499927520757</v>
      </c>
      <c r="D11" s="8">
        <f t="shared" ref="D11:Q11" si="13">AM22+AM23+AM24+AM25+AM26+AM27+AM28+AM29+AM30+AM31+AM32+AM33+AM34+AM35+AM36+AM37+AM38+AM39+AM40+AM41+AM42+AM43+AM44+AM45+AM46+AM47+AM48+AM49+AM50+AM51+AM52+AM53</f>
        <v>2226.5999975204468</v>
      </c>
      <c r="E11" s="8">
        <f t="shared" si="13"/>
        <v>2285.1999931335454</v>
      </c>
      <c r="F11" s="8">
        <f t="shared" si="13"/>
        <v>2293.700008392334</v>
      </c>
      <c r="G11" s="8">
        <f t="shared" si="13"/>
        <v>2305.0944023132333</v>
      </c>
      <c r="H11" s="8">
        <f t="shared" si="13"/>
        <v>2322.8021221160889</v>
      </c>
      <c r="I11" s="8">
        <f t="shared" si="13"/>
        <v>2334.2443809509277</v>
      </c>
      <c r="J11" s="8">
        <f t="shared" si="13"/>
        <v>2356.28200340271</v>
      </c>
      <c r="K11" s="8">
        <f t="shared" si="13"/>
        <v>2356.003438949585</v>
      </c>
      <c r="L11" s="8">
        <f t="shared" si="13"/>
        <v>2376.5382385253906</v>
      </c>
      <c r="M11" s="8">
        <f t="shared" si="13"/>
        <v>2388.7495536804204</v>
      </c>
      <c r="N11" s="8">
        <f t="shared" si="13"/>
        <v>2407.3459815979013</v>
      </c>
      <c r="O11" s="8">
        <f t="shared" si="13"/>
        <v>2433.0940399169917</v>
      </c>
      <c r="P11" s="8">
        <f t="shared" si="13"/>
        <v>2457.1656284332275</v>
      </c>
      <c r="Q11" s="8">
        <f t="shared" si="13"/>
        <v>2476.423908233643</v>
      </c>
      <c r="S11" s="47" t="s">
        <v>24</v>
      </c>
      <c r="T11" s="48">
        <f>C11/$C$11*100</f>
        <v>100</v>
      </c>
      <c r="U11" s="48">
        <f t="shared" ref="U11:AG11" si="14">D11/$C$11*100</f>
        <v>99.475059965167361</v>
      </c>
      <c r="V11" s="48">
        <f t="shared" si="14"/>
        <v>102.09305964362916</v>
      </c>
      <c r="W11" s="48">
        <f t="shared" si="14"/>
        <v>102.47280433441979</v>
      </c>
      <c r="X11" s="48">
        <f t="shared" si="14"/>
        <v>102.98185760838476</v>
      </c>
      <c r="Y11" s="48">
        <f t="shared" si="14"/>
        <v>103.77296355071704</v>
      </c>
      <c r="Z11" s="48">
        <f t="shared" si="14"/>
        <v>104.28415522636605</v>
      </c>
      <c r="AA11" s="48">
        <f t="shared" si="14"/>
        <v>105.2687028852729</v>
      </c>
      <c r="AB11" s="48">
        <f t="shared" si="14"/>
        <v>105.25625780501169</v>
      </c>
      <c r="AC11" s="48">
        <f t="shared" si="14"/>
        <v>106.1736657011092</v>
      </c>
      <c r="AD11" s="48">
        <f t="shared" si="14"/>
        <v>106.71921555678729</v>
      </c>
      <c r="AE11" s="48">
        <f t="shared" si="14"/>
        <v>107.55002521469143</v>
      </c>
      <c r="AF11" s="48">
        <f t="shared" si="14"/>
        <v>108.70033943733152</v>
      </c>
      <c r="AG11" s="48">
        <f t="shared" si="14"/>
        <v>109.77575608772941</v>
      </c>
      <c r="AH11" s="48">
        <f>Q11/$C$11*100</f>
        <v>110.63613448533367</v>
      </c>
      <c r="AI11" s="48"/>
      <c r="AJ11" s="48"/>
      <c r="AK11" s="50" t="s">
        <v>58</v>
      </c>
      <c r="AL11" s="51">
        <v>41.599999427795403</v>
      </c>
      <c r="AM11" s="51">
        <v>63.399997711181598</v>
      </c>
      <c r="AN11" s="51">
        <v>57.949998855590799</v>
      </c>
      <c r="AO11" s="51">
        <v>45.299999237060497</v>
      </c>
      <c r="AP11" s="51">
        <v>68.164533615112305</v>
      </c>
      <c r="AQ11" s="51">
        <v>43.459724426269503</v>
      </c>
      <c r="AR11" s="51">
        <v>50.515300750732401</v>
      </c>
      <c r="AS11" s="51">
        <v>51.631879806518597</v>
      </c>
      <c r="AT11" s="51">
        <v>52.3374729156494</v>
      </c>
      <c r="AU11" s="51">
        <v>53.637594223022496</v>
      </c>
      <c r="AV11" s="51">
        <v>51.535911560058601</v>
      </c>
      <c r="AW11" s="51">
        <v>55.064172744750998</v>
      </c>
      <c r="AX11" s="51">
        <v>55.444379806518597</v>
      </c>
      <c r="AY11" s="51">
        <v>55.825460433959996</v>
      </c>
      <c r="AZ11" s="51">
        <v>56.236925125122099</v>
      </c>
    </row>
    <row r="12" spans="2:52" x14ac:dyDescent="0.25">
      <c r="B12" s="34" t="s">
        <v>25</v>
      </c>
      <c r="C12" s="8">
        <f>AL54+AL55+AL56+AL57+AL58+AL59+AL60+AL61+AL62+AL63+AL64+AL65+AL66+AL67+AL68+AL69+AL70</f>
        <v>1041.6999969482422</v>
      </c>
      <c r="D12" s="8">
        <f t="shared" ref="D12:Q12" si="15">AM54+AM55+AM56+AM57+AM58+AM59+AM60+AM61+AM62+AM63+AM64+AM65+AM66+AM67+AM68+AM69+AM70</f>
        <v>1025.0499973297119</v>
      </c>
      <c r="E12" s="8">
        <f t="shared" si="15"/>
        <v>1067.8000011444092</v>
      </c>
      <c r="F12" s="8">
        <f t="shared" si="15"/>
        <v>1098.2000102996826</v>
      </c>
      <c r="G12" s="8">
        <f t="shared" si="15"/>
        <v>1105.3436470031738</v>
      </c>
      <c r="H12" s="8">
        <f t="shared" si="15"/>
        <v>1125.9029102325442</v>
      </c>
      <c r="I12" s="8">
        <f t="shared" si="15"/>
        <v>1136.3248157501221</v>
      </c>
      <c r="J12" s="8">
        <f t="shared" si="15"/>
        <v>1141.4319496154785</v>
      </c>
      <c r="K12" s="8">
        <f t="shared" si="15"/>
        <v>1157.6094150543213</v>
      </c>
      <c r="L12" s="8">
        <f t="shared" si="15"/>
        <v>1153.0323219299316</v>
      </c>
      <c r="M12" s="8">
        <f t="shared" si="15"/>
        <v>1149.1264057159424</v>
      </c>
      <c r="N12" s="8">
        <f t="shared" si="15"/>
        <v>1157.3853893280029</v>
      </c>
      <c r="O12" s="8">
        <f t="shared" si="15"/>
        <v>1165.1558799743652</v>
      </c>
      <c r="P12" s="8">
        <f t="shared" si="15"/>
        <v>1167.7214031219482</v>
      </c>
      <c r="Q12" s="8">
        <f t="shared" si="15"/>
        <v>1180.8565025329588</v>
      </c>
      <c r="S12" s="47" t="s">
        <v>25</v>
      </c>
      <c r="T12" s="48">
        <f>C12/$C$12*100</f>
        <v>100</v>
      </c>
      <c r="U12" s="48">
        <f t="shared" ref="U12:AG12" si="16">D12/$C$12*100</f>
        <v>98.401651179100696</v>
      </c>
      <c r="V12" s="48">
        <f t="shared" si="16"/>
        <v>102.50552023352495</v>
      </c>
      <c r="W12" s="48">
        <f t="shared" si="16"/>
        <v>105.42382773514088</v>
      </c>
      <c r="X12" s="48">
        <f t="shared" si="16"/>
        <v>106.10959491613532</v>
      </c>
      <c r="Y12" s="48">
        <f t="shared" si="16"/>
        <v>108.08322103590116</v>
      </c>
      <c r="Z12" s="48">
        <f t="shared" si="16"/>
        <v>109.08369195345034</v>
      </c>
      <c r="AA12" s="48">
        <f t="shared" si="16"/>
        <v>109.57396111734765</v>
      </c>
      <c r="AB12" s="48">
        <f t="shared" si="16"/>
        <v>111.12694810844262</v>
      </c>
      <c r="AC12" s="48">
        <f t="shared" si="16"/>
        <v>110.68756122759412</v>
      </c>
      <c r="AD12" s="48">
        <f t="shared" si="16"/>
        <v>110.31260526854334</v>
      </c>
      <c r="AE12" s="48">
        <f t="shared" si="16"/>
        <v>111.10544232683806</v>
      </c>
      <c r="AF12" s="48">
        <f t="shared" si="16"/>
        <v>111.85138556089072</v>
      </c>
      <c r="AG12" s="48">
        <f t="shared" si="16"/>
        <v>112.09766790274529</v>
      </c>
      <c r="AH12" s="48">
        <f>Q12/$C$12*100</f>
        <v>113.3585971001621</v>
      </c>
      <c r="AI12" s="48"/>
      <c r="AJ12" s="48"/>
      <c r="AK12" s="50" t="s">
        <v>59</v>
      </c>
      <c r="AL12" s="51">
        <v>45.650001525878899</v>
      </c>
      <c r="AM12" s="51">
        <v>43.200000762939503</v>
      </c>
      <c r="AN12" s="51">
        <v>55.25</v>
      </c>
      <c r="AO12" s="51">
        <v>62.099998474121101</v>
      </c>
      <c r="AP12" s="51">
        <v>46.283033370971701</v>
      </c>
      <c r="AQ12" s="51">
        <v>66.858531951904297</v>
      </c>
      <c r="AR12" s="51">
        <v>44.604598999023402</v>
      </c>
      <c r="AS12" s="51">
        <v>50.768898010253899</v>
      </c>
      <c r="AT12" s="51">
        <v>51.658473968505902</v>
      </c>
      <c r="AU12" s="51">
        <v>52.280879974365199</v>
      </c>
      <c r="AV12" s="51">
        <v>53.615463256835902</v>
      </c>
      <c r="AW12" s="51">
        <v>51.339435577392599</v>
      </c>
      <c r="AX12" s="51">
        <v>54.816066741943402</v>
      </c>
      <c r="AY12" s="51">
        <v>55.202499389648402</v>
      </c>
      <c r="AZ12" s="51">
        <v>55.593854904174798</v>
      </c>
    </row>
    <row r="13" spans="2:52" x14ac:dyDescent="0.25">
      <c r="B13" s="33" t="s">
        <v>26</v>
      </c>
      <c r="C13" s="8">
        <f>AL71+AL72+AL73+AL74+AL75+AL76+AL77+AL78+AL79+AL80+AL81+AL82+AL83</f>
        <v>618.7499942779541</v>
      </c>
      <c r="D13" s="8">
        <f t="shared" ref="D13:Q13" si="17">AM71+AM72+AM73+AM74+AM75+AM76+AM77+AM78+AM79+AM80+AM81+AM82+AM83</f>
        <v>618.05000114440929</v>
      </c>
      <c r="E13" s="8">
        <f t="shared" si="17"/>
        <v>679.74999618530251</v>
      </c>
      <c r="F13" s="8">
        <f t="shared" si="17"/>
        <v>695.94999504089367</v>
      </c>
      <c r="G13" s="8">
        <f t="shared" si="17"/>
        <v>712.99468612670887</v>
      </c>
      <c r="H13" s="8">
        <f t="shared" si="17"/>
        <v>723.16000652313244</v>
      </c>
      <c r="I13" s="8">
        <f t="shared" si="17"/>
        <v>754.38325881958008</v>
      </c>
      <c r="J13" s="8">
        <f t="shared" si="17"/>
        <v>759.07611465454102</v>
      </c>
      <c r="K13" s="8">
        <f t="shared" si="17"/>
        <v>765.18411445617699</v>
      </c>
      <c r="L13" s="8">
        <f t="shared" si="17"/>
        <v>780.26096153259255</v>
      </c>
      <c r="M13" s="8">
        <f t="shared" si="17"/>
        <v>787.52182388305675</v>
      </c>
      <c r="N13" s="8">
        <f t="shared" si="17"/>
        <v>784.45452690124523</v>
      </c>
      <c r="O13" s="8">
        <f t="shared" si="17"/>
        <v>772.44855880737293</v>
      </c>
      <c r="P13" s="8">
        <f t="shared" si="17"/>
        <v>780.98075675964367</v>
      </c>
      <c r="Q13" s="8">
        <f t="shared" si="17"/>
        <v>773.11141204833984</v>
      </c>
      <c r="S13" s="47" t="s">
        <v>26</v>
      </c>
      <c r="T13" s="48">
        <f>C13/$C$13*100</f>
        <v>100</v>
      </c>
      <c r="U13" s="48">
        <f t="shared" ref="U13:AG13" si="18">D13/$C$13*100</f>
        <v>99.886869795552627</v>
      </c>
      <c r="V13" s="48">
        <f t="shared" si="18"/>
        <v>109.85858625801394</v>
      </c>
      <c r="W13" s="48">
        <f t="shared" si="18"/>
        <v>112.4767679154531</v>
      </c>
      <c r="X13" s="48">
        <f t="shared" si="18"/>
        <v>115.23146549015051</v>
      </c>
      <c r="Y13" s="48">
        <f t="shared" si="18"/>
        <v>116.8743455694119</v>
      </c>
      <c r="Z13" s="48">
        <f t="shared" si="18"/>
        <v>121.92052780540261</v>
      </c>
      <c r="AA13" s="48">
        <f t="shared" si="18"/>
        <v>122.67896915948089</v>
      </c>
      <c r="AB13" s="48">
        <f t="shared" si="18"/>
        <v>123.66612065170249</v>
      </c>
      <c r="AC13" s="48">
        <f t="shared" si="18"/>
        <v>126.10278282800027</v>
      </c>
      <c r="AD13" s="48">
        <f t="shared" si="18"/>
        <v>127.27625554195758</v>
      </c>
      <c r="AE13" s="48">
        <f t="shared" si="18"/>
        <v>126.78053077263603</v>
      </c>
      <c r="AF13" s="48">
        <f t="shared" si="18"/>
        <v>124.84017227487432</v>
      </c>
      <c r="AG13" s="48">
        <f t="shared" si="18"/>
        <v>126.2191133708217</v>
      </c>
      <c r="AH13" s="48">
        <f>Q13/$C$13*100</f>
        <v>124.94730007238492</v>
      </c>
      <c r="AI13" s="48"/>
      <c r="AJ13" s="48"/>
      <c r="AK13" s="50" t="s">
        <v>60</v>
      </c>
      <c r="AL13" s="51">
        <v>51.700000762939503</v>
      </c>
      <c r="AM13" s="51">
        <v>42.149999618530302</v>
      </c>
      <c r="AN13" s="51">
        <v>48.800001144409201</v>
      </c>
      <c r="AO13" s="51">
        <v>55.899999618530302</v>
      </c>
      <c r="AP13" s="51">
        <v>61.102718353271499</v>
      </c>
      <c r="AQ13" s="51">
        <v>47.0741291046143</v>
      </c>
      <c r="AR13" s="51">
        <v>65.780294418335004</v>
      </c>
      <c r="AS13" s="51">
        <v>45.548976898193402</v>
      </c>
      <c r="AT13" s="51">
        <v>50.992864608764599</v>
      </c>
      <c r="AU13" s="51">
        <v>51.678834915161097</v>
      </c>
      <c r="AV13" s="51">
        <v>52.263811111450202</v>
      </c>
      <c r="AW13" s="51">
        <v>53.623491287231403</v>
      </c>
      <c r="AX13" s="51">
        <v>51.175968170166001</v>
      </c>
      <c r="AY13" s="51">
        <v>54.633129119872997</v>
      </c>
      <c r="AZ13" s="51">
        <v>55.0283718109131</v>
      </c>
    </row>
    <row r="14" spans="2:52" x14ac:dyDescent="0.25">
      <c r="B14" s="33" t="s">
        <v>27</v>
      </c>
      <c r="C14" s="8">
        <f>AL84+AL85+AL86+AL87+AL88+AL89+AL90+AL91+AL92+AL93</f>
        <v>225.24999856948858</v>
      </c>
      <c r="D14" s="8">
        <f t="shared" ref="D14:Q14" si="19">AM84+AM85+AM86+AM87+AM88+AM89+AM90+AM91+AM92+AM93</f>
        <v>238.74999809265148</v>
      </c>
      <c r="E14" s="8">
        <f t="shared" si="19"/>
        <v>235.69999957084653</v>
      </c>
      <c r="F14" s="8">
        <f t="shared" si="19"/>
        <v>254.44999551773054</v>
      </c>
      <c r="G14" s="8">
        <f t="shared" si="19"/>
        <v>254.11852169036862</v>
      </c>
      <c r="H14" s="8">
        <f t="shared" si="19"/>
        <v>257.20553708076477</v>
      </c>
      <c r="I14" s="8">
        <f t="shared" si="19"/>
        <v>250.82685208320618</v>
      </c>
      <c r="J14" s="8">
        <f t="shared" si="19"/>
        <v>263.61549949646002</v>
      </c>
      <c r="K14" s="8">
        <f t="shared" si="19"/>
        <v>282.40626716613764</v>
      </c>
      <c r="L14" s="8">
        <f t="shared" si="19"/>
        <v>293.17982816696167</v>
      </c>
      <c r="M14" s="8">
        <f t="shared" si="19"/>
        <v>318.50263595581066</v>
      </c>
      <c r="N14" s="8">
        <f t="shared" si="19"/>
        <v>335.13151741027849</v>
      </c>
      <c r="O14" s="8">
        <f t="shared" si="19"/>
        <v>364.32930326461786</v>
      </c>
      <c r="P14" s="8">
        <f t="shared" si="19"/>
        <v>375.43413686752325</v>
      </c>
      <c r="Q14" s="8">
        <f t="shared" si="19"/>
        <v>391.86954689025879</v>
      </c>
      <c r="S14" s="47" t="s">
        <v>27</v>
      </c>
      <c r="T14" s="48">
        <f>C14/$C$14*100</f>
        <v>100</v>
      </c>
      <c r="U14" s="48">
        <f t="shared" ref="U14:AG14" si="20">D14/$C$14*100</f>
        <v>105.99334055888939</v>
      </c>
      <c r="V14" s="48">
        <f t="shared" si="20"/>
        <v>104.6392901521525</v>
      </c>
      <c r="W14" s="48">
        <f t="shared" si="20"/>
        <v>112.96337275635271</v>
      </c>
      <c r="X14" s="48">
        <f t="shared" si="20"/>
        <v>112.81621456347057</v>
      </c>
      <c r="Y14" s="48">
        <f t="shared" si="20"/>
        <v>114.18669865226127</v>
      </c>
      <c r="Z14" s="48">
        <f t="shared" si="20"/>
        <v>111.35487399607121</v>
      </c>
      <c r="AA14" s="48">
        <f t="shared" si="20"/>
        <v>117.03240895477114</v>
      </c>
      <c r="AB14" s="48">
        <f t="shared" si="20"/>
        <v>125.37459221293474</v>
      </c>
      <c r="AC14" s="48">
        <f t="shared" si="20"/>
        <v>130.15752720483016</v>
      </c>
      <c r="AD14" s="48">
        <f t="shared" si="20"/>
        <v>141.39961730457196</v>
      </c>
      <c r="AE14" s="48">
        <f t="shared" si="20"/>
        <v>148.78202865199663</v>
      </c>
      <c r="AF14" s="48">
        <f t="shared" si="20"/>
        <v>161.74441979062831</v>
      </c>
      <c r="AG14" s="48">
        <f t="shared" si="20"/>
        <v>166.67442364120751</v>
      </c>
      <c r="AH14" s="48">
        <f>Q14/$C$14*100</f>
        <v>173.97094312050299</v>
      </c>
      <c r="AI14" s="48"/>
      <c r="AJ14" s="48"/>
      <c r="AK14" s="50" t="s">
        <v>61</v>
      </c>
      <c r="AL14" s="51">
        <v>43.850000381469698</v>
      </c>
      <c r="AM14" s="51">
        <v>53</v>
      </c>
      <c r="AN14" s="51">
        <v>42.300001144409201</v>
      </c>
      <c r="AO14" s="51">
        <v>49.050001144409201</v>
      </c>
      <c r="AP14" s="51">
        <v>56.435487747192397</v>
      </c>
      <c r="AQ14" s="51">
        <v>60.562486648559599</v>
      </c>
      <c r="AR14" s="51">
        <v>48.075586318969698</v>
      </c>
      <c r="AS14" s="51">
        <v>65.236427307128906</v>
      </c>
      <c r="AT14" s="51">
        <v>46.708595275878899</v>
      </c>
      <c r="AU14" s="51">
        <v>51.496391296386697</v>
      </c>
      <c r="AV14" s="51">
        <v>52.0769748687744</v>
      </c>
      <c r="AW14" s="51">
        <v>52.621297836303697</v>
      </c>
      <c r="AX14" s="51">
        <v>53.984214782714801</v>
      </c>
      <c r="AY14" s="51">
        <v>51.423254013061502</v>
      </c>
      <c r="AZ14" s="51">
        <v>54.865301132202099</v>
      </c>
    </row>
    <row r="15" spans="2:52" x14ac:dyDescent="0.25">
      <c r="B15" s="33" t="s">
        <v>28</v>
      </c>
      <c r="C15" s="8">
        <f>AL94+AL95+AL96+AL97+AL98+AL99+AL100+AL101+AL102+AL103</f>
        <v>52.700000405311606</v>
      </c>
      <c r="D15" s="8">
        <f t="shared" ref="D15:Q15" si="21">AM94+AM95+AM96+AM97+AM98+AM99+AM100+AM101+AM102+AM103</f>
        <v>57.599998936057105</v>
      </c>
      <c r="E15" s="8">
        <f t="shared" si="21"/>
        <v>53.099999651312864</v>
      </c>
      <c r="F15" s="8">
        <f t="shared" si="21"/>
        <v>48.849999785423307</v>
      </c>
      <c r="G15" s="8">
        <f t="shared" si="21"/>
        <v>57.085766036994791</v>
      </c>
      <c r="H15" s="8">
        <f t="shared" si="21"/>
        <v>58.427321590483167</v>
      </c>
      <c r="I15" s="8">
        <f t="shared" si="21"/>
        <v>65.039840657264008</v>
      </c>
      <c r="J15" s="8">
        <f t="shared" si="21"/>
        <v>65.233445540070505</v>
      </c>
      <c r="K15" s="8">
        <f t="shared" si="21"/>
        <v>63.840263351798058</v>
      </c>
      <c r="L15" s="8">
        <f t="shared" si="21"/>
        <v>68.311344645917401</v>
      </c>
      <c r="M15" s="8">
        <f t="shared" si="21"/>
        <v>68.994490057229967</v>
      </c>
      <c r="N15" s="8">
        <f t="shared" si="21"/>
        <v>74.184138342738123</v>
      </c>
      <c r="O15" s="8">
        <f t="shared" si="21"/>
        <v>73.623093053698568</v>
      </c>
      <c r="P15" s="8">
        <f t="shared" si="21"/>
        <v>77.385397553443852</v>
      </c>
      <c r="Q15" s="8">
        <f t="shared" si="21"/>
        <v>79.962525844574031</v>
      </c>
      <c r="S15" s="47" t="s">
        <v>28</v>
      </c>
      <c r="T15" s="48">
        <f>C15/$C$15*100</f>
        <v>100</v>
      </c>
      <c r="U15" s="48">
        <f t="shared" ref="U15:AG15" si="22">D15/$C$15*100</f>
        <v>109.29790985400378</v>
      </c>
      <c r="V15" s="48">
        <f t="shared" si="22"/>
        <v>100.75901184615729</v>
      </c>
      <c r="W15" s="48">
        <f t="shared" si="22"/>
        <v>92.69449603362763</v>
      </c>
      <c r="X15" s="48">
        <f t="shared" si="22"/>
        <v>108.32213585949259</v>
      </c>
      <c r="Y15" s="48">
        <f t="shared" si="22"/>
        <v>110.86778205146712</v>
      </c>
      <c r="Z15" s="48">
        <f t="shared" si="22"/>
        <v>123.41525646498606</v>
      </c>
      <c r="AA15" s="48">
        <f t="shared" si="22"/>
        <v>123.7826281562906</v>
      </c>
      <c r="AB15" s="48">
        <f t="shared" si="22"/>
        <v>121.13901871120977</v>
      </c>
      <c r="AC15" s="48">
        <f t="shared" si="22"/>
        <v>129.62304387199271</v>
      </c>
      <c r="AD15" s="48">
        <f t="shared" si="22"/>
        <v>130.91933496508295</v>
      </c>
      <c r="AE15" s="48">
        <f t="shared" si="22"/>
        <v>140.76686484287225</v>
      </c>
      <c r="AF15" s="48">
        <f t="shared" si="22"/>
        <v>139.70226278457133</v>
      </c>
      <c r="AG15" s="48">
        <f t="shared" si="22"/>
        <v>146.84136045214188</v>
      </c>
      <c r="AH15" s="48">
        <f>Q15/$C$15*100</f>
        <v>151.7315469252153</v>
      </c>
      <c r="AI15" s="48"/>
      <c r="AJ15" s="48"/>
      <c r="AK15" s="50" t="s">
        <v>62</v>
      </c>
      <c r="AL15" s="51">
        <v>55.800001144409201</v>
      </c>
      <c r="AM15" s="51">
        <v>42.75</v>
      </c>
      <c r="AN15" s="51">
        <v>50.5</v>
      </c>
      <c r="AO15" s="51">
        <v>43.600000381469698</v>
      </c>
      <c r="AP15" s="51">
        <v>50.093671798706097</v>
      </c>
      <c r="AQ15" s="51">
        <v>57.099012374877901</v>
      </c>
      <c r="AR15" s="51">
        <v>60.356512069702099</v>
      </c>
      <c r="AS15" s="51">
        <v>49.153947830200202</v>
      </c>
      <c r="AT15" s="51">
        <v>65.044633865356403</v>
      </c>
      <c r="AU15" s="51">
        <v>47.8798732757568</v>
      </c>
      <c r="AV15" s="51">
        <v>52.177261352539098</v>
      </c>
      <c r="AW15" s="51">
        <v>52.657621383666999</v>
      </c>
      <c r="AX15" s="51">
        <v>53.139247894287102</v>
      </c>
      <c r="AY15" s="51">
        <v>54.5315971374512</v>
      </c>
      <c r="AZ15" s="51">
        <v>51.883729934692397</v>
      </c>
    </row>
    <row r="16" spans="2:52" x14ac:dyDescent="0.25">
      <c r="B16" s="53" t="s">
        <v>29</v>
      </c>
      <c r="C16" s="54">
        <f t="shared" ref="C16:F16" si="23">C5+C6+C7+C8+C9+C13+C14+C15</f>
        <v>5114.2999793291101</v>
      </c>
      <c r="D16" s="54">
        <f t="shared" si="23"/>
        <v>5117.6999935954809</v>
      </c>
      <c r="E16" s="54">
        <f t="shared" si="23"/>
        <v>5280.9999875873336</v>
      </c>
      <c r="F16" s="54">
        <f t="shared" si="23"/>
        <v>5368.2500075101852</v>
      </c>
      <c r="G16" s="54">
        <f>G5+G6+G7+G8+G9+G13+G14+G15</f>
        <v>5427.1264593200767</v>
      </c>
      <c r="H16" s="54">
        <f t="shared" ref="H16:Q16" si="24">H5+H6+H7+H8+H9+H13+H14+H15</f>
        <v>5481.8141817227006</v>
      </c>
      <c r="I16" s="54">
        <f t="shared" si="24"/>
        <v>5535.9499961920083</v>
      </c>
      <c r="J16" s="54">
        <f t="shared" si="24"/>
        <v>5589.4317926317453</v>
      </c>
      <c r="K16" s="54">
        <f t="shared" si="24"/>
        <v>5643.2448940128088</v>
      </c>
      <c r="L16" s="54">
        <f t="shared" si="24"/>
        <v>5694.9085540995002</v>
      </c>
      <c r="M16" s="54">
        <f t="shared" si="24"/>
        <v>5747.4442142546186</v>
      </c>
      <c r="N16" s="54">
        <f t="shared" si="24"/>
        <v>5800.0141058415184</v>
      </c>
      <c r="O16" s="54">
        <f t="shared" si="24"/>
        <v>5851.5306205004454</v>
      </c>
      <c r="P16" s="54">
        <f t="shared" si="24"/>
        <v>5904.1725350618362</v>
      </c>
      <c r="Q16" s="54">
        <f t="shared" si="24"/>
        <v>5956.13143491745</v>
      </c>
      <c r="R16" s="35"/>
      <c r="S16" s="49"/>
      <c r="T16" s="48">
        <f>C16/$C$16*100</f>
        <v>100</v>
      </c>
      <c r="U16" s="48">
        <f t="shared" ref="U16:AG16" si="25">D16/$C$16*100</f>
        <v>100.06648054044763</v>
      </c>
      <c r="V16" s="48">
        <f t="shared" si="25"/>
        <v>103.25948827663586</v>
      </c>
      <c r="W16" s="48">
        <f t="shared" si="25"/>
        <v>104.96548949430979</v>
      </c>
      <c r="X16" s="48">
        <f t="shared" si="25"/>
        <v>106.11670182146811</v>
      </c>
      <c r="Y16" s="48">
        <f t="shared" si="25"/>
        <v>107.18601184676307</v>
      </c>
      <c r="Z16" s="48">
        <f t="shared" si="25"/>
        <v>108.24453040625532</v>
      </c>
      <c r="AA16" s="48">
        <f t="shared" si="25"/>
        <v>109.29026093938594</v>
      </c>
      <c r="AB16" s="48">
        <f t="shared" si="25"/>
        <v>110.34246948402672</v>
      </c>
      <c r="AC16" s="48">
        <f t="shared" si="25"/>
        <v>111.35264996416096</v>
      </c>
      <c r="AD16" s="48">
        <f t="shared" si="25"/>
        <v>112.37988067740532</v>
      </c>
      <c r="AE16" s="48">
        <f t="shared" si="25"/>
        <v>113.40778071845446</v>
      </c>
      <c r="AF16" s="48">
        <f t="shared" si="25"/>
        <v>114.41508406137812</v>
      </c>
      <c r="AG16" s="48">
        <f t="shared" si="25"/>
        <v>115.44439236895019</v>
      </c>
      <c r="AH16" s="48">
        <f>Q16/$C$16*100</f>
        <v>116.46034567762626</v>
      </c>
      <c r="AI16" s="48"/>
      <c r="AJ16" s="48"/>
      <c r="AK16" s="50" t="s">
        <v>63</v>
      </c>
      <c r="AL16" s="51">
        <v>61.600000381469698</v>
      </c>
      <c r="AM16" s="51">
        <v>55.299999237060497</v>
      </c>
      <c r="AN16" s="51">
        <v>42.5</v>
      </c>
      <c r="AO16" s="51">
        <v>54.900001525878899</v>
      </c>
      <c r="AP16" s="51">
        <v>45.431159973144503</v>
      </c>
      <c r="AQ16" s="51">
        <v>51.409906387329102</v>
      </c>
      <c r="AR16" s="51">
        <v>58.134260177612298</v>
      </c>
      <c r="AS16" s="51">
        <v>60.664943695068402</v>
      </c>
      <c r="AT16" s="51">
        <v>50.544139862060497</v>
      </c>
      <c r="AU16" s="51">
        <v>65.368837356567397</v>
      </c>
      <c r="AV16" s="51">
        <v>49.3458156585693</v>
      </c>
      <c r="AW16" s="51">
        <v>53.271297454833999</v>
      </c>
      <c r="AX16" s="51">
        <v>53.621753692627003</v>
      </c>
      <c r="AY16" s="51">
        <v>54.079341888427699</v>
      </c>
      <c r="AZ16" s="51">
        <v>55.504405975341797</v>
      </c>
    </row>
    <row r="17" spans="2:52" x14ac:dyDescent="0.25">
      <c r="H17" s="8"/>
      <c r="I17" s="8"/>
      <c r="J17" s="8"/>
      <c r="K17" s="8"/>
      <c r="L17" s="8"/>
      <c r="M17" s="8"/>
      <c r="N17" s="36"/>
      <c r="O17" s="36"/>
      <c r="P17" s="36"/>
      <c r="Q17" s="36"/>
      <c r="R17" s="35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/>
      <c r="AD17" s="59"/>
      <c r="AE17" s="59"/>
      <c r="AF17" s="59"/>
      <c r="AG17" s="59"/>
      <c r="AH17" s="59"/>
      <c r="AI17" s="59"/>
      <c r="AJ17" s="59"/>
      <c r="AK17" s="50" t="s">
        <v>64</v>
      </c>
      <c r="AL17" s="51">
        <v>59.999998092651403</v>
      </c>
      <c r="AM17" s="51">
        <v>67.849998474121094</v>
      </c>
      <c r="AN17" s="51">
        <v>54.700000762939503</v>
      </c>
      <c r="AO17" s="51">
        <v>42.950000762939503</v>
      </c>
      <c r="AP17" s="51">
        <v>56.311130523681598</v>
      </c>
      <c r="AQ17" s="51">
        <v>47.547225952148402</v>
      </c>
      <c r="AR17" s="51">
        <v>53.1038208007813</v>
      </c>
      <c r="AS17" s="51">
        <v>59.5905666351318</v>
      </c>
      <c r="AT17" s="51">
        <v>61.490552902221701</v>
      </c>
      <c r="AU17" s="51">
        <v>52.285324096679702</v>
      </c>
      <c r="AV17" s="51">
        <v>66.227951049804702</v>
      </c>
      <c r="AW17" s="51">
        <v>51.189489364624002</v>
      </c>
      <c r="AX17" s="51">
        <v>54.796777725219698</v>
      </c>
      <c r="AY17" s="51">
        <v>55.037843704223597</v>
      </c>
      <c r="AZ17" s="51">
        <v>55.481676101684599</v>
      </c>
    </row>
    <row r="18" spans="2:52" x14ac:dyDescent="0.25">
      <c r="B18" s="53" t="s">
        <v>30</v>
      </c>
      <c r="C18" s="8"/>
      <c r="D18" s="8">
        <f t="shared" ref="D18:G18" si="26">D16-C16</f>
        <v>3.4000142663708175</v>
      </c>
      <c r="E18" s="8">
        <f t="shared" si="26"/>
        <v>163.29999399185272</v>
      </c>
      <c r="F18" s="8">
        <f t="shared" si="26"/>
        <v>87.250019922851607</v>
      </c>
      <c r="G18" s="8">
        <f t="shared" si="26"/>
        <v>58.876451809891478</v>
      </c>
      <c r="H18" s="8">
        <f>H16-G16</f>
        <v>54.687722402623876</v>
      </c>
      <c r="I18" s="8">
        <f>I16-H16</f>
        <v>54.135814469307661</v>
      </c>
      <c r="J18" s="8">
        <f t="shared" ref="J18:Q18" si="27">J16-I16</f>
        <v>53.481796439737082</v>
      </c>
      <c r="K18" s="8">
        <f t="shared" si="27"/>
        <v>53.813101381063461</v>
      </c>
      <c r="L18" s="8">
        <f t="shared" si="27"/>
        <v>51.66366008669138</v>
      </c>
      <c r="M18" s="8">
        <f>M16-L16</f>
        <v>52.535660155118421</v>
      </c>
      <c r="N18" s="36">
        <f t="shared" si="27"/>
        <v>52.569891586899757</v>
      </c>
      <c r="O18" s="36">
        <f>O16-N16</f>
        <v>51.516514658927008</v>
      </c>
      <c r="P18" s="36">
        <f t="shared" si="27"/>
        <v>52.641914561390877</v>
      </c>
      <c r="Q18" s="36">
        <f t="shared" si="27"/>
        <v>51.958899855613708</v>
      </c>
      <c r="R18" s="35"/>
      <c r="AC18" s="37"/>
      <c r="AD18" s="37"/>
      <c r="AE18" s="37"/>
      <c r="AF18" s="37"/>
      <c r="AG18" s="37"/>
      <c r="AH18" s="37"/>
      <c r="AI18" s="37"/>
      <c r="AJ18" s="37"/>
      <c r="AK18" s="50" t="s">
        <v>65</v>
      </c>
      <c r="AL18" s="51">
        <v>47.950000762939503</v>
      </c>
      <c r="AM18" s="51">
        <v>66.900001525878906</v>
      </c>
      <c r="AN18" s="51">
        <v>68.25</v>
      </c>
      <c r="AO18" s="51">
        <v>54.600000381469698</v>
      </c>
      <c r="AP18" s="51">
        <v>45.759809494018597</v>
      </c>
      <c r="AQ18" s="51">
        <v>57.952259063720703</v>
      </c>
      <c r="AR18" s="51">
        <v>49.885753631591797</v>
      </c>
      <c r="AS18" s="51">
        <v>55.034406661987298</v>
      </c>
      <c r="AT18" s="51">
        <v>61.300235748291001</v>
      </c>
      <c r="AU18" s="51">
        <v>62.620382308959996</v>
      </c>
      <c r="AV18" s="51">
        <v>54.291925430297901</v>
      </c>
      <c r="AW18" s="51">
        <v>67.389123916626005</v>
      </c>
      <c r="AX18" s="51">
        <v>53.262956619262702</v>
      </c>
      <c r="AY18" s="51">
        <v>56.608278274536097</v>
      </c>
      <c r="AZ18" s="51">
        <v>56.756191253662102</v>
      </c>
    </row>
    <row r="19" spans="2:52" ht="15.75" thickBot="1" x14ac:dyDescent="0.3">
      <c r="B19" s="53" t="s">
        <v>31</v>
      </c>
      <c r="D19" s="38">
        <f t="shared" ref="D19:G19" si="28">D18/C16</f>
        <v>6.6480540447626008E-4</v>
      </c>
      <c r="E19" s="38">
        <f t="shared" si="28"/>
        <v>3.1908864176527274E-2</v>
      </c>
      <c r="F19" s="38">
        <f t="shared" si="28"/>
        <v>1.6521495953025454E-2</v>
      </c>
      <c r="G19" s="38">
        <f t="shared" si="28"/>
        <v>1.0967531640203657E-2</v>
      </c>
      <c r="H19" s="38">
        <f>H18/G16</f>
        <v>1.0076736337829004E-2</v>
      </c>
      <c r="I19" s="38">
        <f>I18/H16</f>
        <v>9.8755289170154026E-3</v>
      </c>
      <c r="J19" s="38">
        <f t="shared" ref="J19:Q19" si="29">J18/I16</f>
        <v>9.6608163868036005E-3</v>
      </c>
      <c r="K19" s="38">
        <f t="shared" si="29"/>
        <v>9.6276514997467987E-3</v>
      </c>
      <c r="L19" s="38">
        <f t="shared" si="29"/>
        <v>9.1549562453870914E-3</v>
      </c>
      <c r="M19" s="38">
        <f t="shared" si="29"/>
        <v>9.2250226067810068E-3</v>
      </c>
      <c r="N19" s="39">
        <f t="shared" si="29"/>
        <v>9.1466553875403731E-3</v>
      </c>
      <c r="O19" s="39">
        <f t="shared" si="29"/>
        <v>8.8821360980901494E-3</v>
      </c>
      <c r="P19" s="39">
        <f t="shared" si="29"/>
        <v>8.9962640504628755E-3</v>
      </c>
      <c r="Q19" s="39">
        <f t="shared" si="29"/>
        <v>8.8003694924321061E-3</v>
      </c>
      <c r="R19" s="40"/>
      <c r="AC19" s="37"/>
      <c r="AD19" s="37"/>
      <c r="AE19" s="37"/>
      <c r="AF19" s="37"/>
      <c r="AG19" s="37"/>
      <c r="AH19" s="37"/>
      <c r="AI19" s="37"/>
      <c r="AJ19" s="37"/>
      <c r="AK19" s="50" t="s">
        <v>66</v>
      </c>
      <c r="AL19" s="51">
        <v>54.649999618530302</v>
      </c>
      <c r="AM19" s="51">
        <v>54.200000762939503</v>
      </c>
      <c r="AN19" s="51">
        <v>68.450000762939496</v>
      </c>
      <c r="AO19" s="51">
        <v>68.949998855590806</v>
      </c>
      <c r="AP19" s="51">
        <v>57.079216003417997</v>
      </c>
      <c r="AQ19" s="51">
        <v>48.7947101593018</v>
      </c>
      <c r="AR19" s="51">
        <v>59.894422531127901</v>
      </c>
      <c r="AS19" s="51">
        <v>52.519130706787102</v>
      </c>
      <c r="AT19" s="51">
        <v>57.2844944000244</v>
      </c>
      <c r="AU19" s="51">
        <v>63.285478591918903</v>
      </c>
      <c r="AV19" s="51">
        <v>64.1119194030762</v>
      </c>
      <c r="AW19" s="51">
        <v>56.6249294281006</v>
      </c>
      <c r="AX19" s="51">
        <v>68.841682434082003</v>
      </c>
      <c r="AY19" s="51">
        <v>55.655958175659201</v>
      </c>
      <c r="AZ19" s="51">
        <v>58.750114440917997</v>
      </c>
    </row>
    <row r="20" spans="2:52" x14ac:dyDescent="0.25"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  <c r="R20" s="43" t="s">
        <v>153</v>
      </c>
      <c r="AC20" s="37"/>
      <c r="AD20" s="37"/>
      <c r="AE20" s="37"/>
      <c r="AF20" s="37"/>
      <c r="AG20" s="37"/>
      <c r="AH20" s="37"/>
      <c r="AI20" s="37"/>
      <c r="AJ20" s="37"/>
      <c r="AK20" s="50" t="s">
        <v>67</v>
      </c>
      <c r="AL20" s="51">
        <v>50.899999618530302</v>
      </c>
      <c r="AM20" s="51">
        <v>52.200000762939503</v>
      </c>
      <c r="AN20" s="51">
        <v>57.699998855590799</v>
      </c>
      <c r="AO20" s="51">
        <v>68.549999237060504</v>
      </c>
      <c r="AP20" s="51">
        <v>69.724899291992202</v>
      </c>
      <c r="AQ20" s="51">
        <v>59.494411468505902</v>
      </c>
      <c r="AR20" s="51">
        <v>51.852046966552699</v>
      </c>
      <c r="AS20" s="51">
        <v>61.8100681304932</v>
      </c>
      <c r="AT20" s="51">
        <v>55.1598606109619</v>
      </c>
      <c r="AU20" s="51">
        <v>59.538692474365199</v>
      </c>
      <c r="AV20" s="51">
        <v>65.262435913085895</v>
      </c>
      <c r="AW20" s="51">
        <v>65.6093940734863</v>
      </c>
      <c r="AX20" s="51">
        <v>58.973514556884801</v>
      </c>
      <c r="AY20" s="51">
        <v>70.280799865722699</v>
      </c>
      <c r="AZ20" s="51">
        <v>58.094459533691399</v>
      </c>
    </row>
    <row r="21" spans="2:52" ht="15" customHeight="1" thickBot="1" x14ac:dyDescent="0.4">
      <c r="F21" s="41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  <c r="R21" s="44">
        <f>AVERAGE(H19:Q19)</f>
        <v>9.3446137022088413E-3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154</v>
      </c>
      <c r="AJ21" s="3"/>
      <c r="AK21" s="50" t="s">
        <v>68</v>
      </c>
      <c r="AL21" s="51">
        <v>61.999998092651403</v>
      </c>
      <c r="AM21" s="51">
        <v>52.149999618530302</v>
      </c>
      <c r="AN21" s="51">
        <v>54.099998474121101</v>
      </c>
      <c r="AO21" s="51">
        <v>56.149999618530302</v>
      </c>
      <c r="AP21" s="51">
        <v>69.399017333984403</v>
      </c>
      <c r="AQ21" s="51">
        <v>71.019283294677706</v>
      </c>
      <c r="AR21" s="51">
        <v>62.556785583496101</v>
      </c>
      <c r="AS21" s="51">
        <v>55.7050590515137</v>
      </c>
      <c r="AT21" s="51">
        <v>64.403991699218807</v>
      </c>
      <c r="AU21" s="51">
        <v>58.512821197509801</v>
      </c>
      <c r="AV21" s="51">
        <v>62.535865783691399</v>
      </c>
      <c r="AW21" s="51">
        <v>67.910438537597699</v>
      </c>
      <c r="AX21" s="51">
        <v>67.702503204345703</v>
      </c>
      <c r="AY21" s="51">
        <v>62.0438232421875</v>
      </c>
      <c r="AZ21" s="51">
        <v>72.328269958496094</v>
      </c>
    </row>
    <row r="22" spans="2:52" ht="15" customHeight="1" thickBot="1" x14ac:dyDescent="0.4">
      <c r="F22" s="41"/>
      <c r="N22" s="42"/>
      <c r="O22" s="37"/>
      <c r="P22" s="37"/>
      <c r="Q22" s="37"/>
      <c r="S22" s="87" t="s">
        <v>152</v>
      </c>
      <c r="T22" s="88">
        <v>2015</v>
      </c>
      <c r="U22" s="88">
        <v>2016</v>
      </c>
      <c r="V22" s="88">
        <v>2017</v>
      </c>
      <c r="W22" s="88">
        <v>2018</v>
      </c>
      <c r="X22" s="88">
        <v>2019</v>
      </c>
      <c r="Y22" s="88">
        <v>2020</v>
      </c>
      <c r="Z22" s="88">
        <v>2021</v>
      </c>
      <c r="AA22" s="88">
        <v>2022</v>
      </c>
      <c r="AB22" s="88">
        <v>2023</v>
      </c>
      <c r="AC22" s="88">
        <v>2024</v>
      </c>
      <c r="AD22" s="88">
        <v>2025</v>
      </c>
      <c r="AE22" s="88">
        <v>2026</v>
      </c>
      <c r="AF22" s="88">
        <v>2027</v>
      </c>
      <c r="AG22" s="88">
        <v>2028</v>
      </c>
      <c r="AH22" s="88">
        <v>2029</v>
      </c>
      <c r="AI22" s="111"/>
      <c r="AJ22" s="3"/>
      <c r="AK22" s="50" t="s">
        <v>69</v>
      </c>
      <c r="AL22" s="51">
        <v>66.750001907348604</v>
      </c>
      <c r="AM22" s="51">
        <v>61.100000381469698</v>
      </c>
      <c r="AN22" s="51">
        <v>54.699998855590799</v>
      </c>
      <c r="AO22" s="51">
        <v>59.149999618530302</v>
      </c>
      <c r="AP22" s="51">
        <v>61.587581634521499</v>
      </c>
      <c r="AQ22" s="51">
        <v>72.546329498291001</v>
      </c>
      <c r="AR22" s="51">
        <v>74.606697082519503</v>
      </c>
      <c r="AS22" s="51">
        <v>67.931682586669893</v>
      </c>
      <c r="AT22" s="51">
        <v>62.053688049316399</v>
      </c>
      <c r="AU22" s="51">
        <v>69.393283843994098</v>
      </c>
      <c r="AV22" s="51">
        <v>64.393009185791001</v>
      </c>
      <c r="AW22" s="51">
        <v>68.048271179199205</v>
      </c>
      <c r="AX22" s="51">
        <v>72.981468200683594</v>
      </c>
      <c r="AY22" s="51">
        <v>72.310028076171903</v>
      </c>
      <c r="AZ22" s="51">
        <v>67.718212127685504</v>
      </c>
    </row>
    <row r="23" spans="2:52" x14ac:dyDescent="0.25">
      <c r="N23" s="42"/>
      <c r="O23" s="37"/>
      <c r="P23" s="37"/>
      <c r="Q23" s="37"/>
      <c r="S23" s="66" t="s">
        <v>47</v>
      </c>
      <c r="T23" s="64">
        <f>AL4</f>
        <v>50.599998474121101</v>
      </c>
      <c r="U23" s="64">
        <f t="shared" ref="U23:AH28" si="30">AM4</f>
        <v>54</v>
      </c>
      <c r="V23" s="64">
        <f t="shared" si="30"/>
        <v>49.649999618530302</v>
      </c>
      <c r="W23" s="64">
        <f t="shared" si="30"/>
        <v>57.600000381469698</v>
      </c>
      <c r="X23" s="64">
        <f t="shared" si="30"/>
        <v>59.453025817871101</v>
      </c>
      <c r="Y23" s="64">
        <f t="shared" si="30"/>
        <v>59.839511871337898</v>
      </c>
      <c r="Z23" s="64">
        <f t="shared" si="30"/>
        <v>60.232069015502901</v>
      </c>
      <c r="AA23" s="64">
        <f t="shared" si="30"/>
        <v>60.675714492797901</v>
      </c>
      <c r="AB23" s="64">
        <f t="shared" si="30"/>
        <v>61.136573791503899</v>
      </c>
      <c r="AC23" s="64">
        <f t="shared" si="30"/>
        <v>61.550868988037102</v>
      </c>
      <c r="AD23" s="64">
        <f t="shared" si="30"/>
        <v>62.0173854827881</v>
      </c>
      <c r="AE23" s="64">
        <f t="shared" si="30"/>
        <v>62.4978923797607</v>
      </c>
      <c r="AF23" s="64">
        <f t="shared" si="30"/>
        <v>62.969079971313498</v>
      </c>
      <c r="AG23" s="64">
        <f t="shared" si="30"/>
        <v>63.467235565185497</v>
      </c>
      <c r="AH23" s="64">
        <f t="shared" si="30"/>
        <v>64.005680084228501</v>
      </c>
      <c r="AI23" s="93">
        <f>AH23-T23</f>
        <v>13.405681610107401</v>
      </c>
      <c r="AJ23" s="94"/>
      <c r="AK23" s="50" t="s">
        <v>70</v>
      </c>
      <c r="AL23" s="51">
        <v>72.450000762939496</v>
      </c>
      <c r="AM23" s="51">
        <v>66.650001525878906</v>
      </c>
      <c r="AN23" s="51">
        <v>66.900001525878906</v>
      </c>
      <c r="AO23" s="51">
        <v>60.450000762939503</v>
      </c>
      <c r="AP23" s="51">
        <v>68.695199966430707</v>
      </c>
      <c r="AQ23" s="51">
        <v>69.954126358032198</v>
      </c>
      <c r="AR23" s="51">
        <v>78.645801544189496</v>
      </c>
      <c r="AS23" s="51">
        <v>80.923309326171903</v>
      </c>
      <c r="AT23" s="51">
        <v>76.164337158203097</v>
      </c>
      <c r="AU23" s="51">
        <v>71.433311462402301</v>
      </c>
      <c r="AV23" s="51">
        <v>77.385044097900405</v>
      </c>
      <c r="AW23" s="51">
        <v>73.383335113525405</v>
      </c>
      <c r="AX23" s="51">
        <v>76.595649719238295</v>
      </c>
      <c r="AY23" s="51">
        <v>81.067810058593807</v>
      </c>
      <c r="AZ23" s="51">
        <v>80.083763122558594</v>
      </c>
    </row>
    <row r="24" spans="2:52" x14ac:dyDescent="0.25">
      <c r="N24" s="42"/>
      <c r="O24" s="37"/>
      <c r="P24" s="37"/>
      <c r="Q24" s="37"/>
      <c r="S24" s="29" t="s">
        <v>52</v>
      </c>
      <c r="T24" s="60">
        <f>AL5</f>
        <v>55.649999618530302</v>
      </c>
      <c r="U24" s="60">
        <f t="shared" si="30"/>
        <v>48.25</v>
      </c>
      <c r="V24" s="60">
        <f t="shared" si="30"/>
        <v>54.700000762939503</v>
      </c>
      <c r="W24" s="60">
        <f t="shared" si="30"/>
        <v>52.600000381469698</v>
      </c>
      <c r="X24" s="60">
        <f t="shared" si="30"/>
        <v>56.101619720458999</v>
      </c>
      <c r="Y24" s="60">
        <f t="shared" si="30"/>
        <v>58.654346466064503</v>
      </c>
      <c r="Z24" s="60">
        <f t="shared" si="30"/>
        <v>59.057474136352504</v>
      </c>
      <c r="AA24" s="60">
        <f t="shared" si="30"/>
        <v>59.456262588500998</v>
      </c>
      <c r="AB24" s="60">
        <f t="shared" si="30"/>
        <v>59.905054092407198</v>
      </c>
      <c r="AC24" s="60">
        <f t="shared" si="30"/>
        <v>60.3258380889893</v>
      </c>
      <c r="AD24" s="60">
        <f t="shared" si="30"/>
        <v>60.749818801879897</v>
      </c>
      <c r="AE24" s="60">
        <f t="shared" si="30"/>
        <v>61.225673675537102</v>
      </c>
      <c r="AF24" s="60">
        <f t="shared" si="30"/>
        <v>61.660690307617202</v>
      </c>
      <c r="AG24" s="60">
        <f t="shared" si="30"/>
        <v>62.125328063964801</v>
      </c>
      <c r="AH24" s="60">
        <f t="shared" si="30"/>
        <v>62.626499176025398</v>
      </c>
      <c r="AI24" s="94">
        <f t="shared" ref="AI24:AI28" si="31">AH24-T24</f>
        <v>6.9764995574950959</v>
      </c>
      <c r="AJ24" s="94"/>
      <c r="AK24" s="50" t="s">
        <v>71</v>
      </c>
      <c r="AL24" s="51">
        <v>91.149997711181598</v>
      </c>
      <c r="AM24" s="51">
        <v>75.700000762939496</v>
      </c>
      <c r="AN24" s="51">
        <v>85.399997711181598</v>
      </c>
      <c r="AO24" s="51">
        <v>79.399997711181598</v>
      </c>
      <c r="AP24" s="51">
        <v>73.675552368164105</v>
      </c>
      <c r="AQ24" s="51">
        <v>79.909915924072294</v>
      </c>
      <c r="AR24" s="51">
        <v>80.386318206787095</v>
      </c>
      <c r="AS24" s="51">
        <v>87.035671234130902</v>
      </c>
      <c r="AT24" s="51">
        <v>89.378330230712905</v>
      </c>
      <c r="AU24" s="51">
        <v>86.324111938476605</v>
      </c>
      <c r="AV24" s="51">
        <v>82.780223846435504</v>
      </c>
      <c r="AW24" s="51">
        <v>87.499107360839801</v>
      </c>
      <c r="AX24" s="51">
        <v>84.459671020507798</v>
      </c>
      <c r="AY24" s="51">
        <v>87.256126403808594</v>
      </c>
      <c r="AZ24" s="51">
        <v>91.30126953125</v>
      </c>
    </row>
    <row r="25" spans="2:52" x14ac:dyDescent="0.25">
      <c r="N25" s="42"/>
      <c r="O25" s="37"/>
      <c r="P25" s="37"/>
      <c r="Q25" s="37"/>
      <c r="S25" s="66" t="s">
        <v>53</v>
      </c>
      <c r="T25" s="64">
        <f t="shared" ref="T25:T28" si="32">AL6</f>
        <v>36.599999427795403</v>
      </c>
      <c r="U25" s="64">
        <f t="shared" si="30"/>
        <v>53.600000381469698</v>
      </c>
      <c r="V25" s="64">
        <f t="shared" si="30"/>
        <v>52.449998855590799</v>
      </c>
      <c r="W25" s="64">
        <f t="shared" si="30"/>
        <v>53.399999618530302</v>
      </c>
      <c r="X25" s="64">
        <f t="shared" si="30"/>
        <v>53.734130859375</v>
      </c>
      <c r="Y25" s="64">
        <f t="shared" si="30"/>
        <v>55.242433547973597</v>
      </c>
      <c r="Z25" s="64">
        <f t="shared" si="30"/>
        <v>58.334201812744098</v>
      </c>
      <c r="AA25" s="64">
        <f t="shared" si="30"/>
        <v>58.746250152587898</v>
      </c>
      <c r="AB25" s="64">
        <f t="shared" si="30"/>
        <v>59.160854339599602</v>
      </c>
      <c r="AC25" s="64">
        <f t="shared" si="30"/>
        <v>59.5777263641357</v>
      </c>
      <c r="AD25" s="64">
        <f t="shared" si="30"/>
        <v>60.0138835906982</v>
      </c>
      <c r="AE25" s="64">
        <f t="shared" si="30"/>
        <v>60.450454711914098</v>
      </c>
      <c r="AF25" s="64">
        <f t="shared" si="30"/>
        <v>60.887056350708001</v>
      </c>
      <c r="AG25" s="64">
        <f t="shared" si="30"/>
        <v>61.325519561767599</v>
      </c>
      <c r="AH25" s="64">
        <f t="shared" si="30"/>
        <v>61.796848297119098</v>
      </c>
      <c r="AI25" s="93">
        <f t="shared" si="31"/>
        <v>25.196848869323695</v>
      </c>
      <c r="AJ25" s="94"/>
      <c r="AK25" s="50" t="s">
        <v>72</v>
      </c>
      <c r="AL25" s="51">
        <v>110.25</v>
      </c>
      <c r="AM25" s="51">
        <v>100.350002288818</v>
      </c>
      <c r="AN25" s="51">
        <v>103.049999237061</v>
      </c>
      <c r="AO25" s="51">
        <v>88</v>
      </c>
      <c r="AP25" s="51">
        <v>89.706836700439496</v>
      </c>
      <c r="AQ25" s="51">
        <v>85.399795532226605</v>
      </c>
      <c r="AR25" s="51">
        <v>90.254364013671903</v>
      </c>
      <c r="AS25" s="51">
        <v>90.093429565429702</v>
      </c>
      <c r="AT25" s="51">
        <v>95.149238586425795</v>
      </c>
      <c r="AU25" s="51">
        <v>97.496231079101605</v>
      </c>
      <c r="AV25" s="51">
        <v>95.805130004882798</v>
      </c>
      <c r="AW25" s="51">
        <v>93.273994445800795</v>
      </c>
      <c r="AX25" s="51">
        <v>97.003917694091797</v>
      </c>
      <c r="AY25" s="51">
        <v>94.788852691650405</v>
      </c>
      <c r="AZ25" s="51">
        <v>97.240242004394503</v>
      </c>
    </row>
    <row r="26" spans="2:52" x14ac:dyDescent="0.25">
      <c r="N26" s="42"/>
      <c r="O26" s="37"/>
      <c r="P26" s="37"/>
      <c r="Q26" s="37"/>
      <c r="S26" s="29" t="s">
        <v>54</v>
      </c>
      <c r="T26" s="60">
        <f t="shared" si="32"/>
        <v>63.549999237060497</v>
      </c>
      <c r="U26" s="60">
        <f t="shared" si="30"/>
        <v>37.699999809265101</v>
      </c>
      <c r="V26" s="60">
        <f t="shared" si="30"/>
        <v>53.549999237060497</v>
      </c>
      <c r="W26" s="60">
        <f t="shared" si="30"/>
        <v>52.100000381469698</v>
      </c>
      <c r="X26" s="60">
        <f t="shared" si="30"/>
        <v>53.4805297851563</v>
      </c>
      <c r="Y26" s="60">
        <f t="shared" si="30"/>
        <v>54.1603298187256</v>
      </c>
      <c r="Z26" s="60">
        <f t="shared" si="30"/>
        <v>54.268560409545898</v>
      </c>
      <c r="AA26" s="60">
        <f t="shared" si="30"/>
        <v>57.6771850585938</v>
      </c>
      <c r="AB26" s="60">
        <f t="shared" si="30"/>
        <v>58.102260589599602</v>
      </c>
      <c r="AC26" s="60">
        <f t="shared" si="30"/>
        <v>58.484205245971701</v>
      </c>
      <c r="AD26" s="60">
        <f t="shared" si="30"/>
        <v>58.918043136596701</v>
      </c>
      <c r="AE26" s="60">
        <f t="shared" si="30"/>
        <v>59.365859985351598</v>
      </c>
      <c r="AF26" s="60">
        <f t="shared" si="30"/>
        <v>59.758069992065401</v>
      </c>
      <c r="AG26" s="60">
        <f t="shared" si="30"/>
        <v>60.199653625488303</v>
      </c>
      <c r="AH26" s="60">
        <f t="shared" si="30"/>
        <v>60.648557662963903</v>
      </c>
      <c r="AI26" s="94">
        <f t="shared" si="31"/>
        <v>-2.9014415740965944</v>
      </c>
      <c r="AJ26" s="94"/>
      <c r="AK26" s="50" t="s">
        <v>73</v>
      </c>
      <c r="AL26" s="51">
        <v>92.800003051757798</v>
      </c>
      <c r="AM26" s="51">
        <v>122.399997711182</v>
      </c>
      <c r="AN26" s="51">
        <v>113.299999237061</v>
      </c>
      <c r="AO26" s="51">
        <v>105.299999237061</v>
      </c>
      <c r="AP26" s="51">
        <v>95.2411918640137</v>
      </c>
      <c r="AQ26" s="51">
        <v>96.349185943603501</v>
      </c>
      <c r="AR26" s="51">
        <v>93.358196258544893</v>
      </c>
      <c r="AS26" s="51">
        <v>97.096843719482393</v>
      </c>
      <c r="AT26" s="51">
        <v>96.555671691894503</v>
      </c>
      <c r="AU26" s="51">
        <v>100.41730499267599</v>
      </c>
      <c r="AV26" s="51">
        <v>102.723094940186</v>
      </c>
      <c r="AW26" s="51">
        <v>101.98477172851599</v>
      </c>
      <c r="AX26" s="51">
        <v>100.24374389648401</v>
      </c>
      <c r="AY26" s="51">
        <v>103.232955932617</v>
      </c>
      <c r="AZ26" s="51">
        <v>101.694145202637</v>
      </c>
    </row>
    <row r="27" spans="2:52" x14ac:dyDescent="0.25">
      <c r="N27" s="42"/>
      <c r="O27" s="37"/>
      <c r="P27" s="37"/>
      <c r="Q27" s="37"/>
      <c r="S27" s="66" t="s">
        <v>55</v>
      </c>
      <c r="T27" s="64">
        <f t="shared" si="32"/>
        <v>40.800000190734899</v>
      </c>
      <c r="U27" s="64">
        <f t="shared" si="30"/>
        <v>65.600002288818402</v>
      </c>
      <c r="V27" s="64">
        <f t="shared" si="30"/>
        <v>38.750000953674302</v>
      </c>
      <c r="W27" s="64">
        <f t="shared" si="30"/>
        <v>49.400001525878899</v>
      </c>
      <c r="X27" s="64">
        <f t="shared" si="30"/>
        <v>51.956224441528299</v>
      </c>
      <c r="Y27" s="64">
        <f t="shared" si="30"/>
        <v>53.0370998382568</v>
      </c>
      <c r="Z27" s="64">
        <f t="shared" si="30"/>
        <v>54.0127658843994</v>
      </c>
      <c r="AA27" s="64">
        <f t="shared" si="30"/>
        <v>53.164096832275398</v>
      </c>
      <c r="AB27" s="64">
        <f t="shared" si="30"/>
        <v>56.727293014526403</v>
      </c>
      <c r="AC27" s="64">
        <f t="shared" si="30"/>
        <v>57.113323211669901</v>
      </c>
      <c r="AD27" s="64">
        <f t="shared" si="30"/>
        <v>57.5108318328857</v>
      </c>
      <c r="AE27" s="64">
        <f t="shared" si="30"/>
        <v>57.953771591186502</v>
      </c>
      <c r="AF27" s="64">
        <f t="shared" si="30"/>
        <v>58.3534450531006</v>
      </c>
      <c r="AG27" s="64">
        <f t="shared" si="30"/>
        <v>58.7469806671143</v>
      </c>
      <c r="AH27" s="64">
        <f t="shared" si="30"/>
        <v>59.195514678955099</v>
      </c>
      <c r="AI27" s="93">
        <f t="shared" si="31"/>
        <v>18.395514488220201</v>
      </c>
      <c r="AJ27" s="94"/>
      <c r="AK27" s="50" t="s">
        <v>74</v>
      </c>
      <c r="AL27" s="51">
        <v>101.549999237061</v>
      </c>
      <c r="AM27" s="51">
        <v>93</v>
      </c>
      <c r="AN27" s="51">
        <v>120.34999847412099</v>
      </c>
      <c r="AO27" s="51">
        <v>98.75</v>
      </c>
      <c r="AP27" s="51">
        <v>103.922588348389</v>
      </c>
      <c r="AQ27" s="51">
        <v>97.9975395202637</v>
      </c>
      <c r="AR27" s="51">
        <v>98.9228515625</v>
      </c>
      <c r="AS27" s="51">
        <v>96.856674194335895</v>
      </c>
      <c r="AT27" s="51">
        <v>99.749267578125</v>
      </c>
      <c r="AU27" s="51">
        <v>99.039600372314496</v>
      </c>
      <c r="AV27" s="51">
        <v>102.063262939453</v>
      </c>
      <c r="AW27" s="51">
        <v>104.22622680664099</v>
      </c>
      <c r="AX27" s="51">
        <v>104.096080780029</v>
      </c>
      <c r="AY27" s="51">
        <v>102.997447967529</v>
      </c>
      <c r="AZ27" s="51">
        <v>105.43059539794901</v>
      </c>
    </row>
    <row r="28" spans="2:52" x14ac:dyDescent="0.25">
      <c r="N28" s="42"/>
      <c r="O28" s="37"/>
      <c r="P28" s="37"/>
      <c r="Q28" s="37"/>
      <c r="S28" s="68" t="s">
        <v>56</v>
      </c>
      <c r="T28" s="62">
        <f t="shared" si="32"/>
        <v>55.350000381469698</v>
      </c>
      <c r="U28" s="62">
        <f t="shared" si="30"/>
        <v>43.449998855590799</v>
      </c>
      <c r="V28" s="62">
        <f t="shared" si="30"/>
        <v>65.449998855590806</v>
      </c>
      <c r="W28" s="62">
        <f t="shared" si="30"/>
        <v>40.049999237060497</v>
      </c>
      <c r="X28" s="62">
        <f t="shared" si="30"/>
        <v>49.910604476928697</v>
      </c>
      <c r="Y28" s="62">
        <f t="shared" si="30"/>
        <v>51.803060531616197</v>
      </c>
      <c r="Z28" s="62">
        <f t="shared" si="30"/>
        <v>52.716434478759801</v>
      </c>
      <c r="AA28" s="62">
        <f t="shared" si="30"/>
        <v>53.873332977294901</v>
      </c>
      <c r="AB28" s="62">
        <f t="shared" si="30"/>
        <v>52.438356399536097</v>
      </c>
      <c r="AC28" s="62">
        <f t="shared" si="30"/>
        <v>55.989759445190401</v>
      </c>
      <c r="AD28" s="62">
        <f t="shared" si="30"/>
        <v>56.3901462554932</v>
      </c>
      <c r="AE28" s="62">
        <f t="shared" si="30"/>
        <v>56.801153182983398</v>
      </c>
      <c r="AF28" s="62">
        <f t="shared" si="30"/>
        <v>57.200046539306598</v>
      </c>
      <c r="AG28" s="62">
        <f t="shared" si="30"/>
        <v>57.602556228637702</v>
      </c>
      <c r="AH28" s="63">
        <f t="shared" si="30"/>
        <v>58.004524230957003</v>
      </c>
      <c r="AI28" s="95">
        <f t="shared" si="31"/>
        <v>2.6545238494873047</v>
      </c>
      <c r="AJ28" s="94"/>
      <c r="AK28" s="50" t="s">
        <v>75</v>
      </c>
      <c r="AL28" s="51">
        <v>88.349998474121094</v>
      </c>
      <c r="AM28" s="51">
        <v>103.750003814697</v>
      </c>
      <c r="AN28" s="51">
        <v>91.450000762939496</v>
      </c>
      <c r="AO28" s="51">
        <v>116.250003814697</v>
      </c>
      <c r="AP28" s="51">
        <v>97.376136779785199</v>
      </c>
      <c r="AQ28" s="51">
        <v>100.210151672363</v>
      </c>
      <c r="AR28" s="51">
        <v>97.069484710693402</v>
      </c>
      <c r="AS28" s="51">
        <v>97.806640625</v>
      </c>
      <c r="AT28" s="51">
        <v>96.4286079406738</v>
      </c>
      <c r="AU28" s="51">
        <v>98.678188323974595</v>
      </c>
      <c r="AV28" s="51">
        <v>98.034446716308594</v>
      </c>
      <c r="AW28" s="51">
        <v>100.42200088500999</v>
      </c>
      <c r="AX28" s="51">
        <v>102.33695602416999</v>
      </c>
      <c r="AY28" s="51">
        <v>102.634414672852</v>
      </c>
      <c r="AZ28" s="51">
        <v>102.01968383789099</v>
      </c>
    </row>
    <row r="29" spans="2:52" x14ac:dyDescent="0.25">
      <c r="N29" s="42"/>
      <c r="O29" s="37"/>
      <c r="P29" s="37"/>
      <c r="Q29" s="37"/>
      <c r="R29" s="2"/>
      <c r="S29" s="90" t="s">
        <v>9</v>
      </c>
      <c r="T29" s="102">
        <f>SUM(T23:T28)</f>
        <v>302.54999732971191</v>
      </c>
      <c r="U29" s="102">
        <f t="shared" ref="U29:AI29" si="33">SUM(U23:U28)</f>
        <v>302.60000133514404</v>
      </c>
      <c r="V29" s="102">
        <f t="shared" si="33"/>
        <v>314.54999828338623</v>
      </c>
      <c r="W29" s="102">
        <f t="shared" si="33"/>
        <v>305.15000152587879</v>
      </c>
      <c r="X29" s="102">
        <f t="shared" si="33"/>
        <v>324.63613510131842</v>
      </c>
      <c r="Y29" s="102">
        <f t="shared" si="33"/>
        <v>332.73678207397461</v>
      </c>
      <c r="Z29" s="102">
        <f t="shared" si="33"/>
        <v>338.62150573730463</v>
      </c>
      <c r="AA29" s="102">
        <f t="shared" si="33"/>
        <v>343.59284210205095</v>
      </c>
      <c r="AB29" s="102">
        <f t="shared" si="33"/>
        <v>347.47039222717279</v>
      </c>
      <c r="AC29" s="102">
        <f t="shared" si="33"/>
        <v>353.04172134399414</v>
      </c>
      <c r="AD29" s="102">
        <f t="shared" si="33"/>
        <v>355.60010910034185</v>
      </c>
      <c r="AE29" s="102">
        <f t="shared" si="33"/>
        <v>358.2948055267334</v>
      </c>
      <c r="AF29" s="102">
        <f t="shared" si="33"/>
        <v>360.82838821411127</v>
      </c>
      <c r="AG29" s="102">
        <f t="shared" si="33"/>
        <v>363.4672737121582</v>
      </c>
      <c r="AH29" s="102">
        <f t="shared" si="33"/>
        <v>366.27762413024902</v>
      </c>
      <c r="AI29" s="60">
        <f t="shared" si="33"/>
        <v>63.727626800537102</v>
      </c>
      <c r="AJ29" s="99"/>
      <c r="AK29" s="50" t="s">
        <v>76</v>
      </c>
      <c r="AL29" s="51">
        <v>92.5</v>
      </c>
      <c r="AM29" s="51">
        <v>89.899997711181598</v>
      </c>
      <c r="AN29" s="51">
        <v>104.25</v>
      </c>
      <c r="AO29" s="51">
        <v>88.200000762939496</v>
      </c>
      <c r="AP29" s="51">
        <v>106.78343200683599</v>
      </c>
      <c r="AQ29" s="51">
        <v>94.515808105468807</v>
      </c>
      <c r="AR29" s="51">
        <v>96.241024017333999</v>
      </c>
      <c r="AS29" s="51">
        <v>94.601203918457003</v>
      </c>
      <c r="AT29" s="51">
        <v>95.252174377441406</v>
      </c>
      <c r="AU29" s="51">
        <v>94.366512298583999</v>
      </c>
      <c r="AV29" s="51">
        <v>96.18798828125</v>
      </c>
      <c r="AW29" s="51">
        <v>95.669643402099595</v>
      </c>
      <c r="AX29" s="51">
        <v>97.575649261474595</v>
      </c>
      <c r="AY29" s="51">
        <v>99.328224182128906</v>
      </c>
      <c r="AZ29" s="51">
        <v>99.881706237792997</v>
      </c>
    </row>
    <row r="30" spans="2:52" x14ac:dyDescent="0.25">
      <c r="N30" s="42"/>
      <c r="O30" s="37"/>
      <c r="P30" s="37"/>
      <c r="Q30" s="37"/>
      <c r="S30" s="75" t="s">
        <v>57</v>
      </c>
      <c r="T30" s="64">
        <f>AL10</f>
        <v>59.299999237060497</v>
      </c>
      <c r="U30" s="64">
        <f t="shared" ref="U30:AH36" si="34">AM10</f>
        <v>55.950000762939503</v>
      </c>
      <c r="V30" s="64">
        <f t="shared" si="34"/>
        <v>44.399999618530302</v>
      </c>
      <c r="W30" s="64">
        <f t="shared" si="34"/>
        <v>69.899997711181598</v>
      </c>
      <c r="X30" s="64">
        <f t="shared" si="34"/>
        <v>42.068623542785602</v>
      </c>
      <c r="Y30" s="64">
        <f t="shared" si="34"/>
        <v>50.307821273803697</v>
      </c>
      <c r="Z30" s="64">
        <f t="shared" si="34"/>
        <v>51.749959945678697</v>
      </c>
      <c r="AA30" s="64">
        <f t="shared" si="34"/>
        <v>52.535633087158203</v>
      </c>
      <c r="AB30" s="64">
        <f t="shared" si="34"/>
        <v>53.805686950683601</v>
      </c>
      <c r="AC30" s="64">
        <f t="shared" si="34"/>
        <v>51.959028244018597</v>
      </c>
      <c r="AD30" s="64">
        <f t="shared" si="34"/>
        <v>55.503860473632798</v>
      </c>
      <c r="AE30" s="64">
        <f t="shared" si="34"/>
        <v>55.917055130004897</v>
      </c>
      <c r="AF30" s="64">
        <f t="shared" si="34"/>
        <v>56.292291641235401</v>
      </c>
      <c r="AG30" s="64">
        <f t="shared" si="34"/>
        <v>56.695953369140597</v>
      </c>
      <c r="AH30" s="64">
        <f t="shared" si="34"/>
        <v>57.106615066528299</v>
      </c>
      <c r="AI30" s="86">
        <f t="shared" ref="AI30:AI36" si="35">AH30-T30</f>
        <v>-2.1933841705321981</v>
      </c>
      <c r="AJ30" s="94"/>
      <c r="AK30" s="50" t="s">
        <v>77</v>
      </c>
      <c r="AL30" s="51">
        <v>66.999998092651396</v>
      </c>
      <c r="AM30" s="51">
        <v>95</v>
      </c>
      <c r="AN30" s="51">
        <v>87.600002288818402</v>
      </c>
      <c r="AO30" s="51">
        <v>102.700000762939</v>
      </c>
      <c r="AP30" s="51">
        <v>86.449184417724595</v>
      </c>
      <c r="AQ30" s="51">
        <v>98.751979827880902</v>
      </c>
      <c r="AR30" s="51">
        <v>90.810348510742202</v>
      </c>
      <c r="AS30" s="51">
        <v>91.865573883056598</v>
      </c>
      <c r="AT30" s="51">
        <v>91.090709686279297</v>
      </c>
      <c r="AU30" s="51">
        <v>91.672641754150405</v>
      </c>
      <c r="AV30" s="51">
        <v>91.191497802734403</v>
      </c>
      <c r="AW30" s="51">
        <v>92.687282562255902</v>
      </c>
      <c r="AX30" s="51">
        <v>92.262435913085895</v>
      </c>
      <c r="AY30" s="51">
        <v>93.865776062011705</v>
      </c>
      <c r="AZ30" s="51">
        <v>95.481086730957003</v>
      </c>
    </row>
    <row r="31" spans="2:52" x14ac:dyDescent="0.25">
      <c r="N31" s="42"/>
      <c r="O31" s="37"/>
      <c r="P31" s="37"/>
      <c r="Q31" s="37"/>
      <c r="S31" s="29" t="s">
        <v>58</v>
      </c>
      <c r="T31" s="60">
        <f>AL11</f>
        <v>41.599999427795403</v>
      </c>
      <c r="U31" s="60">
        <f t="shared" si="34"/>
        <v>63.399997711181598</v>
      </c>
      <c r="V31" s="60">
        <f t="shared" si="34"/>
        <v>57.949998855590799</v>
      </c>
      <c r="W31" s="60">
        <f t="shared" si="34"/>
        <v>45.299999237060497</v>
      </c>
      <c r="X31" s="60">
        <f t="shared" si="34"/>
        <v>68.164533615112305</v>
      </c>
      <c r="Y31" s="60">
        <f t="shared" si="34"/>
        <v>43.459724426269503</v>
      </c>
      <c r="Z31" s="60">
        <f t="shared" si="34"/>
        <v>50.515300750732401</v>
      </c>
      <c r="AA31" s="60">
        <f t="shared" si="34"/>
        <v>51.631879806518597</v>
      </c>
      <c r="AB31" s="60">
        <f t="shared" si="34"/>
        <v>52.3374729156494</v>
      </c>
      <c r="AC31" s="60">
        <f t="shared" si="34"/>
        <v>53.637594223022496</v>
      </c>
      <c r="AD31" s="60">
        <f t="shared" si="34"/>
        <v>51.535911560058601</v>
      </c>
      <c r="AE31" s="60">
        <f t="shared" si="34"/>
        <v>55.064172744750998</v>
      </c>
      <c r="AF31" s="60">
        <f t="shared" si="34"/>
        <v>55.444379806518597</v>
      </c>
      <c r="AG31" s="60">
        <f t="shared" si="34"/>
        <v>55.825460433959996</v>
      </c>
      <c r="AH31" s="60">
        <f t="shared" si="34"/>
        <v>56.236925125122099</v>
      </c>
      <c r="AI31" s="83">
        <f t="shared" si="35"/>
        <v>14.636925697326696</v>
      </c>
      <c r="AJ31" s="94"/>
      <c r="AK31" s="50" t="s">
        <v>78</v>
      </c>
      <c r="AL31" s="51">
        <v>69.350000381469698</v>
      </c>
      <c r="AM31" s="51">
        <v>59.950000762939503</v>
      </c>
      <c r="AN31" s="51">
        <v>78.799999237060504</v>
      </c>
      <c r="AO31" s="51">
        <v>89</v>
      </c>
      <c r="AP31" s="51">
        <v>93.541736602783203</v>
      </c>
      <c r="AQ31" s="51">
        <v>83.341941833496094</v>
      </c>
      <c r="AR31" s="51">
        <v>91.814464569091797</v>
      </c>
      <c r="AS31" s="51">
        <v>86.5883979797363</v>
      </c>
      <c r="AT31" s="51">
        <v>87.277053833007798</v>
      </c>
      <c r="AU31" s="51">
        <v>86.979122161865206</v>
      </c>
      <c r="AV31" s="51">
        <v>87.57958984375</v>
      </c>
      <c r="AW31" s="51">
        <v>87.380767822265597</v>
      </c>
      <c r="AX31" s="51">
        <v>88.576316833496094</v>
      </c>
      <c r="AY31" s="51">
        <v>88.302009582519503</v>
      </c>
      <c r="AZ31" s="51">
        <v>89.690299987792997</v>
      </c>
    </row>
    <row r="32" spans="2:52" x14ac:dyDescent="0.25">
      <c r="N32" s="42"/>
      <c r="O32" s="37"/>
      <c r="P32" s="37"/>
      <c r="Q32" s="37"/>
      <c r="S32" s="66" t="s">
        <v>59</v>
      </c>
      <c r="T32" s="64">
        <f t="shared" ref="T32:T36" si="36">AL12</f>
        <v>45.650001525878899</v>
      </c>
      <c r="U32" s="64">
        <f t="shared" si="34"/>
        <v>43.200000762939503</v>
      </c>
      <c r="V32" s="64">
        <f t="shared" si="34"/>
        <v>55.25</v>
      </c>
      <c r="W32" s="64">
        <f t="shared" si="34"/>
        <v>62.099998474121101</v>
      </c>
      <c r="X32" s="64">
        <f t="shared" si="34"/>
        <v>46.283033370971701</v>
      </c>
      <c r="Y32" s="64">
        <f t="shared" si="34"/>
        <v>66.858531951904297</v>
      </c>
      <c r="Z32" s="64">
        <f t="shared" si="34"/>
        <v>44.604598999023402</v>
      </c>
      <c r="AA32" s="64">
        <f t="shared" si="34"/>
        <v>50.768898010253899</v>
      </c>
      <c r="AB32" s="64">
        <f t="shared" si="34"/>
        <v>51.658473968505902</v>
      </c>
      <c r="AC32" s="64">
        <f t="shared" si="34"/>
        <v>52.280879974365199</v>
      </c>
      <c r="AD32" s="64">
        <f t="shared" si="34"/>
        <v>53.615463256835902</v>
      </c>
      <c r="AE32" s="64">
        <f t="shared" si="34"/>
        <v>51.339435577392599</v>
      </c>
      <c r="AF32" s="64">
        <f t="shared" si="34"/>
        <v>54.816066741943402</v>
      </c>
      <c r="AG32" s="64">
        <f t="shared" si="34"/>
        <v>55.202499389648402</v>
      </c>
      <c r="AH32" s="64">
        <f t="shared" si="34"/>
        <v>55.593854904174798</v>
      </c>
      <c r="AI32" s="82">
        <f t="shared" si="35"/>
        <v>9.9438533782958984</v>
      </c>
      <c r="AJ32" s="94"/>
      <c r="AK32" s="50" t="s">
        <v>79</v>
      </c>
      <c r="AL32" s="51">
        <v>68.550003051757798</v>
      </c>
      <c r="AM32" s="51">
        <v>72.600000381469698</v>
      </c>
      <c r="AN32" s="51">
        <v>72.049999237060504</v>
      </c>
      <c r="AO32" s="51">
        <v>74</v>
      </c>
      <c r="AP32" s="51">
        <v>84.401634216308594</v>
      </c>
      <c r="AQ32" s="51">
        <v>86.622859954833999</v>
      </c>
      <c r="AR32" s="51">
        <v>80.287166595458999</v>
      </c>
      <c r="AS32" s="51">
        <v>86.258144378662095</v>
      </c>
      <c r="AT32" s="51">
        <v>82.773689270019503</v>
      </c>
      <c r="AU32" s="51">
        <v>83.252819061279297</v>
      </c>
      <c r="AV32" s="51">
        <v>83.294269561767607</v>
      </c>
      <c r="AW32" s="51">
        <v>83.901775360107393</v>
      </c>
      <c r="AX32" s="51">
        <v>83.861446380615206</v>
      </c>
      <c r="AY32" s="51">
        <v>84.888298034667997</v>
      </c>
      <c r="AZ32" s="51">
        <v>84.762390136718807</v>
      </c>
    </row>
    <row r="33" spans="14:52" x14ac:dyDescent="0.25">
      <c r="N33" s="42"/>
      <c r="O33" s="37"/>
      <c r="P33" s="37"/>
      <c r="Q33" s="37"/>
      <c r="S33" s="29" t="s">
        <v>60</v>
      </c>
      <c r="T33" s="60">
        <f t="shared" si="36"/>
        <v>51.700000762939503</v>
      </c>
      <c r="U33" s="60">
        <f t="shared" si="34"/>
        <v>42.149999618530302</v>
      </c>
      <c r="V33" s="60">
        <f t="shared" si="34"/>
        <v>48.800001144409201</v>
      </c>
      <c r="W33" s="60">
        <f t="shared" si="34"/>
        <v>55.899999618530302</v>
      </c>
      <c r="X33" s="60">
        <f t="shared" si="34"/>
        <v>61.102718353271499</v>
      </c>
      <c r="Y33" s="60">
        <f t="shared" si="34"/>
        <v>47.0741291046143</v>
      </c>
      <c r="Z33" s="60">
        <f t="shared" si="34"/>
        <v>65.780294418335004</v>
      </c>
      <c r="AA33" s="60">
        <f t="shared" si="34"/>
        <v>45.548976898193402</v>
      </c>
      <c r="AB33" s="60">
        <f t="shared" si="34"/>
        <v>50.992864608764599</v>
      </c>
      <c r="AC33" s="60">
        <f t="shared" si="34"/>
        <v>51.678834915161097</v>
      </c>
      <c r="AD33" s="60">
        <f t="shared" si="34"/>
        <v>52.263811111450202</v>
      </c>
      <c r="AE33" s="60">
        <f t="shared" si="34"/>
        <v>53.623491287231403</v>
      </c>
      <c r="AF33" s="60">
        <f t="shared" si="34"/>
        <v>51.175968170166001</v>
      </c>
      <c r="AG33" s="60">
        <f t="shared" si="34"/>
        <v>54.633129119872997</v>
      </c>
      <c r="AH33" s="60">
        <f t="shared" si="34"/>
        <v>55.0283718109131</v>
      </c>
      <c r="AI33" s="83">
        <f t="shared" si="35"/>
        <v>3.3283710479735973</v>
      </c>
      <c r="AJ33" s="94"/>
      <c r="AK33" s="50" t="s">
        <v>80</v>
      </c>
      <c r="AL33" s="51">
        <v>71.649999618530302</v>
      </c>
      <c r="AM33" s="51">
        <v>66.5</v>
      </c>
      <c r="AN33" s="51">
        <v>72.449998855590806</v>
      </c>
      <c r="AO33" s="51">
        <v>72.400001525878906</v>
      </c>
      <c r="AP33" s="51">
        <v>73.353576660156307</v>
      </c>
      <c r="AQ33" s="51">
        <v>80.303260803222699</v>
      </c>
      <c r="AR33" s="51">
        <v>81.2664794921875</v>
      </c>
      <c r="AS33" s="51">
        <v>77.305870056152301</v>
      </c>
      <c r="AT33" s="51">
        <v>81.655467987060504</v>
      </c>
      <c r="AU33" s="51">
        <v>79.273410797119098</v>
      </c>
      <c r="AV33" s="51">
        <v>79.696773529052706</v>
      </c>
      <c r="AW33" s="51">
        <v>79.938068389892607</v>
      </c>
      <c r="AX33" s="51">
        <v>80.498470306396499</v>
      </c>
      <c r="AY33" s="51">
        <v>80.614986419677706</v>
      </c>
      <c r="AZ33" s="51">
        <v>81.529701232910199</v>
      </c>
    </row>
    <row r="34" spans="14:52" x14ac:dyDescent="0.25">
      <c r="N34" s="42"/>
      <c r="O34" s="37"/>
      <c r="P34" s="37"/>
      <c r="Q34" s="37"/>
      <c r="S34" s="66" t="s">
        <v>61</v>
      </c>
      <c r="T34" s="64">
        <f t="shared" si="36"/>
        <v>43.850000381469698</v>
      </c>
      <c r="U34" s="64">
        <f t="shared" si="34"/>
        <v>53</v>
      </c>
      <c r="V34" s="64">
        <f t="shared" si="34"/>
        <v>42.300001144409201</v>
      </c>
      <c r="W34" s="64">
        <f t="shared" si="34"/>
        <v>49.050001144409201</v>
      </c>
      <c r="X34" s="64">
        <f t="shared" si="34"/>
        <v>56.435487747192397</v>
      </c>
      <c r="Y34" s="64">
        <f t="shared" si="34"/>
        <v>60.562486648559599</v>
      </c>
      <c r="Z34" s="64">
        <f t="shared" si="34"/>
        <v>48.075586318969698</v>
      </c>
      <c r="AA34" s="64">
        <f t="shared" si="34"/>
        <v>65.236427307128906</v>
      </c>
      <c r="AB34" s="64">
        <f t="shared" si="34"/>
        <v>46.708595275878899</v>
      </c>
      <c r="AC34" s="64">
        <f t="shared" si="34"/>
        <v>51.496391296386697</v>
      </c>
      <c r="AD34" s="64">
        <f t="shared" si="34"/>
        <v>52.0769748687744</v>
      </c>
      <c r="AE34" s="64">
        <f t="shared" si="34"/>
        <v>52.621297836303697</v>
      </c>
      <c r="AF34" s="64">
        <f t="shared" si="34"/>
        <v>53.984214782714801</v>
      </c>
      <c r="AG34" s="64">
        <f t="shared" si="34"/>
        <v>51.423254013061502</v>
      </c>
      <c r="AH34" s="64">
        <f t="shared" si="34"/>
        <v>54.865301132202099</v>
      </c>
      <c r="AI34" s="82">
        <f t="shared" si="35"/>
        <v>11.015300750732401</v>
      </c>
      <c r="AJ34" s="94"/>
      <c r="AK34" s="50" t="s">
        <v>81</v>
      </c>
      <c r="AL34" s="51">
        <v>62.250001907348597</v>
      </c>
      <c r="AM34" s="51">
        <v>69.099998474121094</v>
      </c>
      <c r="AN34" s="51">
        <v>60.200000762939503</v>
      </c>
      <c r="AO34" s="51">
        <v>73.700000762939496</v>
      </c>
      <c r="AP34" s="51">
        <v>70.593589782714801</v>
      </c>
      <c r="AQ34" s="51">
        <v>72.141918182373004</v>
      </c>
      <c r="AR34" s="51">
        <v>76.973663330078097</v>
      </c>
      <c r="AS34" s="51">
        <v>77.121101379394503</v>
      </c>
      <c r="AT34" s="51">
        <v>74.681079864501996</v>
      </c>
      <c r="AU34" s="51">
        <v>77.926109313964801</v>
      </c>
      <c r="AV34" s="51">
        <v>76.3168754577637</v>
      </c>
      <c r="AW34" s="51">
        <v>76.715091705322294</v>
      </c>
      <c r="AX34" s="51">
        <v>77.020050048828097</v>
      </c>
      <c r="AY34" s="51">
        <v>77.5893745422363</v>
      </c>
      <c r="AZ34" s="51">
        <v>77.825263977050795</v>
      </c>
    </row>
    <row r="35" spans="14:52" x14ac:dyDescent="0.25">
      <c r="N35" s="42"/>
      <c r="O35" s="37"/>
      <c r="P35" s="37"/>
      <c r="Q35" s="37"/>
      <c r="S35" s="29" t="s">
        <v>62</v>
      </c>
      <c r="T35" s="60">
        <f t="shared" si="36"/>
        <v>55.800001144409201</v>
      </c>
      <c r="U35" s="60">
        <f t="shared" si="34"/>
        <v>42.75</v>
      </c>
      <c r="V35" s="60">
        <f t="shared" si="34"/>
        <v>50.5</v>
      </c>
      <c r="W35" s="60">
        <f t="shared" si="34"/>
        <v>43.600000381469698</v>
      </c>
      <c r="X35" s="60">
        <f t="shared" si="34"/>
        <v>50.093671798706097</v>
      </c>
      <c r="Y35" s="60">
        <f t="shared" si="34"/>
        <v>57.099012374877901</v>
      </c>
      <c r="Z35" s="60">
        <f t="shared" si="34"/>
        <v>60.356512069702099</v>
      </c>
      <c r="AA35" s="60">
        <f t="shared" si="34"/>
        <v>49.153947830200202</v>
      </c>
      <c r="AB35" s="60">
        <f t="shared" si="34"/>
        <v>65.044633865356403</v>
      </c>
      <c r="AC35" s="60">
        <f t="shared" si="34"/>
        <v>47.8798732757568</v>
      </c>
      <c r="AD35" s="60">
        <f t="shared" si="34"/>
        <v>52.177261352539098</v>
      </c>
      <c r="AE35" s="60">
        <f t="shared" si="34"/>
        <v>52.657621383666999</v>
      </c>
      <c r="AF35" s="60">
        <f t="shared" si="34"/>
        <v>53.139247894287102</v>
      </c>
      <c r="AG35" s="60">
        <f t="shared" si="34"/>
        <v>54.5315971374512</v>
      </c>
      <c r="AH35" s="60">
        <f t="shared" si="34"/>
        <v>51.883729934692397</v>
      </c>
      <c r="AI35" s="83">
        <f t="shared" si="35"/>
        <v>-3.916271209716804</v>
      </c>
      <c r="AJ35" s="94"/>
      <c r="AK35" s="50" t="s">
        <v>82</v>
      </c>
      <c r="AL35" s="51">
        <v>50.75</v>
      </c>
      <c r="AM35" s="51">
        <v>56.549999237060497</v>
      </c>
      <c r="AN35" s="51">
        <v>62.449998855590799</v>
      </c>
      <c r="AO35" s="51">
        <v>59.649999618530302</v>
      </c>
      <c r="AP35" s="51">
        <v>70.247297286987305</v>
      </c>
      <c r="AQ35" s="51">
        <v>68.774623870849595</v>
      </c>
      <c r="AR35" s="51">
        <v>70.7988090515137</v>
      </c>
      <c r="AS35" s="51">
        <v>74.258380889892607</v>
      </c>
      <c r="AT35" s="51">
        <v>73.927307128906307</v>
      </c>
      <c r="AU35" s="51">
        <v>72.4122505187988</v>
      </c>
      <c r="AV35" s="51">
        <v>74.981185913085895</v>
      </c>
      <c r="AW35" s="51">
        <v>73.881217956542997</v>
      </c>
      <c r="AX35" s="51">
        <v>74.204566955566406</v>
      </c>
      <c r="AY35" s="51">
        <v>74.587375640869098</v>
      </c>
      <c r="AZ35" s="51">
        <v>75.169109344482393</v>
      </c>
    </row>
    <row r="36" spans="14:52" x14ac:dyDescent="0.25">
      <c r="N36" s="42"/>
      <c r="O36" s="37"/>
      <c r="P36" s="37"/>
      <c r="Q36" s="37"/>
      <c r="S36" s="72" t="s">
        <v>63</v>
      </c>
      <c r="T36" s="73">
        <f t="shared" si="36"/>
        <v>61.600000381469698</v>
      </c>
      <c r="U36" s="73">
        <f t="shared" si="34"/>
        <v>55.299999237060497</v>
      </c>
      <c r="V36" s="73">
        <f t="shared" si="34"/>
        <v>42.5</v>
      </c>
      <c r="W36" s="73">
        <f t="shared" si="34"/>
        <v>54.900001525878899</v>
      </c>
      <c r="X36" s="73">
        <f t="shared" si="34"/>
        <v>45.431159973144503</v>
      </c>
      <c r="Y36" s="73">
        <f t="shared" si="34"/>
        <v>51.409906387329102</v>
      </c>
      <c r="Z36" s="73">
        <f t="shared" si="34"/>
        <v>58.134260177612298</v>
      </c>
      <c r="AA36" s="73">
        <f t="shared" si="34"/>
        <v>60.664943695068402</v>
      </c>
      <c r="AB36" s="73">
        <f t="shared" si="34"/>
        <v>50.544139862060497</v>
      </c>
      <c r="AC36" s="73">
        <f t="shared" si="34"/>
        <v>65.368837356567397</v>
      </c>
      <c r="AD36" s="73">
        <f t="shared" si="34"/>
        <v>49.3458156585693</v>
      </c>
      <c r="AE36" s="73">
        <f t="shared" si="34"/>
        <v>53.271297454833999</v>
      </c>
      <c r="AF36" s="73">
        <f t="shared" si="34"/>
        <v>53.621753692627003</v>
      </c>
      <c r="AG36" s="73">
        <f t="shared" si="34"/>
        <v>54.079341888427699</v>
      </c>
      <c r="AH36" s="73">
        <f t="shared" si="34"/>
        <v>55.504405975341797</v>
      </c>
      <c r="AI36" s="85">
        <f t="shared" si="35"/>
        <v>-6.0955944061279013</v>
      </c>
      <c r="AJ36" s="94"/>
      <c r="AK36" s="50" t="s">
        <v>83</v>
      </c>
      <c r="AL36" s="51">
        <v>70.749998092651396</v>
      </c>
      <c r="AM36" s="51">
        <v>46.449999809265101</v>
      </c>
      <c r="AN36" s="51">
        <v>66.25</v>
      </c>
      <c r="AO36" s="51">
        <v>58.75</v>
      </c>
      <c r="AP36" s="51">
        <v>60.775903701782198</v>
      </c>
      <c r="AQ36" s="51">
        <v>67.878971099853501</v>
      </c>
      <c r="AR36" s="51">
        <v>67.391395568847699</v>
      </c>
      <c r="AS36" s="51">
        <v>69.691608428955107</v>
      </c>
      <c r="AT36" s="51">
        <v>72.279354095458999</v>
      </c>
      <c r="AU36" s="51">
        <v>71.6382026672363</v>
      </c>
      <c r="AV36" s="51">
        <v>70.776252746582003</v>
      </c>
      <c r="AW36" s="51">
        <v>72.892513275146499</v>
      </c>
      <c r="AX36" s="51">
        <v>72.079959869384794</v>
      </c>
      <c r="AY36" s="51">
        <v>72.3982963562012</v>
      </c>
      <c r="AZ36" s="51">
        <v>72.840747833251996</v>
      </c>
    </row>
    <row r="37" spans="14:52" x14ac:dyDescent="0.25">
      <c r="N37" s="42"/>
      <c r="O37" s="37"/>
      <c r="P37" s="37"/>
      <c r="Q37" s="37"/>
      <c r="R37" s="1"/>
      <c r="S37" s="3" t="s">
        <v>9</v>
      </c>
      <c r="T37" s="60">
        <f>SUM(T30:T36)</f>
        <v>359.50000286102295</v>
      </c>
      <c r="U37" s="60">
        <f t="shared" ref="U37:AI37" si="37">SUM(U30:U36)</f>
        <v>355.74999809265142</v>
      </c>
      <c r="V37" s="60">
        <f t="shared" si="37"/>
        <v>341.70000076293951</v>
      </c>
      <c r="W37" s="60">
        <f t="shared" si="37"/>
        <v>380.74999809265125</v>
      </c>
      <c r="X37" s="60">
        <f t="shared" si="37"/>
        <v>369.57922840118408</v>
      </c>
      <c r="Y37" s="60">
        <f t="shared" si="37"/>
        <v>376.7716121673584</v>
      </c>
      <c r="Z37" s="60">
        <f t="shared" si="37"/>
        <v>379.21651268005365</v>
      </c>
      <c r="AA37" s="60">
        <f t="shared" si="37"/>
        <v>375.5407066345216</v>
      </c>
      <c r="AB37" s="60">
        <f t="shared" si="37"/>
        <v>371.0918674468993</v>
      </c>
      <c r="AC37" s="60">
        <f t="shared" si="37"/>
        <v>374.30143928527826</v>
      </c>
      <c r="AD37" s="60">
        <f t="shared" si="37"/>
        <v>366.51909828186029</v>
      </c>
      <c r="AE37" s="60">
        <f t="shared" si="37"/>
        <v>374.49437141418457</v>
      </c>
      <c r="AF37" s="60">
        <f t="shared" si="37"/>
        <v>378.4739227294923</v>
      </c>
      <c r="AG37" s="60">
        <f t="shared" si="37"/>
        <v>382.39123535156233</v>
      </c>
      <c r="AH37" s="60">
        <f t="shared" si="37"/>
        <v>386.21920394897455</v>
      </c>
      <c r="AI37" s="60">
        <f t="shared" si="37"/>
        <v>26.719201087951689</v>
      </c>
      <c r="AJ37" s="99"/>
      <c r="AK37" s="50" t="s">
        <v>84</v>
      </c>
      <c r="AL37" s="51">
        <v>50.200000762939503</v>
      </c>
      <c r="AM37" s="51">
        <v>65.25</v>
      </c>
      <c r="AN37" s="51">
        <v>52.5</v>
      </c>
      <c r="AO37" s="51">
        <v>59.200000762939503</v>
      </c>
      <c r="AP37" s="51">
        <v>59.4643363952637</v>
      </c>
      <c r="AQ37" s="51">
        <v>61.461193084716797</v>
      </c>
      <c r="AR37" s="51">
        <v>66.364467620849595</v>
      </c>
      <c r="AS37" s="51">
        <v>66.4331245422363</v>
      </c>
      <c r="AT37" s="51">
        <v>68.897861480712905</v>
      </c>
      <c r="AU37" s="51">
        <v>70.867591857910199</v>
      </c>
      <c r="AV37" s="51">
        <v>70.101116180419893</v>
      </c>
      <c r="AW37" s="51">
        <v>69.6702690124512</v>
      </c>
      <c r="AX37" s="51">
        <v>71.423664093017607</v>
      </c>
      <c r="AY37" s="51">
        <v>70.846881866455107</v>
      </c>
      <c r="AZ37" s="51">
        <v>71.177394866943402</v>
      </c>
    </row>
    <row r="38" spans="14:52" x14ac:dyDescent="0.25">
      <c r="N38" s="42"/>
      <c r="O38" s="37"/>
      <c r="P38" s="37"/>
      <c r="Q38" s="37"/>
      <c r="S38" s="65" t="s">
        <v>64</v>
      </c>
      <c r="T38" s="78">
        <f>AL17</f>
        <v>59.999998092651403</v>
      </c>
      <c r="U38" s="78">
        <f t="shared" ref="U38:AH40" si="38">AM17</f>
        <v>67.849998474121094</v>
      </c>
      <c r="V38" s="78">
        <f t="shared" si="38"/>
        <v>54.700000762939503</v>
      </c>
      <c r="W38" s="78">
        <f t="shared" si="38"/>
        <v>42.950000762939503</v>
      </c>
      <c r="X38" s="78">
        <f t="shared" si="38"/>
        <v>56.311130523681598</v>
      </c>
      <c r="Y38" s="78">
        <f t="shared" si="38"/>
        <v>47.547225952148402</v>
      </c>
      <c r="Z38" s="78">
        <f t="shared" si="38"/>
        <v>53.1038208007813</v>
      </c>
      <c r="AA38" s="78">
        <f t="shared" si="38"/>
        <v>59.5905666351318</v>
      </c>
      <c r="AB38" s="78">
        <f t="shared" si="38"/>
        <v>61.490552902221701</v>
      </c>
      <c r="AC38" s="78">
        <f t="shared" si="38"/>
        <v>52.285324096679702</v>
      </c>
      <c r="AD38" s="78">
        <f t="shared" si="38"/>
        <v>66.227951049804702</v>
      </c>
      <c r="AE38" s="78">
        <f t="shared" si="38"/>
        <v>51.189489364624002</v>
      </c>
      <c r="AF38" s="78">
        <f t="shared" si="38"/>
        <v>54.796777725219698</v>
      </c>
      <c r="AG38" s="78">
        <f t="shared" si="38"/>
        <v>55.037843704223597</v>
      </c>
      <c r="AH38" s="78">
        <f t="shared" si="38"/>
        <v>55.481676101684599</v>
      </c>
      <c r="AI38" s="103">
        <f t="shared" ref="AI38:AI40" si="39">AH38-T38</f>
        <v>-4.518321990966804</v>
      </c>
      <c r="AJ38" s="94"/>
      <c r="AK38" s="50" t="s">
        <v>85</v>
      </c>
      <c r="AL38" s="51">
        <v>64.699996948242202</v>
      </c>
      <c r="AM38" s="51">
        <v>49.399999618530302</v>
      </c>
      <c r="AN38" s="51">
        <v>69.949998855590806</v>
      </c>
      <c r="AO38" s="51">
        <v>50.150001525878899</v>
      </c>
      <c r="AP38" s="51">
        <v>58.830108642578097</v>
      </c>
      <c r="AQ38" s="51">
        <v>59.810394287109403</v>
      </c>
      <c r="AR38" s="51">
        <v>61.8139553070068</v>
      </c>
      <c r="AS38" s="51">
        <v>65.188838958740206</v>
      </c>
      <c r="AT38" s="51">
        <v>65.644718170166001</v>
      </c>
      <c r="AU38" s="51">
        <v>68.151172637939496</v>
      </c>
      <c r="AV38" s="51">
        <v>69.722808837890597</v>
      </c>
      <c r="AW38" s="51">
        <v>68.891777038574205</v>
      </c>
      <c r="AX38" s="51">
        <v>68.717807769775405</v>
      </c>
      <c r="AY38" s="51">
        <v>70.252449035644503</v>
      </c>
      <c r="AZ38" s="51">
        <v>69.854278564453097</v>
      </c>
    </row>
    <row r="39" spans="14:52" x14ac:dyDescent="0.25">
      <c r="N39" s="42"/>
      <c r="O39" s="37"/>
      <c r="P39" s="37"/>
      <c r="Q39" s="37"/>
      <c r="S39" s="66" t="s">
        <v>65</v>
      </c>
      <c r="T39" s="64">
        <f>AL18</f>
        <v>47.950000762939503</v>
      </c>
      <c r="U39" s="64">
        <f t="shared" si="38"/>
        <v>66.900001525878906</v>
      </c>
      <c r="V39" s="64">
        <f t="shared" si="38"/>
        <v>68.25</v>
      </c>
      <c r="W39" s="64">
        <f t="shared" si="38"/>
        <v>54.600000381469698</v>
      </c>
      <c r="X39" s="64">
        <f t="shared" si="38"/>
        <v>45.759809494018597</v>
      </c>
      <c r="Y39" s="64">
        <f t="shared" si="38"/>
        <v>57.952259063720703</v>
      </c>
      <c r="Z39" s="64">
        <f t="shared" si="38"/>
        <v>49.885753631591797</v>
      </c>
      <c r="AA39" s="64">
        <f t="shared" si="38"/>
        <v>55.034406661987298</v>
      </c>
      <c r="AB39" s="64">
        <f t="shared" si="38"/>
        <v>61.300235748291001</v>
      </c>
      <c r="AC39" s="64">
        <f t="shared" si="38"/>
        <v>62.620382308959996</v>
      </c>
      <c r="AD39" s="64">
        <f t="shared" si="38"/>
        <v>54.291925430297901</v>
      </c>
      <c r="AE39" s="64">
        <f t="shared" si="38"/>
        <v>67.389123916626005</v>
      </c>
      <c r="AF39" s="64">
        <f t="shared" si="38"/>
        <v>53.262956619262702</v>
      </c>
      <c r="AG39" s="64">
        <f t="shared" si="38"/>
        <v>56.608278274536097</v>
      </c>
      <c r="AH39" s="64">
        <f t="shared" si="38"/>
        <v>56.756191253662102</v>
      </c>
      <c r="AI39" s="82">
        <f t="shared" si="39"/>
        <v>8.8061904907225994</v>
      </c>
      <c r="AJ39" s="94"/>
      <c r="AK39" s="50" t="s">
        <v>86</v>
      </c>
      <c r="AL39" s="51">
        <v>60.75</v>
      </c>
      <c r="AM39" s="51">
        <v>57.899999618530302</v>
      </c>
      <c r="AN39" s="51">
        <v>50.799999237060497</v>
      </c>
      <c r="AO39" s="51">
        <v>66.149999618530302</v>
      </c>
      <c r="AP39" s="51">
        <v>51.4934406280518</v>
      </c>
      <c r="AQ39" s="51">
        <v>58.797130584716797</v>
      </c>
      <c r="AR39" s="51">
        <v>60.328140258789098</v>
      </c>
      <c r="AS39" s="51">
        <v>62.335147857666001</v>
      </c>
      <c r="AT39" s="51">
        <v>64.609169006347699</v>
      </c>
      <c r="AU39" s="51">
        <v>65.344823837280302</v>
      </c>
      <c r="AV39" s="51">
        <v>67.900417327880902</v>
      </c>
      <c r="AW39" s="51">
        <v>69.177379608154297</v>
      </c>
      <c r="AX39" s="51">
        <v>68.264892578125</v>
      </c>
      <c r="AY39" s="51">
        <v>68.315589904785199</v>
      </c>
      <c r="AZ39" s="51">
        <v>69.707443237304702</v>
      </c>
    </row>
    <row r="40" spans="14:52" x14ac:dyDescent="0.25">
      <c r="N40" s="42"/>
      <c r="O40" s="37"/>
      <c r="P40" s="37"/>
      <c r="Q40" s="37"/>
      <c r="S40" s="68" t="s">
        <v>66</v>
      </c>
      <c r="T40" s="62">
        <f>AL19</f>
        <v>54.649999618530302</v>
      </c>
      <c r="U40" s="62">
        <f t="shared" si="38"/>
        <v>54.200000762939503</v>
      </c>
      <c r="V40" s="62">
        <f t="shared" si="38"/>
        <v>68.450000762939496</v>
      </c>
      <c r="W40" s="62">
        <f t="shared" si="38"/>
        <v>68.949998855590806</v>
      </c>
      <c r="X40" s="62">
        <f t="shared" si="38"/>
        <v>57.079216003417997</v>
      </c>
      <c r="Y40" s="62">
        <f t="shared" si="38"/>
        <v>48.7947101593018</v>
      </c>
      <c r="Z40" s="62">
        <f t="shared" si="38"/>
        <v>59.894422531127901</v>
      </c>
      <c r="AA40" s="62">
        <f t="shared" si="38"/>
        <v>52.519130706787102</v>
      </c>
      <c r="AB40" s="62">
        <f t="shared" si="38"/>
        <v>57.2844944000244</v>
      </c>
      <c r="AC40" s="62">
        <f t="shared" si="38"/>
        <v>63.285478591918903</v>
      </c>
      <c r="AD40" s="62">
        <f t="shared" si="38"/>
        <v>64.1119194030762</v>
      </c>
      <c r="AE40" s="62">
        <f t="shared" si="38"/>
        <v>56.6249294281006</v>
      </c>
      <c r="AF40" s="62">
        <f t="shared" si="38"/>
        <v>68.841682434082003</v>
      </c>
      <c r="AG40" s="62">
        <f t="shared" si="38"/>
        <v>55.655958175659201</v>
      </c>
      <c r="AH40" s="62">
        <f t="shared" si="38"/>
        <v>58.750114440917997</v>
      </c>
      <c r="AI40" s="84">
        <f t="shared" si="39"/>
        <v>4.1001148223876953</v>
      </c>
      <c r="AJ40" s="94"/>
      <c r="AK40" s="50" t="s">
        <v>87</v>
      </c>
      <c r="AL40" s="51">
        <v>57.099998474121101</v>
      </c>
      <c r="AM40" s="51">
        <v>54.299999237060497</v>
      </c>
      <c r="AN40" s="51">
        <v>65.399997711181598</v>
      </c>
      <c r="AO40" s="51">
        <v>53.799999237060497</v>
      </c>
      <c r="AP40" s="51">
        <v>65.776439666748004</v>
      </c>
      <c r="AQ40" s="51">
        <v>52.743349075317397</v>
      </c>
      <c r="AR40" s="51">
        <v>59.090240478515597</v>
      </c>
      <c r="AS40" s="51">
        <v>60.916500091552699</v>
      </c>
      <c r="AT40" s="51">
        <v>62.939859390258803</v>
      </c>
      <c r="AU40" s="51">
        <v>64.3725261688232</v>
      </c>
      <c r="AV40" s="51">
        <v>65.367496490478501</v>
      </c>
      <c r="AW40" s="51">
        <v>67.954963684082003</v>
      </c>
      <c r="AX40" s="51">
        <v>68.960140228271499</v>
      </c>
      <c r="AY40" s="51">
        <v>68.030326843261705</v>
      </c>
      <c r="AZ40" s="51">
        <v>68.260097503662095</v>
      </c>
    </row>
    <row r="41" spans="14:52" x14ac:dyDescent="0.25">
      <c r="N41" s="42"/>
      <c r="O41" s="37"/>
      <c r="P41" s="37"/>
      <c r="Q41" s="37"/>
      <c r="S41" s="3" t="s">
        <v>9</v>
      </c>
      <c r="T41" s="102">
        <f>SUM(T38:T40)</f>
        <v>162.59999847412121</v>
      </c>
      <c r="U41" s="102">
        <f t="shared" ref="U41:AI41" si="40">SUM(U38:U40)</f>
        <v>188.95000076293951</v>
      </c>
      <c r="V41" s="102">
        <f t="shared" si="40"/>
        <v>191.40000152587902</v>
      </c>
      <c r="W41" s="102">
        <f t="shared" si="40"/>
        <v>166.5</v>
      </c>
      <c r="X41" s="102">
        <f t="shared" si="40"/>
        <v>159.15015602111819</v>
      </c>
      <c r="Y41" s="102">
        <f t="shared" si="40"/>
        <v>154.2941951751709</v>
      </c>
      <c r="Z41" s="102">
        <f t="shared" si="40"/>
        <v>162.883996963501</v>
      </c>
      <c r="AA41" s="102">
        <f t="shared" si="40"/>
        <v>167.14410400390619</v>
      </c>
      <c r="AB41" s="102">
        <f t="shared" si="40"/>
        <v>180.07528305053711</v>
      </c>
      <c r="AC41" s="102">
        <f t="shared" si="40"/>
        <v>178.19118499755859</v>
      </c>
      <c r="AD41" s="102">
        <f t="shared" si="40"/>
        <v>184.6317958831788</v>
      </c>
      <c r="AE41" s="102">
        <f t="shared" si="40"/>
        <v>175.20354270935059</v>
      </c>
      <c r="AF41" s="102">
        <f t="shared" si="40"/>
        <v>176.9014167785644</v>
      </c>
      <c r="AG41" s="102">
        <f t="shared" si="40"/>
        <v>167.30208015441889</v>
      </c>
      <c r="AH41" s="102">
        <f t="shared" si="40"/>
        <v>170.98798179626471</v>
      </c>
      <c r="AI41" s="60">
        <f t="shared" si="40"/>
        <v>8.3879833221434907</v>
      </c>
      <c r="AJ41" s="99"/>
      <c r="AK41" s="50" t="s">
        <v>88</v>
      </c>
      <c r="AL41" s="51">
        <v>55.299999237060497</v>
      </c>
      <c r="AM41" s="51">
        <v>52.5</v>
      </c>
      <c r="AN41" s="51">
        <v>51.649999618530302</v>
      </c>
      <c r="AO41" s="51">
        <v>67.700000762939496</v>
      </c>
      <c r="AP41" s="51">
        <v>54.538179397583001</v>
      </c>
      <c r="AQ41" s="51">
        <v>65.507190704345703</v>
      </c>
      <c r="AR41" s="51">
        <v>53.811277389526403</v>
      </c>
      <c r="AS41" s="51">
        <v>59.415287017822301</v>
      </c>
      <c r="AT41" s="51">
        <v>61.369787216186502</v>
      </c>
      <c r="AU41" s="51">
        <v>63.376625061035199</v>
      </c>
      <c r="AV41" s="51">
        <v>64.192682266235394</v>
      </c>
      <c r="AW41" s="51">
        <v>65.411453247070298</v>
      </c>
      <c r="AX41" s="51">
        <v>67.974655151367202</v>
      </c>
      <c r="AY41" s="51">
        <v>68.781845092773395</v>
      </c>
      <c r="AZ41" s="51">
        <v>67.858234405517607</v>
      </c>
    </row>
    <row r="42" spans="14:52" x14ac:dyDescent="0.25">
      <c r="N42" s="42"/>
      <c r="O42" s="37"/>
      <c r="P42" s="37"/>
      <c r="Q42" s="37"/>
      <c r="S42" s="75" t="s">
        <v>67</v>
      </c>
      <c r="T42" s="64">
        <f>AL20</f>
        <v>50.899999618530302</v>
      </c>
      <c r="U42" s="64">
        <f t="shared" ref="U42:AH55" si="41">AM20</f>
        <v>52.200000762939503</v>
      </c>
      <c r="V42" s="64">
        <f t="shared" si="41"/>
        <v>57.699998855590799</v>
      </c>
      <c r="W42" s="64">
        <f t="shared" si="41"/>
        <v>68.549999237060504</v>
      </c>
      <c r="X42" s="64">
        <f t="shared" si="41"/>
        <v>69.724899291992202</v>
      </c>
      <c r="Y42" s="64">
        <f t="shared" si="41"/>
        <v>59.494411468505902</v>
      </c>
      <c r="Z42" s="64">
        <f t="shared" si="41"/>
        <v>51.852046966552699</v>
      </c>
      <c r="AA42" s="64">
        <f t="shared" si="41"/>
        <v>61.8100681304932</v>
      </c>
      <c r="AB42" s="64">
        <f t="shared" si="41"/>
        <v>55.1598606109619</v>
      </c>
      <c r="AC42" s="64">
        <f t="shared" si="41"/>
        <v>59.538692474365199</v>
      </c>
      <c r="AD42" s="64">
        <f t="shared" si="41"/>
        <v>65.262435913085895</v>
      </c>
      <c r="AE42" s="64">
        <f t="shared" si="41"/>
        <v>65.6093940734863</v>
      </c>
      <c r="AF42" s="64">
        <f t="shared" si="41"/>
        <v>58.973514556884801</v>
      </c>
      <c r="AG42" s="64">
        <f t="shared" si="41"/>
        <v>70.280799865722699</v>
      </c>
      <c r="AH42" s="64">
        <f t="shared" si="41"/>
        <v>58.094459533691399</v>
      </c>
      <c r="AI42" s="86">
        <f t="shared" ref="AI42:AI55" si="42">AH42-T42</f>
        <v>7.1944599151610973</v>
      </c>
      <c r="AJ42" s="94"/>
      <c r="AK42" s="50" t="s">
        <v>89</v>
      </c>
      <c r="AL42" s="51">
        <v>54.5</v>
      </c>
      <c r="AM42" s="51">
        <v>55.649999618530302</v>
      </c>
      <c r="AN42" s="51">
        <v>56</v>
      </c>
      <c r="AO42" s="51">
        <v>56.799999237060497</v>
      </c>
      <c r="AP42" s="51">
        <v>66.562149047851605</v>
      </c>
      <c r="AQ42" s="51">
        <v>55.062252044677699</v>
      </c>
      <c r="AR42" s="51">
        <v>65.268714904785199</v>
      </c>
      <c r="AS42" s="51">
        <v>54.696264266967802</v>
      </c>
      <c r="AT42" s="51">
        <v>59.703880310058601</v>
      </c>
      <c r="AU42" s="51">
        <v>61.640462875366197</v>
      </c>
      <c r="AV42" s="51">
        <v>63.6586399078369</v>
      </c>
      <c r="AW42" s="51">
        <v>64.012866973876996</v>
      </c>
      <c r="AX42" s="51">
        <v>65.368419647216797</v>
      </c>
      <c r="AY42" s="51">
        <v>67.924644470214801</v>
      </c>
      <c r="AZ42" s="51">
        <v>68.575027465820298</v>
      </c>
    </row>
    <row r="43" spans="14:52" x14ac:dyDescent="0.25">
      <c r="N43" s="42"/>
      <c r="O43" s="37"/>
      <c r="P43" s="37"/>
      <c r="Q43" s="37"/>
      <c r="S43" s="29" t="s">
        <v>68</v>
      </c>
      <c r="T43" s="60">
        <f>AL21</f>
        <v>61.999998092651403</v>
      </c>
      <c r="U43" s="60">
        <f t="shared" si="41"/>
        <v>52.149999618530302</v>
      </c>
      <c r="V43" s="60">
        <f t="shared" si="41"/>
        <v>54.099998474121101</v>
      </c>
      <c r="W43" s="60">
        <f t="shared" si="41"/>
        <v>56.149999618530302</v>
      </c>
      <c r="X43" s="60">
        <f t="shared" si="41"/>
        <v>69.399017333984403</v>
      </c>
      <c r="Y43" s="60">
        <f t="shared" si="41"/>
        <v>71.019283294677706</v>
      </c>
      <c r="Z43" s="60">
        <f t="shared" si="41"/>
        <v>62.556785583496101</v>
      </c>
      <c r="AA43" s="60">
        <f t="shared" si="41"/>
        <v>55.7050590515137</v>
      </c>
      <c r="AB43" s="60">
        <f t="shared" si="41"/>
        <v>64.403991699218807</v>
      </c>
      <c r="AC43" s="60">
        <f t="shared" si="41"/>
        <v>58.512821197509801</v>
      </c>
      <c r="AD43" s="60">
        <f t="shared" si="41"/>
        <v>62.535865783691399</v>
      </c>
      <c r="AE43" s="60">
        <f t="shared" si="41"/>
        <v>67.910438537597699</v>
      </c>
      <c r="AF43" s="60">
        <f t="shared" si="41"/>
        <v>67.702503204345703</v>
      </c>
      <c r="AG43" s="60">
        <f t="shared" si="41"/>
        <v>62.0438232421875</v>
      </c>
      <c r="AH43" s="60">
        <f t="shared" si="41"/>
        <v>72.328269958496094</v>
      </c>
      <c r="AI43" s="83">
        <f t="shared" si="42"/>
        <v>10.328271865844691</v>
      </c>
      <c r="AJ43" s="94"/>
      <c r="AK43" s="50" t="s">
        <v>90</v>
      </c>
      <c r="AL43" s="51">
        <v>63.150001525878899</v>
      </c>
      <c r="AM43" s="51">
        <v>51.600000381469698</v>
      </c>
      <c r="AN43" s="51">
        <v>50.149999618530302</v>
      </c>
      <c r="AO43" s="51">
        <v>55</v>
      </c>
      <c r="AP43" s="51">
        <v>57.688240051269503</v>
      </c>
      <c r="AQ43" s="51">
        <v>65.802188873291001</v>
      </c>
      <c r="AR43" s="51">
        <v>55.724054336547901</v>
      </c>
      <c r="AS43" s="51">
        <v>65.280635833740206</v>
      </c>
      <c r="AT43" s="51">
        <v>55.7028484344482</v>
      </c>
      <c r="AU43" s="51">
        <v>60.1645412445068</v>
      </c>
      <c r="AV43" s="51">
        <v>62.076900482177699</v>
      </c>
      <c r="AW43" s="51">
        <v>64.079851150512695</v>
      </c>
      <c r="AX43" s="51">
        <v>64.0846652984619</v>
      </c>
      <c r="AY43" s="51">
        <v>65.537260055542006</v>
      </c>
      <c r="AZ43" s="51">
        <v>68.085929870605497</v>
      </c>
    </row>
    <row r="44" spans="14:52" x14ac:dyDescent="0.25">
      <c r="N44" s="42"/>
      <c r="O44" s="37"/>
      <c r="P44" s="37"/>
      <c r="Q44" s="37"/>
      <c r="S44" s="66" t="s">
        <v>69</v>
      </c>
      <c r="T44" s="64">
        <f t="shared" ref="T44:T55" si="43">AL22</f>
        <v>66.750001907348604</v>
      </c>
      <c r="U44" s="64">
        <f t="shared" si="41"/>
        <v>61.100000381469698</v>
      </c>
      <c r="V44" s="64">
        <f t="shared" si="41"/>
        <v>54.699998855590799</v>
      </c>
      <c r="W44" s="64">
        <f t="shared" si="41"/>
        <v>59.149999618530302</v>
      </c>
      <c r="X44" s="64">
        <f t="shared" si="41"/>
        <v>61.587581634521499</v>
      </c>
      <c r="Y44" s="64">
        <f t="shared" si="41"/>
        <v>72.546329498291001</v>
      </c>
      <c r="Z44" s="64">
        <f t="shared" si="41"/>
        <v>74.606697082519503</v>
      </c>
      <c r="AA44" s="64">
        <f t="shared" si="41"/>
        <v>67.931682586669893</v>
      </c>
      <c r="AB44" s="64">
        <f t="shared" si="41"/>
        <v>62.053688049316399</v>
      </c>
      <c r="AC44" s="64">
        <f t="shared" si="41"/>
        <v>69.393283843994098</v>
      </c>
      <c r="AD44" s="64">
        <f t="shared" si="41"/>
        <v>64.393009185791001</v>
      </c>
      <c r="AE44" s="64">
        <f t="shared" si="41"/>
        <v>68.048271179199205</v>
      </c>
      <c r="AF44" s="64">
        <f t="shared" si="41"/>
        <v>72.981468200683594</v>
      </c>
      <c r="AG44" s="64">
        <f t="shared" si="41"/>
        <v>72.310028076171903</v>
      </c>
      <c r="AH44" s="64">
        <f t="shared" si="41"/>
        <v>67.718212127685504</v>
      </c>
      <c r="AI44" s="82">
        <f t="shared" si="42"/>
        <v>0.96821022033689985</v>
      </c>
      <c r="AJ44" s="94"/>
      <c r="AK44" s="50" t="s">
        <v>91</v>
      </c>
      <c r="AL44" s="51">
        <v>67.349998474121094</v>
      </c>
      <c r="AM44" s="51">
        <v>64.450000762939496</v>
      </c>
      <c r="AN44" s="51">
        <v>54.850000381469698</v>
      </c>
      <c r="AO44" s="51">
        <v>57.25</v>
      </c>
      <c r="AP44" s="51">
        <v>56.315502166747997</v>
      </c>
      <c r="AQ44" s="51">
        <v>58.941951751708999</v>
      </c>
      <c r="AR44" s="51">
        <v>65.815391540527301</v>
      </c>
      <c r="AS44" s="51">
        <v>56.902002334594698</v>
      </c>
      <c r="AT44" s="51">
        <v>65.895519256591797</v>
      </c>
      <c r="AU44" s="51">
        <v>57.184556961059599</v>
      </c>
      <c r="AV44" s="51">
        <v>61.199642181396499</v>
      </c>
      <c r="AW44" s="51">
        <v>63.071409225463903</v>
      </c>
      <c r="AX44" s="51">
        <v>64.996837615966797</v>
      </c>
      <c r="AY44" s="51">
        <v>64.831914901733398</v>
      </c>
      <c r="AZ44" s="51">
        <v>66.300045013427706</v>
      </c>
    </row>
    <row r="45" spans="14:52" x14ac:dyDescent="0.25">
      <c r="N45" s="42"/>
      <c r="O45" s="37"/>
      <c r="P45" s="37"/>
      <c r="Q45" s="37"/>
      <c r="S45" s="29" t="s">
        <v>70</v>
      </c>
      <c r="T45" s="60">
        <f t="shared" si="43"/>
        <v>72.450000762939496</v>
      </c>
      <c r="U45" s="60">
        <f t="shared" si="41"/>
        <v>66.650001525878906</v>
      </c>
      <c r="V45" s="60">
        <f t="shared" si="41"/>
        <v>66.900001525878906</v>
      </c>
      <c r="W45" s="60">
        <f t="shared" si="41"/>
        <v>60.450000762939503</v>
      </c>
      <c r="X45" s="60">
        <f t="shared" si="41"/>
        <v>68.695199966430707</v>
      </c>
      <c r="Y45" s="60">
        <f t="shared" si="41"/>
        <v>69.954126358032198</v>
      </c>
      <c r="Z45" s="60">
        <f t="shared" si="41"/>
        <v>78.645801544189496</v>
      </c>
      <c r="AA45" s="60">
        <f t="shared" si="41"/>
        <v>80.923309326171903</v>
      </c>
      <c r="AB45" s="60">
        <f t="shared" si="41"/>
        <v>76.164337158203097</v>
      </c>
      <c r="AC45" s="60">
        <f t="shared" si="41"/>
        <v>71.433311462402301</v>
      </c>
      <c r="AD45" s="60">
        <f t="shared" si="41"/>
        <v>77.385044097900405</v>
      </c>
      <c r="AE45" s="60">
        <f t="shared" si="41"/>
        <v>73.383335113525405</v>
      </c>
      <c r="AF45" s="60">
        <f t="shared" si="41"/>
        <v>76.595649719238295</v>
      </c>
      <c r="AG45" s="60">
        <f t="shared" si="41"/>
        <v>81.067810058593807</v>
      </c>
      <c r="AH45" s="60">
        <f t="shared" si="41"/>
        <v>80.083763122558594</v>
      </c>
      <c r="AI45" s="83">
        <f t="shared" si="42"/>
        <v>7.633762359619098</v>
      </c>
      <c r="AJ45" s="94"/>
      <c r="AK45" s="50" t="s">
        <v>92</v>
      </c>
      <c r="AL45" s="51">
        <v>58.450000762939503</v>
      </c>
      <c r="AM45" s="51">
        <v>68.649997711181598</v>
      </c>
      <c r="AN45" s="51">
        <v>62.350002288818402</v>
      </c>
      <c r="AO45" s="51">
        <v>57.049999237060497</v>
      </c>
      <c r="AP45" s="51">
        <v>58.943325042724602</v>
      </c>
      <c r="AQ45" s="51">
        <v>57.989898681640597</v>
      </c>
      <c r="AR45" s="51">
        <v>60.616472244262702</v>
      </c>
      <c r="AS45" s="51">
        <v>66.591480255126996</v>
      </c>
      <c r="AT45" s="51">
        <v>58.575653076171903</v>
      </c>
      <c r="AU45" s="51">
        <v>67.090278625488295</v>
      </c>
      <c r="AV45" s="51">
        <v>59.071399688720703</v>
      </c>
      <c r="AW45" s="51">
        <v>62.755363464355497</v>
      </c>
      <c r="AX45" s="51">
        <v>64.601570129394503</v>
      </c>
      <c r="AY45" s="51">
        <v>66.482528686523395</v>
      </c>
      <c r="AZ45" s="51">
        <v>66.221252441406307</v>
      </c>
    </row>
    <row r="46" spans="14:52" x14ac:dyDescent="0.25">
      <c r="N46" s="42"/>
      <c r="O46" s="37"/>
      <c r="P46" s="37"/>
      <c r="Q46" s="37"/>
      <c r="S46" s="66" t="s">
        <v>71</v>
      </c>
      <c r="T46" s="64">
        <f t="shared" si="43"/>
        <v>91.149997711181598</v>
      </c>
      <c r="U46" s="64">
        <f t="shared" si="41"/>
        <v>75.700000762939496</v>
      </c>
      <c r="V46" s="64">
        <f t="shared" si="41"/>
        <v>85.399997711181598</v>
      </c>
      <c r="W46" s="64">
        <f t="shared" si="41"/>
        <v>79.399997711181598</v>
      </c>
      <c r="X46" s="64">
        <f t="shared" si="41"/>
        <v>73.675552368164105</v>
      </c>
      <c r="Y46" s="64">
        <f t="shared" si="41"/>
        <v>79.909915924072294</v>
      </c>
      <c r="Z46" s="64">
        <f t="shared" si="41"/>
        <v>80.386318206787095</v>
      </c>
      <c r="AA46" s="64">
        <f t="shared" si="41"/>
        <v>87.035671234130902</v>
      </c>
      <c r="AB46" s="64">
        <f t="shared" si="41"/>
        <v>89.378330230712905</v>
      </c>
      <c r="AC46" s="64">
        <f t="shared" si="41"/>
        <v>86.324111938476605</v>
      </c>
      <c r="AD46" s="64">
        <f t="shared" si="41"/>
        <v>82.780223846435504</v>
      </c>
      <c r="AE46" s="64">
        <f t="shared" si="41"/>
        <v>87.499107360839801</v>
      </c>
      <c r="AF46" s="64">
        <f t="shared" si="41"/>
        <v>84.459671020507798</v>
      </c>
      <c r="AG46" s="64">
        <f t="shared" si="41"/>
        <v>87.256126403808594</v>
      </c>
      <c r="AH46" s="64">
        <f t="shared" si="41"/>
        <v>91.30126953125</v>
      </c>
      <c r="AI46" s="82">
        <f t="shared" si="42"/>
        <v>0.15127182006840201</v>
      </c>
      <c r="AJ46" s="94"/>
      <c r="AK46" s="50" t="s">
        <v>93</v>
      </c>
      <c r="AL46" s="51">
        <v>84.850000381469698</v>
      </c>
      <c r="AM46" s="51">
        <v>58.500001907348597</v>
      </c>
      <c r="AN46" s="51">
        <v>68.5</v>
      </c>
      <c r="AO46" s="51">
        <v>63.200000762939503</v>
      </c>
      <c r="AP46" s="51">
        <v>58.595294952392599</v>
      </c>
      <c r="AQ46" s="51">
        <v>60.349613189697301</v>
      </c>
      <c r="AR46" s="51">
        <v>59.461999893188498</v>
      </c>
      <c r="AS46" s="51">
        <v>62.057966232299798</v>
      </c>
      <c r="AT46" s="51">
        <v>67.362854003906307</v>
      </c>
      <c r="AU46" s="51">
        <v>60.035102844238303</v>
      </c>
      <c r="AV46" s="51">
        <v>68.175815582275405</v>
      </c>
      <c r="AW46" s="51">
        <v>60.700820922851598</v>
      </c>
      <c r="AX46" s="51">
        <v>64.104290008544893</v>
      </c>
      <c r="AY46" s="51">
        <v>65.975437164306598</v>
      </c>
      <c r="AZ46" s="51">
        <v>67.826297760009794</v>
      </c>
    </row>
    <row r="47" spans="14:52" x14ac:dyDescent="0.25">
      <c r="N47" s="42"/>
      <c r="O47" s="37"/>
      <c r="P47" s="37"/>
      <c r="Q47" s="37"/>
      <c r="S47" s="29" t="s">
        <v>72</v>
      </c>
      <c r="T47" s="60">
        <f t="shared" si="43"/>
        <v>110.25</v>
      </c>
      <c r="U47" s="60">
        <f t="shared" si="41"/>
        <v>100.350002288818</v>
      </c>
      <c r="V47" s="60">
        <f t="shared" si="41"/>
        <v>103.049999237061</v>
      </c>
      <c r="W47" s="60">
        <f t="shared" si="41"/>
        <v>88</v>
      </c>
      <c r="X47" s="60">
        <f t="shared" si="41"/>
        <v>89.706836700439496</v>
      </c>
      <c r="Y47" s="60">
        <f t="shared" si="41"/>
        <v>85.399795532226605</v>
      </c>
      <c r="Z47" s="60">
        <f t="shared" si="41"/>
        <v>90.254364013671903</v>
      </c>
      <c r="AA47" s="60">
        <f t="shared" si="41"/>
        <v>90.093429565429702</v>
      </c>
      <c r="AB47" s="60">
        <f t="shared" si="41"/>
        <v>95.149238586425795</v>
      </c>
      <c r="AC47" s="60">
        <f t="shared" si="41"/>
        <v>97.496231079101605</v>
      </c>
      <c r="AD47" s="60">
        <f t="shared" si="41"/>
        <v>95.805130004882798</v>
      </c>
      <c r="AE47" s="60">
        <f t="shared" si="41"/>
        <v>93.273994445800795</v>
      </c>
      <c r="AF47" s="60">
        <f t="shared" si="41"/>
        <v>97.003917694091797</v>
      </c>
      <c r="AG47" s="60">
        <f t="shared" si="41"/>
        <v>94.788852691650405</v>
      </c>
      <c r="AH47" s="60">
        <f t="shared" si="41"/>
        <v>97.240242004394503</v>
      </c>
      <c r="AI47" s="83">
        <f t="shared" si="42"/>
        <v>-13.009757995605497</v>
      </c>
      <c r="AJ47" s="94"/>
      <c r="AK47" s="50" t="s">
        <v>94</v>
      </c>
      <c r="AL47" s="51">
        <v>47.649999618530302</v>
      </c>
      <c r="AM47" s="51">
        <v>77.849998474121094</v>
      </c>
      <c r="AN47" s="51">
        <v>60.100000381469698</v>
      </c>
      <c r="AO47" s="51">
        <v>64.850000381469698</v>
      </c>
      <c r="AP47" s="51">
        <v>63.870250701904297</v>
      </c>
      <c r="AQ47" s="51">
        <v>59.554164886474602</v>
      </c>
      <c r="AR47" s="51">
        <v>61.178647994995103</v>
      </c>
      <c r="AS47" s="51">
        <v>60.417650222778299</v>
      </c>
      <c r="AT47" s="51">
        <v>62.965290069580099</v>
      </c>
      <c r="AU47" s="51">
        <v>67.652557373046903</v>
      </c>
      <c r="AV47" s="51">
        <v>60.921272277832003</v>
      </c>
      <c r="AW47" s="51">
        <v>68.770301818847699</v>
      </c>
      <c r="AX47" s="51">
        <v>61.7031440734863</v>
      </c>
      <c r="AY47" s="51">
        <v>64.902713775634794</v>
      </c>
      <c r="AZ47" s="51">
        <v>66.788490295410199</v>
      </c>
    </row>
    <row r="48" spans="14:52" x14ac:dyDescent="0.25">
      <c r="N48" s="42"/>
      <c r="O48" s="37"/>
      <c r="P48" s="37"/>
      <c r="Q48" s="37"/>
      <c r="S48" s="66" t="s">
        <v>73</v>
      </c>
      <c r="T48" s="64">
        <f t="shared" si="43"/>
        <v>92.800003051757798</v>
      </c>
      <c r="U48" s="64">
        <f t="shared" si="41"/>
        <v>122.399997711182</v>
      </c>
      <c r="V48" s="64">
        <f t="shared" si="41"/>
        <v>113.299999237061</v>
      </c>
      <c r="W48" s="64">
        <f t="shared" si="41"/>
        <v>105.299999237061</v>
      </c>
      <c r="X48" s="64">
        <f t="shared" si="41"/>
        <v>95.2411918640137</v>
      </c>
      <c r="Y48" s="64">
        <f t="shared" si="41"/>
        <v>96.349185943603501</v>
      </c>
      <c r="Z48" s="64">
        <f t="shared" si="41"/>
        <v>93.358196258544893</v>
      </c>
      <c r="AA48" s="64">
        <f t="shared" si="41"/>
        <v>97.096843719482393</v>
      </c>
      <c r="AB48" s="64">
        <f t="shared" si="41"/>
        <v>96.555671691894503</v>
      </c>
      <c r="AC48" s="64">
        <f t="shared" si="41"/>
        <v>100.41730499267599</v>
      </c>
      <c r="AD48" s="64">
        <f t="shared" si="41"/>
        <v>102.723094940186</v>
      </c>
      <c r="AE48" s="64">
        <f t="shared" si="41"/>
        <v>101.98477172851599</v>
      </c>
      <c r="AF48" s="64">
        <f t="shared" si="41"/>
        <v>100.24374389648401</v>
      </c>
      <c r="AG48" s="64">
        <f t="shared" si="41"/>
        <v>103.232955932617</v>
      </c>
      <c r="AH48" s="64">
        <f t="shared" si="41"/>
        <v>101.694145202637</v>
      </c>
      <c r="AI48" s="82">
        <f t="shared" si="42"/>
        <v>8.8941421508792047</v>
      </c>
      <c r="AJ48" s="94"/>
      <c r="AK48" s="50" t="s">
        <v>95</v>
      </c>
      <c r="AL48" s="51">
        <v>72.149997711181598</v>
      </c>
      <c r="AM48" s="51">
        <v>53.950000762939503</v>
      </c>
      <c r="AN48" s="51">
        <v>75.100000381469698</v>
      </c>
      <c r="AO48" s="51">
        <v>57.200000762939503</v>
      </c>
      <c r="AP48" s="51">
        <v>65.539014816284194</v>
      </c>
      <c r="AQ48" s="51">
        <v>64.362745285034194</v>
      </c>
      <c r="AR48" s="51">
        <v>60.364425659179702</v>
      </c>
      <c r="AS48" s="51">
        <v>61.839790344238303</v>
      </c>
      <c r="AT48" s="51">
        <v>61.229949951171903</v>
      </c>
      <c r="AU48" s="51">
        <v>63.690036773681598</v>
      </c>
      <c r="AV48" s="51">
        <v>67.849788665771499</v>
      </c>
      <c r="AW48" s="51">
        <v>61.619039535522496</v>
      </c>
      <c r="AX48" s="51">
        <v>69.181144714355497</v>
      </c>
      <c r="AY48" s="51">
        <v>62.496507644653299</v>
      </c>
      <c r="AZ48" s="51">
        <v>65.526588439941406</v>
      </c>
    </row>
    <row r="49" spans="14:52" x14ac:dyDescent="0.25">
      <c r="N49" s="42"/>
      <c r="O49" s="37"/>
      <c r="P49" s="37"/>
      <c r="Q49" s="37"/>
      <c r="S49" s="29" t="s">
        <v>74</v>
      </c>
      <c r="T49" s="60">
        <f t="shared" si="43"/>
        <v>101.549999237061</v>
      </c>
      <c r="U49" s="60">
        <f t="shared" si="41"/>
        <v>93</v>
      </c>
      <c r="V49" s="60">
        <f t="shared" si="41"/>
        <v>120.34999847412099</v>
      </c>
      <c r="W49" s="60">
        <f t="shared" si="41"/>
        <v>98.75</v>
      </c>
      <c r="X49" s="60">
        <f t="shared" si="41"/>
        <v>103.922588348389</v>
      </c>
      <c r="Y49" s="60">
        <f t="shared" si="41"/>
        <v>97.9975395202637</v>
      </c>
      <c r="Z49" s="60">
        <f t="shared" si="41"/>
        <v>98.9228515625</v>
      </c>
      <c r="AA49" s="60">
        <f t="shared" si="41"/>
        <v>96.856674194335895</v>
      </c>
      <c r="AB49" s="60">
        <f t="shared" si="41"/>
        <v>99.749267578125</v>
      </c>
      <c r="AC49" s="60">
        <f t="shared" si="41"/>
        <v>99.039600372314496</v>
      </c>
      <c r="AD49" s="60">
        <f t="shared" si="41"/>
        <v>102.063262939453</v>
      </c>
      <c r="AE49" s="60">
        <f t="shared" si="41"/>
        <v>104.22622680664099</v>
      </c>
      <c r="AF49" s="60">
        <f t="shared" si="41"/>
        <v>104.096080780029</v>
      </c>
      <c r="AG49" s="60">
        <f t="shared" si="41"/>
        <v>102.997447967529</v>
      </c>
      <c r="AH49" s="60">
        <f t="shared" si="41"/>
        <v>105.43059539794901</v>
      </c>
      <c r="AI49" s="83">
        <f t="shared" si="42"/>
        <v>3.880596160888004</v>
      </c>
      <c r="AJ49" s="94"/>
      <c r="AK49" s="50" t="s">
        <v>96</v>
      </c>
      <c r="AL49" s="51">
        <v>65.850000381469698</v>
      </c>
      <c r="AM49" s="51">
        <v>74.149997711181598</v>
      </c>
      <c r="AN49" s="51">
        <v>55.450000762939503</v>
      </c>
      <c r="AO49" s="51">
        <v>78.299999237060504</v>
      </c>
      <c r="AP49" s="51">
        <v>59.343151092529297</v>
      </c>
      <c r="AQ49" s="51">
        <v>66.568572998046903</v>
      </c>
      <c r="AR49" s="51">
        <v>65.232851028442397</v>
      </c>
      <c r="AS49" s="51">
        <v>61.512668609619098</v>
      </c>
      <c r="AT49" s="51">
        <v>62.865657806396499</v>
      </c>
      <c r="AU49" s="51">
        <v>62.367214202880902</v>
      </c>
      <c r="AV49" s="51">
        <v>64.792285919189496</v>
      </c>
      <c r="AW49" s="51">
        <v>68.500316619873004</v>
      </c>
      <c r="AX49" s="51">
        <v>62.654823303222699</v>
      </c>
      <c r="AY49" s="51">
        <v>70.0037841796875</v>
      </c>
      <c r="AZ49" s="51">
        <v>63.652814865112298</v>
      </c>
    </row>
    <row r="50" spans="14:52" x14ac:dyDescent="0.25">
      <c r="N50" s="42"/>
      <c r="O50" s="37"/>
      <c r="P50" s="37"/>
      <c r="Q50" s="37"/>
      <c r="S50" s="66" t="s">
        <v>75</v>
      </c>
      <c r="T50" s="64">
        <f t="shared" si="43"/>
        <v>88.349998474121094</v>
      </c>
      <c r="U50" s="64">
        <f t="shared" si="41"/>
        <v>103.750003814697</v>
      </c>
      <c r="V50" s="64">
        <f t="shared" si="41"/>
        <v>91.450000762939496</v>
      </c>
      <c r="W50" s="64">
        <f t="shared" si="41"/>
        <v>116.250003814697</v>
      </c>
      <c r="X50" s="64">
        <f t="shared" si="41"/>
        <v>97.376136779785199</v>
      </c>
      <c r="Y50" s="64">
        <f t="shared" si="41"/>
        <v>100.210151672363</v>
      </c>
      <c r="Z50" s="64">
        <f t="shared" si="41"/>
        <v>97.069484710693402</v>
      </c>
      <c r="AA50" s="64">
        <f t="shared" si="41"/>
        <v>97.806640625</v>
      </c>
      <c r="AB50" s="64">
        <f t="shared" si="41"/>
        <v>96.4286079406738</v>
      </c>
      <c r="AC50" s="64">
        <f t="shared" si="41"/>
        <v>98.678188323974595</v>
      </c>
      <c r="AD50" s="64">
        <f t="shared" si="41"/>
        <v>98.034446716308594</v>
      </c>
      <c r="AE50" s="64">
        <f t="shared" si="41"/>
        <v>100.42200088500999</v>
      </c>
      <c r="AF50" s="64">
        <f t="shared" si="41"/>
        <v>102.33695602416999</v>
      </c>
      <c r="AG50" s="64">
        <f t="shared" si="41"/>
        <v>102.634414672852</v>
      </c>
      <c r="AH50" s="64">
        <f t="shared" si="41"/>
        <v>102.01968383789099</v>
      </c>
      <c r="AI50" s="82">
        <f t="shared" si="42"/>
        <v>13.669685363769901</v>
      </c>
      <c r="AJ50" s="94"/>
      <c r="AK50" s="50" t="s">
        <v>97</v>
      </c>
      <c r="AL50" s="51">
        <v>67.649997711181598</v>
      </c>
      <c r="AM50" s="51">
        <v>68.200000762939496</v>
      </c>
      <c r="AN50" s="51">
        <v>74.350000381469698</v>
      </c>
      <c r="AO50" s="51">
        <v>57.450000762939503</v>
      </c>
      <c r="AP50" s="51">
        <v>78.797462463378906</v>
      </c>
      <c r="AQ50" s="51">
        <v>61.464557647705099</v>
      </c>
      <c r="AR50" s="51">
        <v>67.740318298339801</v>
      </c>
      <c r="AS50" s="51">
        <v>66.312269210815401</v>
      </c>
      <c r="AT50" s="51">
        <v>62.836948394775398</v>
      </c>
      <c r="AU50" s="51">
        <v>64.073795318603501</v>
      </c>
      <c r="AV50" s="51">
        <v>63.6816730499268</v>
      </c>
      <c r="AW50" s="51">
        <v>66.101280212402301</v>
      </c>
      <c r="AX50" s="51">
        <v>69.379955291748004</v>
      </c>
      <c r="AY50" s="51">
        <v>63.916107177734403</v>
      </c>
      <c r="AZ50" s="51">
        <v>71.062694549560504</v>
      </c>
    </row>
    <row r="51" spans="14:52" x14ac:dyDescent="0.25">
      <c r="N51" s="42"/>
      <c r="O51" s="37"/>
      <c r="P51" s="37"/>
      <c r="Q51" s="37"/>
      <c r="S51" s="29" t="s">
        <v>76</v>
      </c>
      <c r="T51" s="60">
        <f t="shared" si="43"/>
        <v>92.5</v>
      </c>
      <c r="U51" s="60">
        <f t="shared" si="41"/>
        <v>89.899997711181598</v>
      </c>
      <c r="V51" s="60">
        <f t="shared" si="41"/>
        <v>104.25</v>
      </c>
      <c r="W51" s="60">
        <f t="shared" si="41"/>
        <v>88.200000762939496</v>
      </c>
      <c r="X51" s="60">
        <f t="shared" si="41"/>
        <v>106.78343200683599</v>
      </c>
      <c r="Y51" s="60">
        <f t="shared" si="41"/>
        <v>94.515808105468807</v>
      </c>
      <c r="Z51" s="60">
        <f t="shared" si="41"/>
        <v>96.241024017333999</v>
      </c>
      <c r="AA51" s="60">
        <f t="shared" si="41"/>
        <v>94.601203918457003</v>
      </c>
      <c r="AB51" s="60">
        <f t="shared" si="41"/>
        <v>95.252174377441406</v>
      </c>
      <c r="AC51" s="60">
        <f t="shared" si="41"/>
        <v>94.366512298583999</v>
      </c>
      <c r="AD51" s="60">
        <f t="shared" si="41"/>
        <v>96.18798828125</v>
      </c>
      <c r="AE51" s="60">
        <f t="shared" si="41"/>
        <v>95.669643402099595</v>
      </c>
      <c r="AF51" s="60">
        <f t="shared" si="41"/>
        <v>97.575649261474595</v>
      </c>
      <c r="AG51" s="60">
        <f t="shared" si="41"/>
        <v>99.328224182128906</v>
      </c>
      <c r="AH51" s="60">
        <f t="shared" si="41"/>
        <v>99.881706237792997</v>
      </c>
      <c r="AI51" s="83">
        <f t="shared" si="42"/>
        <v>7.3817062377929972</v>
      </c>
      <c r="AJ51" s="94"/>
      <c r="AK51" s="50" t="s">
        <v>98</v>
      </c>
      <c r="AL51" s="51">
        <v>63.900001525878899</v>
      </c>
      <c r="AM51" s="51">
        <v>65.25</v>
      </c>
      <c r="AN51" s="51">
        <v>69.249998092651396</v>
      </c>
      <c r="AO51" s="51">
        <v>82.799999237060504</v>
      </c>
      <c r="AP51" s="51">
        <v>59.051464080810497</v>
      </c>
      <c r="AQ51" s="51">
        <v>78.907230377197294</v>
      </c>
      <c r="AR51" s="51">
        <v>63.084520339965799</v>
      </c>
      <c r="AS51" s="51">
        <v>68.508470535278306</v>
      </c>
      <c r="AT51" s="51">
        <v>67.0513591766357</v>
      </c>
      <c r="AU51" s="51">
        <v>63.759923934936502</v>
      </c>
      <c r="AV51" s="51">
        <v>64.926290512085004</v>
      </c>
      <c r="AW51" s="51">
        <v>64.621501922607393</v>
      </c>
      <c r="AX51" s="51">
        <v>67.015113830566406</v>
      </c>
      <c r="AY51" s="51">
        <v>69.932106018066406</v>
      </c>
      <c r="AZ51" s="51">
        <v>64.838525772094698</v>
      </c>
    </row>
    <row r="52" spans="14:52" x14ac:dyDescent="0.25">
      <c r="N52" s="42"/>
      <c r="O52" s="37"/>
      <c r="P52" s="37"/>
      <c r="Q52" s="37"/>
      <c r="S52" s="66" t="s">
        <v>77</v>
      </c>
      <c r="T52" s="64">
        <f t="shared" si="43"/>
        <v>66.999998092651396</v>
      </c>
      <c r="U52" s="64">
        <f t="shared" si="41"/>
        <v>95</v>
      </c>
      <c r="V52" s="64">
        <f t="shared" si="41"/>
        <v>87.600002288818402</v>
      </c>
      <c r="W52" s="64">
        <f t="shared" si="41"/>
        <v>102.700000762939</v>
      </c>
      <c r="X52" s="64">
        <f t="shared" si="41"/>
        <v>86.449184417724595</v>
      </c>
      <c r="Y52" s="64">
        <f t="shared" si="41"/>
        <v>98.751979827880902</v>
      </c>
      <c r="Z52" s="64">
        <f t="shared" si="41"/>
        <v>90.810348510742202</v>
      </c>
      <c r="AA52" s="64">
        <f t="shared" si="41"/>
        <v>91.865573883056598</v>
      </c>
      <c r="AB52" s="64">
        <f t="shared" si="41"/>
        <v>91.090709686279297</v>
      </c>
      <c r="AC52" s="64">
        <f t="shared" si="41"/>
        <v>91.672641754150405</v>
      </c>
      <c r="AD52" s="64">
        <f t="shared" si="41"/>
        <v>91.191497802734403</v>
      </c>
      <c r="AE52" s="64">
        <f t="shared" si="41"/>
        <v>92.687282562255902</v>
      </c>
      <c r="AF52" s="64">
        <f t="shared" si="41"/>
        <v>92.262435913085895</v>
      </c>
      <c r="AG52" s="64">
        <f t="shared" si="41"/>
        <v>93.865776062011705</v>
      </c>
      <c r="AH52" s="64">
        <f t="shared" si="41"/>
        <v>95.481086730957003</v>
      </c>
      <c r="AI52" s="82">
        <f t="shared" si="42"/>
        <v>28.481088638305607</v>
      </c>
      <c r="AJ52" s="94"/>
      <c r="AK52" s="50" t="s">
        <v>99</v>
      </c>
      <c r="AL52" s="51">
        <v>69.599998474121094</v>
      </c>
      <c r="AM52" s="51">
        <v>62.799999237060497</v>
      </c>
      <c r="AN52" s="51">
        <v>66.299999237060504</v>
      </c>
      <c r="AO52" s="51">
        <v>72.400001525878906</v>
      </c>
      <c r="AP52" s="51">
        <v>81.718284606933594</v>
      </c>
      <c r="AQ52" s="51">
        <v>60.114540100097699</v>
      </c>
      <c r="AR52" s="51">
        <v>78.617744445800795</v>
      </c>
      <c r="AS52" s="51">
        <v>64.210870742797894</v>
      </c>
      <c r="AT52" s="51">
        <v>68.877952575683594</v>
      </c>
      <c r="AU52" s="51">
        <v>67.3955593109131</v>
      </c>
      <c r="AV52" s="51">
        <v>64.303977966308594</v>
      </c>
      <c r="AW52" s="51">
        <v>65.401018142700195</v>
      </c>
      <c r="AX52" s="51">
        <v>65.155786514282198</v>
      </c>
      <c r="AY52" s="51">
        <v>67.534763336181598</v>
      </c>
      <c r="AZ52" s="51">
        <v>70.132385253906307</v>
      </c>
    </row>
    <row r="53" spans="14:52" x14ac:dyDescent="0.25">
      <c r="N53" s="42"/>
      <c r="O53" s="37"/>
      <c r="P53" s="37"/>
      <c r="Q53" s="37"/>
      <c r="S53" s="29" t="s">
        <v>78</v>
      </c>
      <c r="T53" s="60">
        <f t="shared" si="43"/>
        <v>69.350000381469698</v>
      </c>
      <c r="U53" s="60">
        <f t="shared" si="41"/>
        <v>59.950000762939503</v>
      </c>
      <c r="V53" s="60">
        <f t="shared" si="41"/>
        <v>78.799999237060504</v>
      </c>
      <c r="W53" s="60">
        <f t="shared" si="41"/>
        <v>89</v>
      </c>
      <c r="X53" s="60">
        <f t="shared" si="41"/>
        <v>93.541736602783203</v>
      </c>
      <c r="Y53" s="60">
        <f t="shared" si="41"/>
        <v>83.341941833496094</v>
      </c>
      <c r="Z53" s="60">
        <f t="shared" si="41"/>
        <v>91.814464569091797</v>
      </c>
      <c r="AA53" s="60">
        <f t="shared" si="41"/>
        <v>86.5883979797363</v>
      </c>
      <c r="AB53" s="60">
        <f t="shared" si="41"/>
        <v>87.277053833007798</v>
      </c>
      <c r="AC53" s="60">
        <f t="shared" si="41"/>
        <v>86.979122161865206</v>
      </c>
      <c r="AD53" s="60">
        <f t="shared" si="41"/>
        <v>87.57958984375</v>
      </c>
      <c r="AE53" s="60">
        <f t="shared" si="41"/>
        <v>87.380767822265597</v>
      </c>
      <c r="AF53" s="60">
        <f t="shared" si="41"/>
        <v>88.576316833496094</v>
      </c>
      <c r="AG53" s="60">
        <f t="shared" si="41"/>
        <v>88.302009582519503</v>
      </c>
      <c r="AH53" s="60">
        <f t="shared" si="41"/>
        <v>89.690299987792997</v>
      </c>
      <c r="AI53" s="83">
        <f t="shared" si="42"/>
        <v>20.340299606323299</v>
      </c>
      <c r="AJ53" s="94"/>
      <c r="AK53" s="50" t="s">
        <v>100</v>
      </c>
      <c r="AL53" s="51">
        <v>59.099998474121101</v>
      </c>
      <c r="AM53" s="51">
        <v>67.199998855590806</v>
      </c>
      <c r="AN53" s="51">
        <v>63.300001144409201</v>
      </c>
      <c r="AO53" s="51">
        <v>68.700000762939496</v>
      </c>
      <c r="AP53" s="51">
        <v>72.216316223144503</v>
      </c>
      <c r="AQ53" s="51">
        <v>80.666740417480497</v>
      </c>
      <c r="AR53" s="51">
        <v>60.904094696044901</v>
      </c>
      <c r="AS53" s="51">
        <v>78.228504180908203</v>
      </c>
      <c r="AT53" s="51">
        <v>65.058153152465806</v>
      </c>
      <c r="AU53" s="51">
        <v>69.068368911743207</v>
      </c>
      <c r="AV53" s="51">
        <v>67.598701477050795</v>
      </c>
      <c r="AW53" s="51">
        <v>64.702301025390597</v>
      </c>
      <c r="AX53" s="51">
        <v>65.710746765136705</v>
      </c>
      <c r="AY53" s="51">
        <v>65.538791656494098</v>
      </c>
      <c r="AZ53" s="51">
        <v>67.888191223144503</v>
      </c>
    </row>
    <row r="54" spans="14:52" x14ac:dyDescent="0.25">
      <c r="N54" s="42"/>
      <c r="O54" s="37"/>
      <c r="P54" s="37"/>
      <c r="Q54" s="37"/>
      <c r="S54" s="66" t="s">
        <v>79</v>
      </c>
      <c r="T54" s="64">
        <f t="shared" si="43"/>
        <v>68.550003051757798</v>
      </c>
      <c r="U54" s="64">
        <f t="shared" si="41"/>
        <v>72.600000381469698</v>
      </c>
      <c r="V54" s="64">
        <f t="shared" si="41"/>
        <v>72.049999237060504</v>
      </c>
      <c r="W54" s="64">
        <f t="shared" si="41"/>
        <v>74</v>
      </c>
      <c r="X54" s="64">
        <f t="shared" si="41"/>
        <v>84.401634216308594</v>
      </c>
      <c r="Y54" s="64">
        <f t="shared" si="41"/>
        <v>86.622859954833999</v>
      </c>
      <c r="Z54" s="64">
        <f t="shared" si="41"/>
        <v>80.287166595458999</v>
      </c>
      <c r="AA54" s="64">
        <f t="shared" si="41"/>
        <v>86.258144378662095</v>
      </c>
      <c r="AB54" s="64">
        <f t="shared" si="41"/>
        <v>82.773689270019503</v>
      </c>
      <c r="AC54" s="64">
        <f t="shared" si="41"/>
        <v>83.252819061279297</v>
      </c>
      <c r="AD54" s="64">
        <f t="shared" si="41"/>
        <v>83.294269561767607</v>
      </c>
      <c r="AE54" s="64">
        <f t="shared" si="41"/>
        <v>83.901775360107393</v>
      </c>
      <c r="AF54" s="64">
        <f t="shared" si="41"/>
        <v>83.861446380615206</v>
      </c>
      <c r="AG54" s="64">
        <f t="shared" si="41"/>
        <v>84.888298034667997</v>
      </c>
      <c r="AH54" s="64">
        <f t="shared" si="41"/>
        <v>84.762390136718807</v>
      </c>
      <c r="AI54" s="82">
        <f t="shared" si="42"/>
        <v>16.212387084961009</v>
      </c>
      <c r="AJ54" s="94"/>
      <c r="AK54" s="50" t="s">
        <v>101</v>
      </c>
      <c r="AL54" s="51">
        <v>57.149999618530302</v>
      </c>
      <c r="AM54" s="51">
        <v>61.599998474121101</v>
      </c>
      <c r="AN54" s="51">
        <v>67.149997711181598</v>
      </c>
      <c r="AO54" s="51">
        <v>65.149999618530302</v>
      </c>
      <c r="AP54" s="51">
        <v>69.1258735656738</v>
      </c>
      <c r="AQ54" s="51">
        <v>72.097669601440401</v>
      </c>
      <c r="AR54" s="51">
        <v>79.849014282226605</v>
      </c>
      <c r="AS54" s="51">
        <v>61.652229309082003</v>
      </c>
      <c r="AT54" s="51">
        <v>77.957351684570298</v>
      </c>
      <c r="AU54" s="51">
        <v>65.817539215087905</v>
      </c>
      <c r="AV54" s="51">
        <v>69.2953910827637</v>
      </c>
      <c r="AW54" s="51">
        <v>67.8513374328613</v>
      </c>
      <c r="AX54" s="51">
        <v>65.115570068359403</v>
      </c>
      <c r="AY54" s="51">
        <v>66.0721244812012</v>
      </c>
      <c r="AZ54" s="51">
        <v>65.957098007202106</v>
      </c>
    </row>
    <row r="55" spans="14:52" x14ac:dyDescent="0.25">
      <c r="N55" s="42"/>
      <c r="O55" s="37"/>
      <c r="P55" s="37"/>
      <c r="Q55" s="37"/>
      <c r="S55" s="68" t="s">
        <v>80</v>
      </c>
      <c r="T55" s="62">
        <f t="shared" si="43"/>
        <v>71.649999618530302</v>
      </c>
      <c r="U55" s="62">
        <f t="shared" si="41"/>
        <v>66.5</v>
      </c>
      <c r="V55" s="62">
        <f t="shared" si="41"/>
        <v>72.449998855590806</v>
      </c>
      <c r="W55" s="62">
        <f t="shared" si="41"/>
        <v>72.400001525878906</v>
      </c>
      <c r="X55" s="62">
        <f t="shared" si="41"/>
        <v>73.353576660156307</v>
      </c>
      <c r="Y55" s="62">
        <f t="shared" si="41"/>
        <v>80.303260803222699</v>
      </c>
      <c r="Z55" s="62">
        <f t="shared" si="41"/>
        <v>81.2664794921875</v>
      </c>
      <c r="AA55" s="62">
        <f t="shared" si="41"/>
        <v>77.305870056152301</v>
      </c>
      <c r="AB55" s="62">
        <f t="shared" si="41"/>
        <v>81.655467987060504</v>
      </c>
      <c r="AC55" s="62">
        <f t="shared" si="41"/>
        <v>79.273410797119098</v>
      </c>
      <c r="AD55" s="62">
        <f t="shared" si="41"/>
        <v>79.696773529052706</v>
      </c>
      <c r="AE55" s="62">
        <f t="shared" si="41"/>
        <v>79.938068389892607</v>
      </c>
      <c r="AF55" s="62">
        <f t="shared" si="41"/>
        <v>80.498470306396499</v>
      </c>
      <c r="AG55" s="62">
        <f t="shared" si="41"/>
        <v>80.614986419677706</v>
      </c>
      <c r="AH55" s="62">
        <f t="shared" si="41"/>
        <v>81.529701232910199</v>
      </c>
      <c r="AI55" s="84">
        <f t="shared" si="42"/>
        <v>9.879701614379897</v>
      </c>
      <c r="AJ55" s="94"/>
      <c r="AK55" s="50" t="s">
        <v>102</v>
      </c>
      <c r="AL55" s="51">
        <v>73.449996948242202</v>
      </c>
      <c r="AM55" s="51">
        <v>54</v>
      </c>
      <c r="AN55" s="51">
        <v>66.249998092651396</v>
      </c>
      <c r="AO55" s="51">
        <v>69</v>
      </c>
      <c r="AP55" s="51">
        <v>65.884181976318402</v>
      </c>
      <c r="AQ55" s="51">
        <v>69.540344238281307</v>
      </c>
      <c r="AR55" s="51">
        <v>72.059089660644503</v>
      </c>
      <c r="AS55" s="51">
        <v>79.210693359375</v>
      </c>
      <c r="AT55" s="51">
        <v>62.382125854492202</v>
      </c>
      <c r="AU55" s="51">
        <v>77.778572082519503</v>
      </c>
      <c r="AV55" s="51">
        <v>66.534656524658203</v>
      </c>
      <c r="AW55" s="51">
        <v>69.571838378906307</v>
      </c>
      <c r="AX55" s="51">
        <v>68.143043518066406</v>
      </c>
      <c r="AY55" s="51">
        <v>65.560287475585895</v>
      </c>
      <c r="AZ55" s="51">
        <v>66.473121643066406</v>
      </c>
    </row>
    <row r="56" spans="14:52" x14ac:dyDescent="0.25">
      <c r="N56" s="42"/>
      <c r="O56" s="37"/>
      <c r="P56" s="37"/>
      <c r="Q56" s="37"/>
      <c r="S56" s="3" t="s">
        <v>9</v>
      </c>
      <c r="T56" s="102">
        <f>SUM(T42:T55)</f>
        <v>1105.2500000000005</v>
      </c>
      <c r="U56" s="102">
        <f t="shared" ref="U56:AI56" si="44">SUM(U42:U55)</f>
        <v>1111.2500057220457</v>
      </c>
      <c r="V56" s="102">
        <f t="shared" si="44"/>
        <v>1162.0999927520759</v>
      </c>
      <c r="W56" s="102">
        <f t="shared" si="44"/>
        <v>1158.3000030517576</v>
      </c>
      <c r="X56" s="102">
        <f t="shared" si="44"/>
        <v>1173.858568191529</v>
      </c>
      <c r="Y56" s="102">
        <f t="shared" si="44"/>
        <v>1176.4165897369382</v>
      </c>
      <c r="Z56" s="102">
        <f t="shared" si="44"/>
        <v>1168.0720291137695</v>
      </c>
      <c r="AA56" s="102">
        <f t="shared" si="44"/>
        <v>1171.878568649292</v>
      </c>
      <c r="AB56" s="102">
        <f t="shared" si="44"/>
        <v>1173.0920886993408</v>
      </c>
      <c r="AC56" s="102">
        <f t="shared" si="44"/>
        <v>1176.3780517578127</v>
      </c>
      <c r="AD56" s="102">
        <f t="shared" si="44"/>
        <v>1188.9326324462893</v>
      </c>
      <c r="AE56" s="102">
        <f t="shared" si="44"/>
        <v>1201.9350776672372</v>
      </c>
      <c r="AF56" s="102">
        <f t="shared" si="44"/>
        <v>1207.1678237915035</v>
      </c>
      <c r="AG56" s="102">
        <f t="shared" si="44"/>
        <v>1223.6115531921387</v>
      </c>
      <c r="AH56" s="102">
        <f t="shared" si="44"/>
        <v>1227.2558250427251</v>
      </c>
      <c r="AI56" s="60">
        <f t="shared" si="44"/>
        <v>122.00582504272461</v>
      </c>
      <c r="AJ56" s="99"/>
      <c r="AK56" s="50" t="s">
        <v>103</v>
      </c>
      <c r="AL56" s="51">
        <v>62.25</v>
      </c>
      <c r="AM56" s="51">
        <v>70.649997711181598</v>
      </c>
      <c r="AN56" s="51">
        <v>55.850000381469698</v>
      </c>
      <c r="AO56" s="51">
        <v>68.000001907348604</v>
      </c>
      <c r="AP56" s="51">
        <v>68.914119720458999</v>
      </c>
      <c r="AQ56" s="51">
        <v>66.605443954467802</v>
      </c>
      <c r="AR56" s="51">
        <v>70.024898529052706</v>
      </c>
      <c r="AS56" s="51">
        <v>72.124851226806598</v>
      </c>
      <c r="AT56" s="51">
        <v>78.757476806640597</v>
      </c>
      <c r="AU56" s="51">
        <v>63.133611679077099</v>
      </c>
      <c r="AV56" s="51">
        <v>77.730712890625</v>
      </c>
      <c r="AW56" s="51">
        <v>67.293195724487305</v>
      </c>
      <c r="AX56" s="51">
        <v>69.930271148681598</v>
      </c>
      <c r="AY56" s="51">
        <v>68.52197265625</v>
      </c>
      <c r="AZ56" s="51">
        <v>66.076478958129897</v>
      </c>
    </row>
    <row r="57" spans="14:52" x14ac:dyDescent="0.25">
      <c r="N57" s="42"/>
      <c r="O57" s="37"/>
      <c r="P57" s="37"/>
      <c r="Q57" s="37"/>
      <c r="S57" s="75" t="s">
        <v>81</v>
      </c>
      <c r="T57" s="64">
        <f>AL34</f>
        <v>62.250001907348597</v>
      </c>
      <c r="U57" s="64">
        <f t="shared" ref="U57:AH66" si="45">AM34</f>
        <v>69.099998474121094</v>
      </c>
      <c r="V57" s="64">
        <f t="shared" si="45"/>
        <v>60.200000762939503</v>
      </c>
      <c r="W57" s="64">
        <f t="shared" si="45"/>
        <v>73.700000762939496</v>
      </c>
      <c r="X57" s="64">
        <f t="shared" si="45"/>
        <v>70.593589782714801</v>
      </c>
      <c r="Y57" s="64">
        <f t="shared" si="45"/>
        <v>72.141918182373004</v>
      </c>
      <c r="Z57" s="64">
        <f t="shared" si="45"/>
        <v>76.973663330078097</v>
      </c>
      <c r="AA57" s="64">
        <f t="shared" si="45"/>
        <v>77.121101379394503</v>
      </c>
      <c r="AB57" s="64">
        <f t="shared" si="45"/>
        <v>74.681079864501996</v>
      </c>
      <c r="AC57" s="64">
        <f t="shared" si="45"/>
        <v>77.926109313964801</v>
      </c>
      <c r="AD57" s="64">
        <f t="shared" si="45"/>
        <v>76.3168754577637</v>
      </c>
      <c r="AE57" s="64">
        <f t="shared" si="45"/>
        <v>76.715091705322294</v>
      </c>
      <c r="AF57" s="64">
        <f t="shared" si="45"/>
        <v>77.020050048828097</v>
      </c>
      <c r="AG57" s="64">
        <f t="shared" si="45"/>
        <v>77.5893745422363</v>
      </c>
      <c r="AH57" s="64">
        <f t="shared" si="45"/>
        <v>77.825263977050795</v>
      </c>
      <c r="AI57" s="86">
        <f t="shared" ref="AI57:AI66" si="46">AH57-T57</f>
        <v>15.575262069702198</v>
      </c>
      <c r="AJ57" s="94"/>
      <c r="AK57" s="50" t="s">
        <v>104</v>
      </c>
      <c r="AL57" s="51">
        <v>51.949998855590799</v>
      </c>
      <c r="AM57" s="51">
        <v>65.849998474121094</v>
      </c>
      <c r="AN57" s="51">
        <v>74.099998474121094</v>
      </c>
      <c r="AO57" s="51">
        <v>57.050001144409201</v>
      </c>
      <c r="AP57" s="51">
        <v>68.471363067626996</v>
      </c>
      <c r="AQ57" s="51">
        <v>68.940368652343807</v>
      </c>
      <c r="AR57" s="51">
        <v>67.402637481689496</v>
      </c>
      <c r="AS57" s="51">
        <v>70.592350006103501</v>
      </c>
      <c r="AT57" s="51">
        <v>72.329200744628906</v>
      </c>
      <c r="AU57" s="51">
        <v>78.492008209228501</v>
      </c>
      <c r="AV57" s="51">
        <v>63.930328369140597</v>
      </c>
      <c r="AW57" s="51">
        <v>77.813095092773395</v>
      </c>
      <c r="AX57" s="51">
        <v>68.126440048217802</v>
      </c>
      <c r="AY57" s="51">
        <v>70.421073913574205</v>
      </c>
      <c r="AZ57" s="51">
        <v>69.029914855957003</v>
      </c>
    </row>
    <row r="58" spans="14:52" x14ac:dyDescent="0.25">
      <c r="N58" s="42"/>
      <c r="O58" s="37"/>
      <c r="P58" s="37"/>
      <c r="Q58" s="37"/>
      <c r="S58" s="29" t="s">
        <v>82</v>
      </c>
      <c r="T58" s="60">
        <f>AL35</f>
        <v>50.75</v>
      </c>
      <c r="U58" s="60">
        <f t="shared" si="45"/>
        <v>56.549999237060497</v>
      </c>
      <c r="V58" s="60">
        <f t="shared" si="45"/>
        <v>62.449998855590799</v>
      </c>
      <c r="W58" s="60">
        <f t="shared" si="45"/>
        <v>59.649999618530302</v>
      </c>
      <c r="X58" s="60">
        <f t="shared" si="45"/>
        <v>70.247297286987305</v>
      </c>
      <c r="Y58" s="60">
        <f t="shared" si="45"/>
        <v>68.774623870849595</v>
      </c>
      <c r="Z58" s="60">
        <f t="shared" si="45"/>
        <v>70.7988090515137</v>
      </c>
      <c r="AA58" s="60">
        <f t="shared" si="45"/>
        <v>74.258380889892607</v>
      </c>
      <c r="AB58" s="60">
        <f t="shared" si="45"/>
        <v>73.927307128906307</v>
      </c>
      <c r="AC58" s="60">
        <f t="shared" si="45"/>
        <v>72.4122505187988</v>
      </c>
      <c r="AD58" s="60">
        <f t="shared" si="45"/>
        <v>74.981185913085895</v>
      </c>
      <c r="AE58" s="60">
        <f t="shared" si="45"/>
        <v>73.881217956542997</v>
      </c>
      <c r="AF58" s="60">
        <f t="shared" si="45"/>
        <v>74.204566955566406</v>
      </c>
      <c r="AG58" s="60">
        <f t="shared" si="45"/>
        <v>74.587375640869098</v>
      </c>
      <c r="AH58" s="60">
        <f t="shared" si="45"/>
        <v>75.169109344482393</v>
      </c>
      <c r="AI58" s="83">
        <f t="shared" si="46"/>
        <v>24.419109344482393</v>
      </c>
      <c r="AJ58" s="94"/>
      <c r="AK58" s="50" t="s">
        <v>105</v>
      </c>
      <c r="AL58" s="51">
        <v>63.850000381469698</v>
      </c>
      <c r="AM58" s="51">
        <v>49.5</v>
      </c>
      <c r="AN58" s="51">
        <v>70.700000762939496</v>
      </c>
      <c r="AO58" s="51">
        <v>75.950000762939496</v>
      </c>
      <c r="AP58" s="51">
        <v>58.255619049072301</v>
      </c>
      <c r="AQ58" s="51">
        <v>68.981519699096694</v>
      </c>
      <c r="AR58" s="51">
        <v>69.075950622558594</v>
      </c>
      <c r="AS58" s="51">
        <v>68.234806060791001</v>
      </c>
      <c r="AT58" s="51">
        <v>71.175979614257798</v>
      </c>
      <c r="AU58" s="51">
        <v>72.621067047119098</v>
      </c>
      <c r="AV58" s="51">
        <v>78.366950988769503</v>
      </c>
      <c r="AW58" s="51">
        <v>64.764518737792997</v>
      </c>
      <c r="AX58" s="51">
        <v>77.994190216064496</v>
      </c>
      <c r="AY58" s="51">
        <v>68.998077392578097</v>
      </c>
      <c r="AZ58" s="51">
        <v>70.989814758300795</v>
      </c>
    </row>
    <row r="59" spans="14:52" x14ac:dyDescent="0.25">
      <c r="N59" s="42"/>
      <c r="O59" s="37"/>
      <c r="P59" s="37"/>
      <c r="Q59" s="37"/>
      <c r="S59" s="66" t="s">
        <v>83</v>
      </c>
      <c r="T59" s="64">
        <f t="shared" ref="T59:T66" si="47">AL36</f>
        <v>70.749998092651396</v>
      </c>
      <c r="U59" s="64">
        <f t="shared" si="45"/>
        <v>46.449999809265101</v>
      </c>
      <c r="V59" s="64">
        <f t="shared" si="45"/>
        <v>66.25</v>
      </c>
      <c r="W59" s="64">
        <f t="shared" si="45"/>
        <v>58.75</v>
      </c>
      <c r="X59" s="64">
        <f t="shared" si="45"/>
        <v>60.775903701782198</v>
      </c>
      <c r="Y59" s="64">
        <f t="shared" si="45"/>
        <v>67.878971099853501</v>
      </c>
      <c r="Z59" s="64">
        <f t="shared" si="45"/>
        <v>67.391395568847699</v>
      </c>
      <c r="AA59" s="64">
        <f t="shared" si="45"/>
        <v>69.691608428955107</v>
      </c>
      <c r="AB59" s="64">
        <f t="shared" si="45"/>
        <v>72.279354095458999</v>
      </c>
      <c r="AC59" s="64">
        <f t="shared" si="45"/>
        <v>71.6382026672363</v>
      </c>
      <c r="AD59" s="64">
        <f t="shared" si="45"/>
        <v>70.776252746582003</v>
      </c>
      <c r="AE59" s="64">
        <f t="shared" si="45"/>
        <v>72.892513275146499</v>
      </c>
      <c r="AF59" s="64">
        <f t="shared" si="45"/>
        <v>72.079959869384794</v>
      </c>
      <c r="AG59" s="64">
        <f t="shared" si="45"/>
        <v>72.3982963562012</v>
      </c>
      <c r="AH59" s="64">
        <f t="shared" si="45"/>
        <v>72.840747833251996</v>
      </c>
      <c r="AI59" s="82">
        <f t="shared" si="46"/>
        <v>2.0907497406006001</v>
      </c>
      <c r="AJ59" s="94"/>
      <c r="AK59" s="50" t="s">
        <v>106</v>
      </c>
      <c r="AL59" s="51">
        <v>53.399999618530302</v>
      </c>
      <c r="AM59" s="51">
        <v>68.75</v>
      </c>
      <c r="AN59" s="51">
        <v>50.550001144409201</v>
      </c>
      <c r="AO59" s="51">
        <v>70.549999237060504</v>
      </c>
      <c r="AP59" s="51">
        <v>75.611373901367202</v>
      </c>
      <c r="AQ59" s="51">
        <v>59.1513767242432</v>
      </c>
      <c r="AR59" s="51">
        <v>69.293243408203097</v>
      </c>
      <c r="AS59" s="51">
        <v>69.033866882324205</v>
      </c>
      <c r="AT59" s="51">
        <v>68.829586029052706</v>
      </c>
      <c r="AU59" s="51">
        <v>71.501628875732393</v>
      </c>
      <c r="AV59" s="51">
        <v>72.7222900390625</v>
      </c>
      <c r="AW59" s="51">
        <v>78.068683624267607</v>
      </c>
      <c r="AX59" s="51">
        <v>65.340900421142607</v>
      </c>
      <c r="AY59" s="51">
        <v>77.951339721679702</v>
      </c>
      <c r="AZ59" s="51">
        <v>69.626228332519503</v>
      </c>
    </row>
    <row r="60" spans="14:52" x14ac:dyDescent="0.25">
      <c r="N60" s="42"/>
      <c r="O60" s="37"/>
      <c r="P60" s="37"/>
      <c r="Q60" s="37"/>
      <c r="S60" s="29" t="s">
        <v>84</v>
      </c>
      <c r="T60" s="60">
        <f t="shared" si="47"/>
        <v>50.200000762939503</v>
      </c>
      <c r="U60" s="60">
        <f t="shared" si="45"/>
        <v>65.25</v>
      </c>
      <c r="V60" s="60">
        <f t="shared" si="45"/>
        <v>52.5</v>
      </c>
      <c r="W60" s="60">
        <f t="shared" si="45"/>
        <v>59.200000762939503</v>
      </c>
      <c r="X60" s="60">
        <f t="shared" si="45"/>
        <v>59.4643363952637</v>
      </c>
      <c r="Y60" s="60">
        <f t="shared" si="45"/>
        <v>61.461193084716797</v>
      </c>
      <c r="Z60" s="60">
        <f t="shared" si="45"/>
        <v>66.364467620849595</v>
      </c>
      <c r="AA60" s="60">
        <f t="shared" si="45"/>
        <v>66.4331245422363</v>
      </c>
      <c r="AB60" s="60">
        <f t="shared" si="45"/>
        <v>68.897861480712905</v>
      </c>
      <c r="AC60" s="60">
        <f t="shared" si="45"/>
        <v>70.867591857910199</v>
      </c>
      <c r="AD60" s="60">
        <f t="shared" si="45"/>
        <v>70.101116180419893</v>
      </c>
      <c r="AE60" s="60">
        <f t="shared" si="45"/>
        <v>69.6702690124512</v>
      </c>
      <c r="AF60" s="60">
        <f t="shared" si="45"/>
        <v>71.423664093017607</v>
      </c>
      <c r="AG60" s="60">
        <f t="shared" si="45"/>
        <v>70.846881866455107</v>
      </c>
      <c r="AH60" s="60">
        <f t="shared" si="45"/>
        <v>71.177394866943402</v>
      </c>
      <c r="AI60" s="83">
        <f t="shared" si="46"/>
        <v>20.977394104003899</v>
      </c>
      <c r="AJ60" s="94"/>
      <c r="AK60" s="50" t="s">
        <v>107</v>
      </c>
      <c r="AL60" s="51">
        <v>62.249998092651403</v>
      </c>
      <c r="AM60" s="51">
        <v>56.449998855590799</v>
      </c>
      <c r="AN60" s="51">
        <v>69</v>
      </c>
      <c r="AO60" s="51">
        <v>54.050001144409201</v>
      </c>
      <c r="AP60" s="51">
        <v>70.508209228515597</v>
      </c>
      <c r="AQ60" s="51">
        <v>75.121292114257798</v>
      </c>
      <c r="AR60" s="51">
        <v>59.771699905395501</v>
      </c>
      <c r="AS60" s="51">
        <v>69.3631401062012</v>
      </c>
      <c r="AT60" s="51">
        <v>68.860534667968807</v>
      </c>
      <c r="AU60" s="51">
        <v>69.1567573547363</v>
      </c>
      <c r="AV60" s="51">
        <v>71.620796203613295</v>
      </c>
      <c r="AW60" s="51">
        <v>72.629714965820298</v>
      </c>
      <c r="AX60" s="51">
        <v>77.605777740478501</v>
      </c>
      <c r="AY60" s="51">
        <v>65.708806991577106</v>
      </c>
      <c r="AZ60" s="51">
        <v>77.750080108642607</v>
      </c>
    </row>
    <row r="61" spans="14:52" x14ac:dyDescent="0.25">
      <c r="N61" s="42"/>
      <c r="O61" s="37"/>
      <c r="P61" s="37"/>
      <c r="Q61" s="37"/>
      <c r="S61" s="66" t="s">
        <v>85</v>
      </c>
      <c r="T61" s="64">
        <f t="shared" si="47"/>
        <v>64.699996948242202</v>
      </c>
      <c r="U61" s="64">
        <f t="shared" si="45"/>
        <v>49.399999618530302</v>
      </c>
      <c r="V61" s="64">
        <f t="shared" si="45"/>
        <v>69.949998855590806</v>
      </c>
      <c r="W61" s="64">
        <f t="shared" si="45"/>
        <v>50.150001525878899</v>
      </c>
      <c r="X61" s="64">
        <f t="shared" si="45"/>
        <v>58.830108642578097</v>
      </c>
      <c r="Y61" s="64">
        <f t="shared" si="45"/>
        <v>59.810394287109403</v>
      </c>
      <c r="Z61" s="64">
        <f t="shared" si="45"/>
        <v>61.8139553070068</v>
      </c>
      <c r="AA61" s="64">
        <f t="shared" si="45"/>
        <v>65.188838958740206</v>
      </c>
      <c r="AB61" s="64">
        <f t="shared" si="45"/>
        <v>65.644718170166001</v>
      </c>
      <c r="AC61" s="64">
        <f t="shared" si="45"/>
        <v>68.151172637939496</v>
      </c>
      <c r="AD61" s="64">
        <f t="shared" si="45"/>
        <v>69.722808837890597</v>
      </c>
      <c r="AE61" s="64">
        <f t="shared" si="45"/>
        <v>68.891777038574205</v>
      </c>
      <c r="AF61" s="64">
        <f t="shared" si="45"/>
        <v>68.717807769775405</v>
      </c>
      <c r="AG61" s="64">
        <f t="shared" si="45"/>
        <v>70.252449035644503</v>
      </c>
      <c r="AH61" s="64">
        <f t="shared" si="45"/>
        <v>69.854278564453097</v>
      </c>
      <c r="AI61" s="82">
        <f t="shared" si="46"/>
        <v>5.1542816162108949</v>
      </c>
      <c r="AJ61" s="94"/>
      <c r="AK61" s="50" t="s">
        <v>108</v>
      </c>
      <c r="AL61" s="51">
        <v>78.150001525878906</v>
      </c>
      <c r="AM61" s="51">
        <v>59.399999618530302</v>
      </c>
      <c r="AN61" s="51">
        <v>59.350000381469698</v>
      </c>
      <c r="AO61" s="51">
        <v>68.350002288818402</v>
      </c>
      <c r="AP61" s="51">
        <v>53.9652996063232</v>
      </c>
      <c r="AQ61" s="51">
        <v>70.159969329833999</v>
      </c>
      <c r="AR61" s="51">
        <v>74.4234809875488</v>
      </c>
      <c r="AS61" s="51">
        <v>60.030855178833001</v>
      </c>
      <c r="AT61" s="51">
        <v>69.127128601074205</v>
      </c>
      <c r="AU61" s="51">
        <v>68.434524536132798</v>
      </c>
      <c r="AV61" s="51">
        <v>69.138515472412095</v>
      </c>
      <c r="AW61" s="51">
        <v>71.445438385009794</v>
      </c>
      <c r="AX61" s="51">
        <v>72.238182067871094</v>
      </c>
      <c r="AY61" s="51">
        <v>76.906730651855497</v>
      </c>
      <c r="AZ61" s="51">
        <v>65.738353729248004</v>
      </c>
    </row>
    <row r="62" spans="14:52" x14ac:dyDescent="0.25">
      <c r="N62" s="42"/>
      <c r="O62" s="37"/>
      <c r="P62" s="37"/>
      <c r="Q62" s="37"/>
      <c r="S62" s="29" t="s">
        <v>86</v>
      </c>
      <c r="T62" s="60">
        <f t="shared" si="47"/>
        <v>60.75</v>
      </c>
      <c r="U62" s="60">
        <f t="shared" si="45"/>
        <v>57.899999618530302</v>
      </c>
      <c r="V62" s="60">
        <f t="shared" si="45"/>
        <v>50.799999237060497</v>
      </c>
      <c r="W62" s="60">
        <f t="shared" si="45"/>
        <v>66.149999618530302</v>
      </c>
      <c r="X62" s="60">
        <f t="shared" si="45"/>
        <v>51.4934406280518</v>
      </c>
      <c r="Y62" s="60">
        <f t="shared" si="45"/>
        <v>58.797130584716797</v>
      </c>
      <c r="Z62" s="60">
        <f t="shared" si="45"/>
        <v>60.328140258789098</v>
      </c>
      <c r="AA62" s="60">
        <f t="shared" si="45"/>
        <v>62.335147857666001</v>
      </c>
      <c r="AB62" s="60">
        <f t="shared" si="45"/>
        <v>64.609169006347699</v>
      </c>
      <c r="AC62" s="60">
        <f t="shared" si="45"/>
        <v>65.344823837280302</v>
      </c>
      <c r="AD62" s="60">
        <f t="shared" si="45"/>
        <v>67.900417327880902</v>
      </c>
      <c r="AE62" s="60">
        <f t="shared" si="45"/>
        <v>69.177379608154297</v>
      </c>
      <c r="AF62" s="60">
        <f t="shared" si="45"/>
        <v>68.264892578125</v>
      </c>
      <c r="AG62" s="60">
        <f t="shared" si="45"/>
        <v>68.315589904785199</v>
      </c>
      <c r="AH62" s="60">
        <f t="shared" si="45"/>
        <v>69.707443237304702</v>
      </c>
      <c r="AI62" s="83">
        <f t="shared" si="46"/>
        <v>8.9574432373047017</v>
      </c>
      <c r="AJ62" s="94"/>
      <c r="AK62" s="50" t="s">
        <v>109</v>
      </c>
      <c r="AL62" s="51">
        <v>76.849998474121094</v>
      </c>
      <c r="AM62" s="51">
        <v>75.350002288818402</v>
      </c>
      <c r="AN62" s="51">
        <v>61.600000381469698</v>
      </c>
      <c r="AO62" s="51">
        <v>56.399999618530302</v>
      </c>
      <c r="AP62" s="51">
        <v>67.7501735687256</v>
      </c>
      <c r="AQ62" s="51">
        <v>53.987491607666001</v>
      </c>
      <c r="AR62" s="51">
        <v>69.987964630126996</v>
      </c>
      <c r="AS62" s="51">
        <v>73.962295532226605</v>
      </c>
      <c r="AT62" s="51">
        <v>60.381332397460902</v>
      </c>
      <c r="AU62" s="51">
        <v>69.038713455200195</v>
      </c>
      <c r="AV62" s="51">
        <v>68.200710296630902</v>
      </c>
      <c r="AW62" s="51">
        <v>69.244171142578097</v>
      </c>
      <c r="AX62" s="51">
        <v>71.430233001708999</v>
      </c>
      <c r="AY62" s="51">
        <v>72.037418365478501</v>
      </c>
      <c r="AZ62" s="51">
        <v>76.464763641357393</v>
      </c>
    </row>
    <row r="63" spans="14:52" x14ac:dyDescent="0.25">
      <c r="N63" s="42"/>
      <c r="O63" s="37"/>
      <c r="P63" s="37"/>
      <c r="Q63" s="37"/>
      <c r="S63" s="66" t="s">
        <v>87</v>
      </c>
      <c r="T63" s="64">
        <f t="shared" si="47"/>
        <v>57.099998474121101</v>
      </c>
      <c r="U63" s="64">
        <f t="shared" si="45"/>
        <v>54.299999237060497</v>
      </c>
      <c r="V63" s="64">
        <f t="shared" si="45"/>
        <v>65.399997711181598</v>
      </c>
      <c r="W63" s="64">
        <f t="shared" si="45"/>
        <v>53.799999237060497</v>
      </c>
      <c r="X63" s="64">
        <f t="shared" si="45"/>
        <v>65.776439666748004</v>
      </c>
      <c r="Y63" s="64">
        <f t="shared" si="45"/>
        <v>52.743349075317397</v>
      </c>
      <c r="Z63" s="64">
        <f t="shared" si="45"/>
        <v>59.090240478515597</v>
      </c>
      <c r="AA63" s="64">
        <f t="shared" si="45"/>
        <v>60.916500091552699</v>
      </c>
      <c r="AB63" s="64">
        <f t="shared" si="45"/>
        <v>62.939859390258803</v>
      </c>
      <c r="AC63" s="64">
        <f t="shared" si="45"/>
        <v>64.3725261688232</v>
      </c>
      <c r="AD63" s="64">
        <f t="shared" si="45"/>
        <v>65.367496490478501</v>
      </c>
      <c r="AE63" s="64">
        <f t="shared" si="45"/>
        <v>67.954963684082003</v>
      </c>
      <c r="AF63" s="64">
        <f t="shared" si="45"/>
        <v>68.960140228271499</v>
      </c>
      <c r="AG63" s="64">
        <f t="shared" si="45"/>
        <v>68.030326843261705</v>
      </c>
      <c r="AH63" s="64">
        <f t="shared" si="45"/>
        <v>68.260097503662095</v>
      </c>
      <c r="AI63" s="82">
        <f t="shared" si="46"/>
        <v>11.160099029540994</v>
      </c>
      <c r="AJ63" s="94"/>
      <c r="AK63" s="50" t="s">
        <v>110</v>
      </c>
      <c r="AL63" s="51">
        <v>60.100000381469698</v>
      </c>
      <c r="AM63" s="51">
        <v>75.650001525878906</v>
      </c>
      <c r="AN63" s="51">
        <v>77.900001525878906</v>
      </c>
      <c r="AO63" s="51">
        <v>60.300001144409201</v>
      </c>
      <c r="AP63" s="51">
        <v>56.765985488891602</v>
      </c>
      <c r="AQ63" s="51">
        <v>67.309024810791001</v>
      </c>
      <c r="AR63" s="51">
        <v>54.086977005004897</v>
      </c>
      <c r="AS63" s="51">
        <v>69.898513793945298</v>
      </c>
      <c r="AT63" s="51">
        <v>73.636783599853501</v>
      </c>
      <c r="AU63" s="51">
        <v>60.747531890869098</v>
      </c>
      <c r="AV63" s="51">
        <v>69.050401687622099</v>
      </c>
      <c r="AW63" s="51">
        <v>68.055244445800795</v>
      </c>
      <c r="AX63" s="51">
        <v>69.404457092285199</v>
      </c>
      <c r="AY63" s="51">
        <v>71.488391876220703</v>
      </c>
      <c r="AZ63" s="51">
        <v>71.954593658447294</v>
      </c>
    </row>
    <row r="64" spans="14:52" x14ac:dyDescent="0.25">
      <c r="N64" s="42"/>
      <c r="O64" s="37"/>
      <c r="P64" s="37"/>
      <c r="Q64" s="37"/>
      <c r="S64" s="29" t="s">
        <v>88</v>
      </c>
      <c r="T64" s="60">
        <f t="shared" si="47"/>
        <v>55.299999237060497</v>
      </c>
      <c r="U64" s="60">
        <f t="shared" si="45"/>
        <v>52.5</v>
      </c>
      <c r="V64" s="60">
        <f t="shared" si="45"/>
        <v>51.649999618530302</v>
      </c>
      <c r="W64" s="60">
        <f t="shared" si="45"/>
        <v>67.700000762939496</v>
      </c>
      <c r="X64" s="60">
        <f t="shared" si="45"/>
        <v>54.538179397583001</v>
      </c>
      <c r="Y64" s="60">
        <f t="shared" si="45"/>
        <v>65.507190704345703</v>
      </c>
      <c r="Z64" s="60">
        <f t="shared" si="45"/>
        <v>53.811277389526403</v>
      </c>
      <c r="AA64" s="60">
        <f t="shared" si="45"/>
        <v>59.415287017822301</v>
      </c>
      <c r="AB64" s="60">
        <f t="shared" si="45"/>
        <v>61.369787216186502</v>
      </c>
      <c r="AC64" s="60">
        <f t="shared" si="45"/>
        <v>63.376625061035199</v>
      </c>
      <c r="AD64" s="60">
        <f t="shared" si="45"/>
        <v>64.192682266235394</v>
      </c>
      <c r="AE64" s="60">
        <f t="shared" si="45"/>
        <v>65.411453247070298</v>
      </c>
      <c r="AF64" s="60">
        <f t="shared" si="45"/>
        <v>67.974655151367202</v>
      </c>
      <c r="AG64" s="60">
        <f t="shared" si="45"/>
        <v>68.781845092773395</v>
      </c>
      <c r="AH64" s="60">
        <f t="shared" si="45"/>
        <v>67.858234405517607</v>
      </c>
      <c r="AI64" s="83">
        <f t="shared" si="46"/>
        <v>12.558235168457109</v>
      </c>
      <c r="AJ64" s="94"/>
      <c r="AK64" s="50" t="s">
        <v>111</v>
      </c>
      <c r="AL64" s="51">
        <v>52.75</v>
      </c>
      <c r="AM64" s="51">
        <v>60.950000762939503</v>
      </c>
      <c r="AN64" s="51">
        <v>78.400001525878906</v>
      </c>
      <c r="AO64" s="51">
        <v>78.700000762939496</v>
      </c>
      <c r="AP64" s="51">
        <v>60.431253433227504</v>
      </c>
      <c r="AQ64" s="51">
        <v>57.0653266906738</v>
      </c>
      <c r="AR64" s="51">
        <v>66.916942596435504</v>
      </c>
      <c r="AS64" s="51">
        <v>54.1527004241943</v>
      </c>
      <c r="AT64" s="51">
        <v>69.810031890869098</v>
      </c>
      <c r="AU64" s="51">
        <v>73.317264556884794</v>
      </c>
      <c r="AV64" s="51">
        <v>61.072069168090799</v>
      </c>
      <c r="AW64" s="51">
        <v>69.040920257568402</v>
      </c>
      <c r="AX64" s="51">
        <v>67.890438079833999</v>
      </c>
      <c r="AY64" s="51">
        <v>69.541069030761705</v>
      </c>
      <c r="AZ64" s="51">
        <v>71.545066833496094</v>
      </c>
    </row>
    <row r="65" spans="14:52" x14ac:dyDescent="0.25">
      <c r="N65" s="42"/>
      <c r="O65" s="37"/>
      <c r="P65" s="37"/>
      <c r="Q65" s="37"/>
      <c r="S65" s="66" t="s">
        <v>89</v>
      </c>
      <c r="T65" s="64">
        <f t="shared" si="47"/>
        <v>54.5</v>
      </c>
      <c r="U65" s="64">
        <f t="shared" si="45"/>
        <v>55.649999618530302</v>
      </c>
      <c r="V65" s="64">
        <f t="shared" si="45"/>
        <v>56</v>
      </c>
      <c r="W65" s="64">
        <f t="shared" si="45"/>
        <v>56.799999237060497</v>
      </c>
      <c r="X65" s="64">
        <f t="shared" si="45"/>
        <v>66.562149047851605</v>
      </c>
      <c r="Y65" s="64">
        <f t="shared" si="45"/>
        <v>55.062252044677699</v>
      </c>
      <c r="Z65" s="64">
        <f t="shared" si="45"/>
        <v>65.268714904785199</v>
      </c>
      <c r="AA65" s="64">
        <f t="shared" si="45"/>
        <v>54.696264266967802</v>
      </c>
      <c r="AB65" s="64">
        <f t="shared" si="45"/>
        <v>59.703880310058601</v>
      </c>
      <c r="AC65" s="64">
        <f t="shared" si="45"/>
        <v>61.640462875366197</v>
      </c>
      <c r="AD65" s="64">
        <f t="shared" si="45"/>
        <v>63.6586399078369</v>
      </c>
      <c r="AE65" s="64">
        <f t="shared" si="45"/>
        <v>64.012866973876996</v>
      </c>
      <c r="AF65" s="64">
        <f t="shared" si="45"/>
        <v>65.368419647216797</v>
      </c>
      <c r="AG65" s="64">
        <f t="shared" si="45"/>
        <v>67.924644470214801</v>
      </c>
      <c r="AH65" s="64">
        <f t="shared" si="45"/>
        <v>68.575027465820298</v>
      </c>
      <c r="AI65" s="82">
        <f t="shared" si="46"/>
        <v>14.075027465820298</v>
      </c>
      <c r="AJ65" s="94"/>
      <c r="AK65" s="50" t="s">
        <v>112</v>
      </c>
      <c r="AL65" s="51">
        <v>67.299999237060504</v>
      </c>
      <c r="AM65" s="51">
        <v>50.850000381469698</v>
      </c>
      <c r="AN65" s="51">
        <v>63.25</v>
      </c>
      <c r="AO65" s="51">
        <v>74.050003051757798</v>
      </c>
      <c r="AP65" s="51">
        <v>77.822715759277301</v>
      </c>
      <c r="AQ65" s="51">
        <v>60.459581375122099</v>
      </c>
      <c r="AR65" s="51">
        <v>57.240045547485401</v>
      </c>
      <c r="AS65" s="51">
        <v>66.476715087890597</v>
      </c>
      <c r="AT65" s="51">
        <v>54.1405925750732</v>
      </c>
      <c r="AU65" s="51">
        <v>69.637702941894503</v>
      </c>
      <c r="AV65" s="51">
        <v>72.928295135498004</v>
      </c>
      <c r="AW65" s="51">
        <v>61.295173645019503</v>
      </c>
      <c r="AX65" s="51">
        <v>68.916740417480497</v>
      </c>
      <c r="AY65" s="51">
        <v>67.661155700683594</v>
      </c>
      <c r="AZ65" s="51">
        <v>69.598423004150405</v>
      </c>
    </row>
    <row r="66" spans="14:52" x14ac:dyDescent="0.25">
      <c r="N66" s="42"/>
      <c r="O66" s="37"/>
      <c r="P66" s="37"/>
      <c r="Q66" s="37"/>
      <c r="S66" s="68" t="s">
        <v>90</v>
      </c>
      <c r="T66" s="62">
        <f t="shared" si="47"/>
        <v>63.150001525878899</v>
      </c>
      <c r="U66" s="62">
        <f t="shared" si="45"/>
        <v>51.600000381469698</v>
      </c>
      <c r="V66" s="62">
        <f t="shared" si="45"/>
        <v>50.149999618530302</v>
      </c>
      <c r="W66" s="62">
        <f t="shared" si="45"/>
        <v>55</v>
      </c>
      <c r="X66" s="62">
        <f t="shared" si="45"/>
        <v>57.688240051269503</v>
      </c>
      <c r="Y66" s="62">
        <f t="shared" si="45"/>
        <v>65.802188873291001</v>
      </c>
      <c r="Z66" s="62">
        <f t="shared" si="45"/>
        <v>55.724054336547901</v>
      </c>
      <c r="AA66" s="62">
        <f t="shared" si="45"/>
        <v>65.280635833740206</v>
      </c>
      <c r="AB66" s="62">
        <f t="shared" si="45"/>
        <v>55.7028484344482</v>
      </c>
      <c r="AC66" s="62">
        <f t="shared" si="45"/>
        <v>60.1645412445068</v>
      </c>
      <c r="AD66" s="62">
        <f t="shared" si="45"/>
        <v>62.076900482177699</v>
      </c>
      <c r="AE66" s="62">
        <f t="shared" si="45"/>
        <v>64.079851150512695</v>
      </c>
      <c r="AF66" s="62">
        <f t="shared" si="45"/>
        <v>64.0846652984619</v>
      </c>
      <c r="AG66" s="62">
        <f t="shared" si="45"/>
        <v>65.537260055542006</v>
      </c>
      <c r="AH66" s="62">
        <f t="shared" si="45"/>
        <v>68.085929870605497</v>
      </c>
      <c r="AI66" s="84">
        <f t="shared" si="46"/>
        <v>4.935928344726598</v>
      </c>
      <c r="AJ66" s="94"/>
      <c r="AK66" s="50" t="s">
        <v>113</v>
      </c>
      <c r="AL66" s="51">
        <v>52.600002288818402</v>
      </c>
      <c r="AM66" s="51">
        <v>65.899999618530302</v>
      </c>
      <c r="AN66" s="51">
        <v>53.800001144409201</v>
      </c>
      <c r="AO66" s="51">
        <v>62.399999618530302</v>
      </c>
      <c r="AP66" s="51">
        <v>73.174430847167997</v>
      </c>
      <c r="AQ66" s="51">
        <v>76.998229980468807</v>
      </c>
      <c r="AR66" s="51">
        <v>60.5349311828613</v>
      </c>
      <c r="AS66" s="51">
        <v>57.469123840332003</v>
      </c>
      <c r="AT66" s="51">
        <v>66.100286483764606</v>
      </c>
      <c r="AU66" s="51">
        <v>54.182428359985401</v>
      </c>
      <c r="AV66" s="51">
        <v>69.523494720458999</v>
      </c>
      <c r="AW66" s="51">
        <v>72.600170135498004</v>
      </c>
      <c r="AX66" s="51">
        <v>61.540885925292997</v>
      </c>
      <c r="AY66" s="51">
        <v>68.836435317993207</v>
      </c>
      <c r="AZ66" s="51">
        <v>67.517631530761705</v>
      </c>
    </row>
    <row r="67" spans="14:52" x14ac:dyDescent="0.25">
      <c r="N67" s="42"/>
      <c r="O67" s="37"/>
      <c r="P67" s="37"/>
      <c r="Q67" s="37"/>
      <c r="S67" s="3" t="s">
        <v>9</v>
      </c>
      <c r="T67" s="60">
        <f>SUM(T57:T66)</f>
        <v>589.44999694824219</v>
      </c>
      <c r="U67" s="60">
        <f t="shared" ref="U67:AI67" si="48">SUM(U57:U66)</f>
        <v>558.69999599456787</v>
      </c>
      <c r="V67" s="60">
        <f t="shared" si="48"/>
        <v>585.34999465942371</v>
      </c>
      <c r="W67" s="60">
        <f t="shared" si="48"/>
        <v>600.90000152587902</v>
      </c>
      <c r="X67" s="60">
        <f t="shared" si="48"/>
        <v>615.96968460082996</v>
      </c>
      <c r="Y67" s="60">
        <f t="shared" si="48"/>
        <v>627.97921180725098</v>
      </c>
      <c r="Z67" s="60">
        <f t="shared" si="48"/>
        <v>637.56471824645996</v>
      </c>
      <c r="AA67" s="60">
        <f t="shared" si="48"/>
        <v>655.33688926696777</v>
      </c>
      <c r="AB67" s="60">
        <f t="shared" si="48"/>
        <v>659.75586509704601</v>
      </c>
      <c r="AC67" s="60">
        <f t="shared" si="48"/>
        <v>675.89430618286133</v>
      </c>
      <c r="AD67" s="60">
        <f t="shared" si="48"/>
        <v>685.09437561035156</v>
      </c>
      <c r="AE67" s="60">
        <f t="shared" si="48"/>
        <v>692.68738365173351</v>
      </c>
      <c r="AF67" s="60">
        <f t="shared" si="48"/>
        <v>698.09882164001465</v>
      </c>
      <c r="AG67" s="60">
        <f t="shared" si="48"/>
        <v>704.2640438079834</v>
      </c>
      <c r="AH67" s="60">
        <f t="shared" si="48"/>
        <v>709.35352706909191</v>
      </c>
      <c r="AI67" s="60">
        <f t="shared" si="48"/>
        <v>119.90353012084969</v>
      </c>
      <c r="AJ67" s="99"/>
      <c r="AK67" s="50" t="s">
        <v>114</v>
      </c>
      <c r="AL67" s="51">
        <v>61.800001144409201</v>
      </c>
      <c r="AM67" s="51">
        <v>46.699998855590799</v>
      </c>
      <c r="AN67" s="51">
        <v>69.799999237060504</v>
      </c>
      <c r="AO67" s="51">
        <v>55.899999618530302</v>
      </c>
      <c r="AP67" s="51">
        <v>62.323146820068402</v>
      </c>
      <c r="AQ67" s="51">
        <v>72.490283966064496</v>
      </c>
      <c r="AR67" s="51">
        <v>76.349998474121094</v>
      </c>
      <c r="AS67" s="51">
        <v>60.717151641845703</v>
      </c>
      <c r="AT67" s="51">
        <v>57.8161716461182</v>
      </c>
      <c r="AU67" s="51">
        <v>65.886161804199205</v>
      </c>
      <c r="AV67" s="51">
        <v>54.389823913574197</v>
      </c>
      <c r="AW67" s="51">
        <v>69.547191619873004</v>
      </c>
      <c r="AX67" s="51">
        <v>72.419910430908203</v>
      </c>
      <c r="AY67" s="51">
        <v>61.897445678710902</v>
      </c>
      <c r="AZ67" s="51">
        <v>68.901170730590806</v>
      </c>
    </row>
    <row r="68" spans="14:52" x14ac:dyDescent="0.25">
      <c r="N68" s="42"/>
      <c r="O68" s="37"/>
      <c r="P68" s="37"/>
      <c r="Q68" s="37"/>
      <c r="S68" s="75" t="s">
        <v>91</v>
      </c>
      <c r="T68" s="76">
        <f>AL44</f>
        <v>67.349998474121094</v>
      </c>
      <c r="U68" s="76">
        <f t="shared" ref="U68:AH77" si="49">AM44</f>
        <v>64.450000762939496</v>
      </c>
      <c r="V68" s="76">
        <f t="shared" si="49"/>
        <v>54.850000381469698</v>
      </c>
      <c r="W68" s="76">
        <f t="shared" si="49"/>
        <v>57.25</v>
      </c>
      <c r="X68" s="76">
        <f t="shared" si="49"/>
        <v>56.315502166747997</v>
      </c>
      <c r="Y68" s="76">
        <f t="shared" si="49"/>
        <v>58.941951751708999</v>
      </c>
      <c r="Z68" s="76">
        <f t="shared" si="49"/>
        <v>65.815391540527301</v>
      </c>
      <c r="AA68" s="76">
        <f t="shared" si="49"/>
        <v>56.902002334594698</v>
      </c>
      <c r="AB68" s="76">
        <f t="shared" si="49"/>
        <v>65.895519256591797</v>
      </c>
      <c r="AC68" s="76">
        <f t="shared" si="49"/>
        <v>57.184556961059599</v>
      </c>
      <c r="AD68" s="76">
        <f t="shared" si="49"/>
        <v>61.199642181396499</v>
      </c>
      <c r="AE68" s="76">
        <f t="shared" si="49"/>
        <v>63.071409225463903</v>
      </c>
      <c r="AF68" s="76">
        <f t="shared" si="49"/>
        <v>64.996837615966797</v>
      </c>
      <c r="AG68" s="76">
        <f t="shared" si="49"/>
        <v>64.831914901733398</v>
      </c>
      <c r="AH68" s="77">
        <f t="shared" si="49"/>
        <v>66.300045013427706</v>
      </c>
      <c r="AI68" s="91">
        <f t="shared" ref="AI68:AI77" si="50">AH68-T68</f>
        <v>-1.0499534606933878</v>
      </c>
      <c r="AJ68" s="94"/>
      <c r="AK68" s="50" t="s">
        <v>115</v>
      </c>
      <c r="AL68" s="51">
        <v>40.600000381469698</v>
      </c>
      <c r="AM68" s="51">
        <v>58.849998474121101</v>
      </c>
      <c r="AN68" s="51">
        <v>51.200000762939503</v>
      </c>
      <c r="AO68" s="51">
        <v>70.450000762939496</v>
      </c>
      <c r="AP68" s="51">
        <v>55.833686828613303</v>
      </c>
      <c r="AQ68" s="51">
        <v>62.146167755127003</v>
      </c>
      <c r="AR68" s="51">
        <v>71.778167724609403</v>
      </c>
      <c r="AS68" s="51">
        <v>75.658679962158203</v>
      </c>
      <c r="AT68" s="51">
        <v>60.787284851074197</v>
      </c>
      <c r="AU68" s="51">
        <v>58.048273086547901</v>
      </c>
      <c r="AV68" s="51">
        <v>65.593238830566406</v>
      </c>
      <c r="AW68" s="51">
        <v>54.500747680664098</v>
      </c>
      <c r="AX68" s="51">
        <v>69.452672958373995</v>
      </c>
      <c r="AY68" s="51">
        <v>72.160308837890597</v>
      </c>
      <c r="AZ68" s="51">
        <v>62.128053665161097</v>
      </c>
    </row>
    <row r="69" spans="14:52" x14ac:dyDescent="0.25">
      <c r="N69" s="42"/>
      <c r="O69" s="37"/>
      <c r="P69" s="37"/>
      <c r="Q69" s="37"/>
      <c r="S69" s="29" t="s">
        <v>92</v>
      </c>
      <c r="T69" s="60">
        <f>AL45</f>
        <v>58.450000762939503</v>
      </c>
      <c r="U69" s="60">
        <f t="shared" si="49"/>
        <v>68.649997711181598</v>
      </c>
      <c r="V69" s="60">
        <f t="shared" si="49"/>
        <v>62.350002288818402</v>
      </c>
      <c r="W69" s="60">
        <f t="shared" si="49"/>
        <v>57.049999237060497</v>
      </c>
      <c r="X69" s="60">
        <f t="shared" si="49"/>
        <v>58.943325042724602</v>
      </c>
      <c r="Y69" s="60">
        <f t="shared" si="49"/>
        <v>57.989898681640597</v>
      </c>
      <c r="Z69" s="60">
        <f t="shared" si="49"/>
        <v>60.616472244262702</v>
      </c>
      <c r="AA69" s="60">
        <f t="shared" si="49"/>
        <v>66.591480255126996</v>
      </c>
      <c r="AB69" s="60">
        <f t="shared" si="49"/>
        <v>58.575653076171903</v>
      </c>
      <c r="AC69" s="60">
        <f t="shared" si="49"/>
        <v>67.090278625488295</v>
      </c>
      <c r="AD69" s="60">
        <f t="shared" si="49"/>
        <v>59.071399688720703</v>
      </c>
      <c r="AE69" s="60">
        <f t="shared" si="49"/>
        <v>62.755363464355497</v>
      </c>
      <c r="AF69" s="60">
        <f t="shared" si="49"/>
        <v>64.601570129394503</v>
      </c>
      <c r="AG69" s="60">
        <f t="shared" si="49"/>
        <v>66.482528686523395</v>
      </c>
      <c r="AH69" s="61">
        <f t="shared" si="49"/>
        <v>66.221252441406307</v>
      </c>
      <c r="AI69" s="70">
        <f t="shared" si="50"/>
        <v>7.771251678466804</v>
      </c>
      <c r="AJ69" s="94"/>
      <c r="AK69" s="50" t="s">
        <v>116</v>
      </c>
      <c r="AL69" s="51">
        <v>66.200000762939496</v>
      </c>
      <c r="AM69" s="51">
        <v>40.25</v>
      </c>
      <c r="AN69" s="51">
        <v>59.649999618530302</v>
      </c>
      <c r="AO69" s="51">
        <v>50.5</v>
      </c>
      <c r="AP69" s="51">
        <v>69.771387100219698</v>
      </c>
      <c r="AQ69" s="51">
        <v>55.700643539428697</v>
      </c>
      <c r="AR69" s="51">
        <v>61.937498092651403</v>
      </c>
      <c r="AS69" s="51">
        <v>71.104812622070298</v>
      </c>
      <c r="AT69" s="51">
        <v>75.013343811035199</v>
      </c>
      <c r="AU69" s="51">
        <v>60.797996520996101</v>
      </c>
      <c r="AV69" s="51">
        <v>58.2077541351318</v>
      </c>
      <c r="AW69" s="51">
        <v>65.300968170166001</v>
      </c>
      <c r="AX69" s="51">
        <v>54.564914703369098</v>
      </c>
      <c r="AY69" s="51">
        <v>69.3164253234863</v>
      </c>
      <c r="AZ69" s="51">
        <v>71.900264739990206</v>
      </c>
    </row>
    <row r="70" spans="14:52" x14ac:dyDescent="0.25">
      <c r="N70" s="42"/>
      <c r="O70" s="37"/>
      <c r="P70" s="37"/>
      <c r="Q70" s="37"/>
      <c r="S70" s="66" t="s">
        <v>93</v>
      </c>
      <c r="T70" s="64">
        <f t="shared" ref="T70:T77" si="51">AL46</f>
        <v>84.850000381469698</v>
      </c>
      <c r="U70" s="64">
        <f t="shared" si="49"/>
        <v>58.500001907348597</v>
      </c>
      <c r="V70" s="64">
        <f t="shared" si="49"/>
        <v>68.5</v>
      </c>
      <c r="W70" s="64">
        <f t="shared" si="49"/>
        <v>63.200000762939503</v>
      </c>
      <c r="X70" s="64">
        <f t="shared" si="49"/>
        <v>58.595294952392599</v>
      </c>
      <c r="Y70" s="64">
        <f t="shared" si="49"/>
        <v>60.349613189697301</v>
      </c>
      <c r="Z70" s="64">
        <f t="shared" si="49"/>
        <v>59.461999893188498</v>
      </c>
      <c r="AA70" s="64">
        <f t="shared" si="49"/>
        <v>62.057966232299798</v>
      </c>
      <c r="AB70" s="64">
        <f t="shared" si="49"/>
        <v>67.362854003906307</v>
      </c>
      <c r="AC70" s="64">
        <f t="shared" si="49"/>
        <v>60.035102844238303</v>
      </c>
      <c r="AD70" s="64">
        <f t="shared" si="49"/>
        <v>68.175815582275405</v>
      </c>
      <c r="AE70" s="64">
        <f t="shared" si="49"/>
        <v>60.700820922851598</v>
      </c>
      <c r="AF70" s="64">
        <f t="shared" si="49"/>
        <v>64.104290008544893</v>
      </c>
      <c r="AG70" s="64">
        <f t="shared" si="49"/>
        <v>65.975437164306598</v>
      </c>
      <c r="AH70" s="67">
        <f t="shared" si="49"/>
        <v>67.826297760009794</v>
      </c>
      <c r="AI70" s="71">
        <f t="shared" si="50"/>
        <v>-17.023702621459904</v>
      </c>
      <c r="AJ70" s="94"/>
      <c r="AK70" s="50" t="s">
        <v>117</v>
      </c>
      <c r="AL70" s="51">
        <v>61.049999237060497</v>
      </c>
      <c r="AM70" s="51">
        <v>64.350002288818402</v>
      </c>
      <c r="AN70" s="51">
        <v>39.25</v>
      </c>
      <c r="AO70" s="51">
        <v>61.399999618530302</v>
      </c>
      <c r="AP70" s="51">
        <v>50.734827041625998</v>
      </c>
      <c r="AQ70" s="51">
        <v>69.148176193237305</v>
      </c>
      <c r="AR70" s="51">
        <v>55.5922756195068</v>
      </c>
      <c r="AS70" s="51">
        <v>61.7491645812988</v>
      </c>
      <c r="AT70" s="51">
        <v>70.504203796386705</v>
      </c>
      <c r="AU70" s="51">
        <v>74.440540313720703</v>
      </c>
      <c r="AV70" s="51">
        <v>60.820976257324197</v>
      </c>
      <c r="AW70" s="51">
        <v>58.362979888916001</v>
      </c>
      <c r="AX70" s="51">
        <v>65.041252136230497</v>
      </c>
      <c r="AY70" s="51">
        <v>54.642339706420898</v>
      </c>
      <c r="AZ70" s="51">
        <v>69.2054443359375</v>
      </c>
    </row>
    <row r="71" spans="14:52" x14ac:dyDescent="0.25">
      <c r="N71" s="42"/>
      <c r="O71" s="37"/>
      <c r="P71" s="37"/>
      <c r="Q71" s="37"/>
      <c r="S71" s="29" t="s">
        <v>94</v>
      </c>
      <c r="T71" s="60">
        <f t="shared" si="51"/>
        <v>47.649999618530302</v>
      </c>
      <c r="U71" s="60">
        <f t="shared" si="49"/>
        <v>77.849998474121094</v>
      </c>
      <c r="V71" s="60">
        <f t="shared" si="49"/>
        <v>60.100000381469698</v>
      </c>
      <c r="W71" s="60">
        <f t="shared" si="49"/>
        <v>64.850000381469698</v>
      </c>
      <c r="X71" s="60">
        <f t="shared" si="49"/>
        <v>63.870250701904297</v>
      </c>
      <c r="Y71" s="60">
        <f t="shared" si="49"/>
        <v>59.554164886474602</v>
      </c>
      <c r="Z71" s="60">
        <f t="shared" si="49"/>
        <v>61.178647994995103</v>
      </c>
      <c r="AA71" s="60">
        <f t="shared" si="49"/>
        <v>60.417650222778299</v>
      </c>
      <c r="AB71" s="60">
        <f t="shared" si="49"/>
        <v>62.965290069580099</v>
      </c>
      <c r="AC71" s="60">
        <f t="shared" si="49"/>
        <v>67.652557373046903</v>
      </c>
      <c r="AD71" s="60">
        <f t="shared" si="49"/>
        <v>60.921272277832003</v>
      </c>
      <c r="AE71" s="60">
        <f t="shared" si="49"/>
        <v>68.770301818847699</v>
      </c>
      <c r="AF71" s="60">
        <f t="shared" si="49"/>
        <v>61.7031440734863</v>
      </c>
      <c r="AG71" s="60">
        <f t="shared" si="49"/>
        <v>64.902713775634794</v>
      </c>
      <c r="AH71" s="61">
        <f t="shared" si="49"/>
        <v>66.788490295410199</v>
      </c>
      <c r="AI71" s="70">
        <f t="shared" si="50"/>
        <v>19.138490676879897</v>
      </c>
      <c r="AJ71" s="94"/>
      <c r="AK71" s="50" t="s">
        <v>118</v>
      </c>
      <c r="AL71" s="51">
        <v>53.149999618530302</v>
      </c>
      <c r="AM71" s="51">
        <v>61.699998855590799</v>
      </c>
      <c r="AN71" s="51">
        <v>66.250001907348604</v>
      </c>
      <c r="AO71" s="51">
        <v>40.799999237060497</v>
      </c>
      <c r="AP71" s="51">
        <v>61.308710098266602</v>
      </c>
      <c r="AQ71" s="51">
        <v>51.112867355346701</v>
      </c>
      <c r="AR71" s="51">
        <v>68.7790851593018</v>
      </c>
      <c r="AS71" s="51">
        <v>55.710323333740199</v>
      </c>
      <c r="AT71" s="51">
        <v>61.7877521514893</v>
      </c>
      <c r="AU71" s="51">
        <v>70.194435119628906</v>
      </c>
      <c r="AV71" s="51">
        <v>74.159870147705107</v>
      </c>
      <c r="AW71" s="51">
        <v>61.077064514160199</v>
      </c>
      <c r="AX71" s="51">
        <v>58.716436386108398</v>
      </c>
      <c r="AY71" s="51">
        <v>65.0481147766113</v>
      </c>
      <c r="AZ71" s="51">
        <v>54.958217620849602</v>
      </c>
    </row>
    <row r="72" spans="14:52" x14ac:dyDescent="0.25">
      <c r="N72" s="42"/>
      <c r="O72" s="37"/>
      <c r="P72" s="37"/>
      <c r="Q72" s="37"/>
      <c r="S72" s="66" t="s">
        <v>95</v>
      </c>
      <c r="T72" s="64">
        <f t="shared" si="51"/>
        <v>72.149997711181598</v>
      </c>
      <c r="U72" s="64">
        <f t="shared" si="49"/>
        <v>53.950000762939503</v>
      </c>
      <c r="V72" s="64">
        <f t="shared" si="49"/>
        <v>75.100000381469698</v>
      </c>
      <c r="W72" s="64">
        <f t="shared" si="49"/>
        <v>57.200000762939503</v>
      </c>
      <c r="X72" s="64">
        <f t="shared" si="49"/>
        <v>65.539014816284194</v>
      </c>
      <c r="Y72" s="64">
        <f t="shared" si="49"/>
        <v>64.362745285034194</v>
      </c>
      <c r="Z72" s="64">
        <f t="shared" si="49"/>
        <v>60.364425659179702</v>
      </c>
      <c r="AA72" s="64">
        <f t="shared" si="49"/>
        <v>61.839790344238303</v>
      </c>
      <c r="AB72" s="64">
        <f t="shared" si="49"/>
        <v>61.229949951171903</v>
      </c>
      <c r="AC72" s="64">
        <f t="shared" si="49"/>
        <v>63.690036773681598</v>
      </c>
      <c r="AD72" s="64">
        <f t="shared" si="49"/>
        <v>67.849788665771499</v>
      </c>
      <c r="AE72" s="64">
        <f t="shared" si="49"/>
        <v>61.619039535522496</v>
      </c>
      <c r="AF72" s="64">
        <f t="shared" si="49"/>
        <v>69.181144714355497</v>
      </c>
      <c r="AG72" s="64">
        <f t="shared" si="49"/>
        <v>62.496507644653299</v>
      </c>
      <c r="AH72" s="67">
        <f t="shared" si="49"/>
        <v>65.526588439941406</v>
      </c>
      <c r="AI72" s="71">
        <f t="shared" si="50"/>
        <v>-6.6234092712401917</v>
      </c>
      <c r="AJ72" s="94"/>
      <c r="AK72" s="50" t="s">
        <v>119</v>
      </c>
      <c r="AL72" s="51">
        <v>68.199996948242202</v>
      </c>
      <c r="AM72" s="51">
        <v>52.350000381469698</v>
      </c>
      <c r="AN72" s="51">
        <v>62.699998855590799</v>
      </c>
      <c r="AO72" s="51">
        <v>64.850000381469698</v>
      </c>
      <c r="AP72" s="51">
        <v>41.602800369262702</v>
      </c>
      <c r="AQ72" s="51">
        <v>61.353467941284201</v>
      </c>
      <c r="AR72" s="51">
        <v>51.589492797851598</v>
      </c>
      <c r="AS72" s="51">
        <v>68.546285629272504</v>
      </c>
      <c r="AT72" s="51">
        <v>55.958766937255902</v>
      </c>
      <c r="AU72" s="51">
        <v>61.965764999389599</v>
      </c>
      <c r="AV72" s="51">
        <v>70.046833038330107</v>
      </c>
      <c r="AW72" s="51">
        <v>74.048509597778306</v>
      </c>
      <c r="AX72" s="51">
        <v>61.470209121704102</v>
      </c>
      <c r="AY72" s="51">
        <v>59.193149566650398</v>
      </c>
      <c r="AZ72" s="51">
        <v>65.209913253784194</v>
      </c>
    </row>
    <row r="73" spans="14:52" x14ac:dyDescent="0.25">
      <c r="N73" s="42"/>
      <c r="O73" s="37"/>
      <c r="P73" s="37"/>
      <c r="Q73" s="37"/>
      <c r="S73" s="29" t="s">
        <v>96</v>
      </c>
      <c r="T73" s="60">
        <f t="shared" si="51"/>
        <v>65.850000381469698</v>
      </c>
      <c r="U73" s="60">
        <f t="shared" si="49"/>
        <v>74.149997711181598</v>
      </c>
      <c r="V73" s="60">
        <f t="shared" si="49"/>
        <v>55.450000762939503</v>
      </c>
      <c r="W73" s="60">
        <f t="shared" si="49"/>
        <v>78.299999237060504</v>
      </c>
      <c r="X73" s="60">
        <f t="shared" si="49"/>
        <v>59.343151092529297</v>
      </c>
      <c r="Y73" s="60">
        <f t="shared" si="49"/>
        <v>66.568572998046903</v>
      </c>
      <c r="Z73" s="60">
        <f t="shared" si="49"/>
        <v>65.232851028442397</v>
      </c>
      <c r="AA73" s="60">
        <f t="shared" si="49"/>
        <v>61.512668609619098</v>
      </c>
      <c r="AB73" s="60">
        <f t="shared" si="49"/>
        <v>62.865657806396499</v>
      </c>
      <c r="AC73" s="60">
        <f t="shared" si="49"/>
        <v>62.367214202880902</v>
      </c>
      <c r="AD73" s="60">
        <f t="shared" si="49"/>
        <v>64.792285919189496</v>
      </c>
      <c r="AE73" s="60">
        <f t="shared" si="49"/>
        <v>68.500316619873004</v>
      </c>
      <c r="AF73" s="60">
        <f t="shared" si="49"/>
        <v>62.654823303222699</v>
      </c>
      <c r="AG73" s="60">
        <f t="shared" si="49"/>
        <v>70.0037841796875</v>
      </c>
      <c r="AH73" s="61">
        <f t="shared" si="49"/>
        <v>63.652814865112298</v>
      </c>
      <c r="AI73" s="70">
        <f t="shared" si="50"/>
        <v>-2.1971855163574006</v>
      </c>
      <c r="AJ73" s="94"/>
      <c r="AK73" s="50" t="s">
        <v>120</v>
      </c>
      <c r="AL73" s="51">
        <v>61.700000762939503</v>
      </c>
      <c r="AM73" s="51">
        <v>67</v>
      </c>
      <c r="AN73" s="51">
        <v>57.399997711181598</v>
      </c>
      <c r="AO73" s="51">
        <v>66.249998092651396</v>
      </c>
      <c r="AP73" s="51">
        <v>64.725669860839801</v>
      </c>
      <c r="AQ73" s="51">
        <v>42.456764221191399</v>
      </c>
      <c r="AR73" s="51">
        <v>61.526443481445298</v>
      </c>
      <c r="AS73" s="51">
        <v>52.171070098877003</v>
      </c>
      <c r="AT73" s="51">
        <v>68.457704544067397</v>
      </c>
      <c r="AU73" s="51">
        <v>56.3373928070068</v>
      </c>
      <c r="AV73" s="51">
        <v>62.281129837036097</v>
      </c>
      <c r="AW73" s="51">
        <v>70.080204010009794</v>
      </c>
      <c r="AX73" s="51">
        <v>74.101924896240206</v>
      </c>
      <c r="AY73" s="51">
        <v>62.007036209106403</v>
      </c>
      <c r="AZ73" s="51">
        <v>59.7985229492188</v>
      </c>
    </row>
    <row r="74" spans="14:52" x14ac:dyDescent="0.25">
      <c r="N74" s="42"/>
      <c r="O74" s="37"/>
      <c r="P74" s="37"/>
      <c r="Q74" s="37"/>
      <c r="S74" s="66" t="s">
        <v>97</v>
      </c>
      <c r="T74" s="64">
        <f t="shared" si="51"/>
        <v>67.649997711181598</v>
      </c>
      <c r="U74" s="64">
        <f t="shared" si="49"/>
        <v>68.200000762939496</v>
      </c>
      <c r="V74" s="64">
        <f t="shared" si="49"/>
        <v>74.350000381469698</v>
      </c>
      <c r="W74" s="64">
        <f t="shared" si="49"/>
        <v>57.450000762939503</v>
      </c>
      <c r="X74" s="64">
        <f t="shared" si="49"/>
        <v>78.797462463378906</v>
      </c>
      <c r="Y74" s="64">
        <f t="shared" si="49"/>
        <v>61.464557647705099</v>
      </c>
      <c r="Z74" s="64">
        <f t="shared" si="49"/>
        <v>67.740318298339801</v>
      </c>
      <c r="AA74" s="64">
        <f t="shared" si="49"/>
        <v>66.312269210815401</v>
      </c>
      <c r="AB74" s="64">
        <f t="shared" si="49"/>
        <v>62.836948394775398</v>
      </c>
      <c r="AC74" s="64">
        <f t="shared" si="49"/>
        <v>64.073795318603501</v>
      </c>
      <c r="AD74" s="64">
        <f t="shared" si="49"/>
        <v>63.6816730499268</v>
      </c>
      <c r="AE74" s="64">
        <f t="shared" si="49"/>
        <v>66.101280212402301</v>
      </c>
      <c r="AF74" s="64">
        <f t="shared" si="49"/>
        <v>69.379955291748004</v>
      </c>
      <c r="AG74" s="64">
        <f t="shared" si="49"/>
        <v>63.916107177734403</v>
      </c>
      <c r="AH74" s="67">
        <f t="shared" si="49"/>
        <v>71.062694549560504</v>
      </c>
      <c r="AI74" s="71">
        <f t="shared" si="50"/>
        <v>3.4126968383789063</v>
      </c>
      <c r="AJ74" s="94"/>
      <c r="AK74" s="50" t="s">
        <v>121</v>
      </c>
      <c r="AL74" s="51">
        <v>72.049999237060504</v>
      </c>
      <c r="AM74" s="51">
        <v>60.700000762939503</v>
      </c>
      <c r="AN74" s="51">
        <v>75.149997711181598</v>
      </c>
      <c r="AO74" s="51">
        <v>57.249998092651403</v>
      </c>
      <c r="AP74" s="51">
        <v>66.282596588134794</v>
      </c>
      <c r="AQ74" s="51">
        <v>64.5799560546875</v>
      </c>
      <c r="AR74" s="51">
        <v>43.193567276000998</v>
      </c>
      <c r="AS74" s="51">
        <v>61.647691726684599</v>
      </c>
      <c r="AT74" s="51">
        <v>52.654006958007798</v>
      </c>
      <c r="AU74" s="51">
        <v>68.350179672241197</v>
      </c>
      <c r="AV74" s="51">
        <v>56.658920288085902</v>
      </c>
      <c r="AW74" s="51">
        <v>62.535013198852504</v>
      </c>
      <c r="AX74" s="51">
        <v>70.068450927734403</v>
      </c>
      <c r="AY74" s="51">
        <v>74.121599197387695</v>
      </c>
      <c r="AZ74" s="51">
        <v>62.459300994872997</v>
      </c>
    </row>
    <row r="75" spans="14:52" x14ac:dyDescent="0.25">
      <c r="N75" s="42"/>
      <c r="O75" s="37"/>
      <c r="P75" s="37"/>
      <c r="Q75" s="37"/>
      <c r="S75" s="29" t="s">
        <v>98</v>
      </c>
      <c r="T75" s="60">
        <f t="shared" si="51"/>
        <v>63.900001525878899</v>
      </c>
      <c r="U75" s="60">
        <f t="shared" si="49"/>
        <v>65.25</v>
      </c>
      <c r="V75" s="60">
        <f t="shared" si="49"/>
        <v>69.249998092651396</v>
      </c>
      <c r="W75" s="60">
        <f t="shared" si="49"/>
        <v>82.799999237060504</v>
      </c>
      <c r="X75" s="60">
        <f t="shared" si="49"/>
        <v>59.051464080810497</v>
      </c>
      <c r="Y75" s="60">
        <f t="shared" si="49"/>
        <v>78.907230377197294</v>
      </c>
      <c r="Z75" s="60">
        <f t="shared" si="49"/>
        <v>63.084520339965799</v>
      </c>
      <c r="AA75" s="60">
        <f t="shared" si="49"/>
        <v>68.508470535278306</v>
      </c>
      <c r="AB75" s="60">
        <f t="shared" si="49"/>
        <v>67.0513591766357</v>
      </c>
      <c r="AC75" s="60">
        <f t="shared" si="49"/>
        <v>63.759923934936502</v>
      </c>
      <c r="AD75" s="60">
        <f t="shared" si="49"/>
        <v>64.926290512085004</v>
      </c>
      <c r="AE75" s="60">
        <f t="shared" si="49"/>
        <v>64.621501922607393</v>
      </c>
      <c r="AF75" s="60">
        <f t="shared" si="49"/>
        <v>67.015113830566406</v>
      </c>
      <c r="AG75" s="60">
        <f t="shared" si="49"/>
        <v>69.932106018066406</v>
      </c>
      <c r="AH75" s="61">
        <f t="shared" si="49"/>
        <v>64.838525772094698</v>
      </c>
      <c r="AI75" s="70">
        <f t="shared" si="50"/>
        <v>0.938524246215799</v>
      </c>
      <c r="AJ75" s="94"/>
      <c r="AK75" s="50" t="s">
        <v>122</v>
      </c>
      <c r="AL75" s="51">
        <v>49.200000762939503</v>
      </c>
      <c r="AM75" s="51">
        <v>69.350002288818402</v>
      </c>
      <c r="AN75" s="51">
        <v>62.549999237060497</v>
      </c>
      <c r="AO75" s="51">
        <v>76.949996948242202</v>
      </c>
      <c r="AP75" s="51">
        <v>57.338605880737298</v>
      </c>
      <c r="AQ75" s="51">
        <v>66.138122558593807</v>
      </c>
      <c r="AR75" s="51">
        <v>64.315099716186495</v>
      </c>
      <c r="AS75" s="51">
        <v>43.7474975585938</v>
      </c>
      <c r="AT75" s="51">
        <v>61.618564605712898</v>
      </c>
      <c r="AU75" s="51">
        <v>52.958187103271499</v>
      </c>
      <c r="AV75" s="51">
        <v>68.115299224853501</v>
      </c>
      <c r="AW75" s="51">
        <v>56.836847305297901</v>
      </c>
      <c r="AX75" s="51">
        <v>62.627548217773402</v>
      </c>
      <c r="AY75" s="51">
        <v>69.927667617797894</v>
      </c>
      <c r="AZ75" s="51">
        <v>73.996322631835895</v>
      </c>
    </row>
    <row r="76" spans="14:52" x14ac:dyDescent="0.25">
      <c r="N76" s="42"/>
      <c r="O76" s="37"/>
      <c r="P76" s="37"/>
      <c r="Q76" s="37"/>
      <c r="S76" s="66" t="s">
        <v>99</v>
      </c>
      <c r="T76" s="64">
        <f t="shared" si="51"/>
        <v>69.599998474121094</v>
      </c>
      <c r="U76" s="64">
        <f t="shared" si="49"/>
        <v>62.799999237060497</v>
      </c>
      <c r="V76" s="64">
        <f t="shared" si="49"/>
        <v>66.299999237060504</v>
      </c>
      <c r="W76" s="64">
        <f t="shared" si="49"/>
        <v>72.400001525878906</v>
      </c>
      <c r="X76" s="64">
        <f t="shared" si="49"/>
        <v>81.718284606933594</v>
      </c>
      <c r="Y76" s="64">
        <f t="shared" si="49"/>
        <v>60.114540100097699</v>
      </c>
      <c r="Z76" s="64">
        <f t="shared" si="49"/>
        <v>78.617744445800795</v>
      </c>
      <c r="AA76" s="64">
        <f t="shared" si="49"/>
        <v>64.210870742797894</v>
      </c>
      <c r="AB76" s="64">
        <f t="shared" si="49"/>
        <v>68.877952575683594</v>
      </c>
      <c r="AC76" s="64">
        <f t="shared" si="49"/>
        <v>67.3955593109131</v>
      </c>
      <c r="AD76" s="64">
        <f t="shared" si="49"/>
        <v>64.303977966308594</v>
      </c>
      <c r="AE76" s="64">
        <f t="shared" si="49"/>
        <v>65.401018142700195</v>
      </c>
      <c r="AF76" s="64">
        <f t="shared" si="49"/>
        <v>65.155786514282198</v>
      </c>
      <c r="AG76" s="64">
        <f t="shared" si="49"/>
        <v>67.534763336181598</v>
      </c>
      <c r="AH76" s="67">
        <f t="shared" si="49"/>
        <v>70.132385253906307</v>
      </c>
      <c r="AI76" s="71">
        <f t="shared" si="50"/>
        <v>0.53238677978521309</v>
      </c>
      <c r="AJ76" s="94"/>
      <c r="AK76" s="50" t="s">
        <v>123</v>
      </c>
      <c r="AL76" s="51">
        <v>55.350000381469698</v>
      </c>
      <c r="AM76" s="51">
        <v>47.399999618530302</v>
      </c>
      <c r="AN76" s="51">
        <v>69.25</v>
      </c>
      <c r="AO76" s="51">
        <v>66.450000762939496</v>
      </c>
      <c r="AP76" s="51">
        <v>75.935897827148395</v>
      </c>
      <c r="AQ76" s="51">
        <v>57.010189056396499</v>
      </c>
      <c r="AR76" s="51">
        <v>65.552980422973604</v>
      </c>
      <c r="AS76" s="51">
        <v>63.675155639648402</v>
      </c>
      <c r="AT76" s="51">
        <v>43.9264011383057</v>
      </c>
      <c r="AU76" s="51">
        <v>61.200492858886697</v>
      </c>
      <c r="AV76" s="51">
        <v>52.8703708648682</v>
      </c>
      <c r="AW76" s="51">
        <v>67.516973495483398</v>
      </c>
      <c r="AX76" s="51">
        <v>56.622373580932603</v>
      </c>
      <c r="AY76" s="51">
        <v>62.3279132843018</v>
      </c>
      <c r="AZ76" s="51">
        <v>69.391414642333999</v>
      </c>
    </row>
    <row r="77" spans="14:52" x14ac:dyDescent="0.25">
      <c r="N77" s="42"/>
      <c r="O77" s="37"/>
      <c r="P77" s="37"/>
      <c r="Q77" s="37"/>
      <c r="S77" s="68" t="s">
        <v>100</v>
      </c>
      <c r="T77" s="62">
        <f t="shared" si="51"/>
        <v>59.099998474121101</v>
      </c>
      <c r="U77" s="62">
        <f t="shared" si="49"/>
        <v>67.199998855590806</v>
      </c>
      <c r="V77" s="62">
        <f t="shared" si="49"/>
        <v>63.300001144409201</v>
      </c>
      <c r="W77" s="62">
        <f t="shared" si="49"/>
        <v>68.700000762939496</v>
      </c>
      <c r="X77" s="62">
        <f t="shared" si="49"/>
        <v>72.216316223144503</v>
      </c>
      <c r="Y77" s="62">
        <f t="shared" si="49"/>
        <v>80.666740417480497</v>
      </c>
      <c r="Z77" s="62">
        <f t="shared" si="49"/>
        <v>60.904094696044901</v>
      </c>
      <c r="AA77" s="62">
        <f t="shared" si="49"/>
        <v>78.228504180908203</v>
      </c>
      <c r="AB77" s="62">
        <f t="shared" si="49"/>
        <v>65.058153152465806</v>
      </c>
      <c r="AC77" s="62">
        <f t="shared" si="49"/>
        <v>69.068368911743207</v>
      </c>
      <c r="AD77" s="62">
        <f t="shared" si="49"/>
        <v>67.598701477050795</v>
      </c>
      <c r="AE77" s="62">
        <f t="shared" si="49"/>
        <v>64.702301025390597</v>
      </c>
      <c r="AF77" s="62">
        <f t="shared" si="49"/>
        <v>65.710746765136705</v>
      </c>
      <c r="AG77" s="62">
        <f t="shared" si="49"/>
        <v>65.538791656494098</v>
      </c>
      <c r="AH77" s="63">
        <f t="shared" si="49"/>
        <v>67.888191223144503</v>
      </c>
      <c r="AI77" s="92">
        <f t="shared" si="50"/>
        <v>8.788192749023402</v>
      </c>
      <c r="AJ77" s="94"/>
      <c r="AK77" s="50" t="s">
        <v>124</v>
      </c>
      <c r="AL77" s="51">
        <v>44.549999237060497</v>
      </c>
      <c r="AM77" s="51">
        <v>55.149999618530302</v>
      </c>
      <c r="AN77" s="51">
        <v>49.25</v>
      </c>
      <c r="AO77" s="51">
        <v>69.200000762939496</v>
      </c>
      <c r="AP77" s="51">
        <v>65.365234375</v>
      </c>
      <c r="AQ77" s="51">
        <v>74.581085205078097</v>
      </c>
      <c r="AR77" s="51">
        <v>56.375902175903299</v>
      </c>
      <c r="AS77" s="51">
        <v>64.654321670532198</v>
      </c>
      <c r="AT77" s="51">
        <v>62.743244171142599</v>
      </c>
      <c r="AU77" s="51">
        <v>43.828191757202099</v>
      </c>
      <c r="AV77" s="51">
        <v>60.4739475250244</v>
      </c>
      <c r="AW77" s="51">
        <v>52.504064559936502</v>
      </c>
      <c r="AX77" s="51">
        <v>66.604043960571303</v>
      </c>
      <c r="AY77" s="51">
        <v>56.113153457641602</v>
      </c>
      <c r="AZ77" s="51">
        <v>61.725648880004897</v>
      </c>
    </row>
    <row r="78" spans="14:52" x14ac:dyDescent="0.25">
      <c r="N78" s="42"/>
      <c r="O78" s="37"/>
      <c r="P78" s="37"/>
      <c r="Q78" s="37"/>
      <c r="S78" s="3" t="s">
        <v>9</v>
      </c>
      <c r="T78" s="60">
        <f>SUM(T68:T77)</f>
        <v>656.54999351501453</v>
      </c>
      <c r="U78" s="60">
        <f t="shared" ref="U78:AI78" si="52">SUM(U68:U77)</f>
        <v>660.99999618530273</v>
      </c>
      <c r="V78" s="60">
        <f t="shared" si="52"/>
        <v>649.55000305175781</v>
      </c>
      <c r="W78" s="60">
        <f t="shared" si="52"/>
        <v>659.20000267028809</v>
      </c>
      <c r="X78" s="60">
        <f t="shared" si="52"/>
        <v>654.39006614685059</v>
      </c>
      <c r="Y78" s="60">
        <f t="shared" si="52"/>
        <v>648.92001533508312</v>
      </c>
      <c r="Z78" s="60">
        <f t="shared" si="52"/>
        <v>643.01646614074707</v>
      </c>
      <c r="AA78" s="60">
        <f t="shared" si="52"/>
        <v>646.58167266845692</v>
      </c>
      <c r="AB78" s="60">
        <f t="shared" si="52"/>
        <v>642.71933746337891</v>
      </c>
      <c r="AC78" s="60">
        <f t="shared" si="52"/>
        <v>642.31739425659191</v>
      </c>
      <c r="AD78" s="60">
        <f t="shared" si="52"/>
        <v>642.52084732055687</v>
      </c>
      <c r="AE78" s="60">
        <f t="shared" si="52"/>
        <v>646.24335289001465</v>
      </c>
      <c r="AF78" s="60">
        <f t="shared" si="52"/>
        <v>654.5034122467041</v>
      </c>
      <c r="AG78" s="60">
        <f t="shared" si="52"/>
        <v>661.61465454101551</v>
      </c>
      <c r="AH78" s="60">
        <f t="shared" si="52"/>
        <v>670.23728561401367</v>
      </c>
      <c r="AI78" s="60">
        <f t="shared" si="52"/>
        <v>13.687292098999137</v>
      </c>
      <c r="AJ78" s="99"/>
      <c r="AK78" s="50" t="s">
        <v>125</v>
      </c>
      <c r="AL78" s="51">
        <v>31.5</v>
      </c>
      <c r="AM78" s="51">
        <v>43.700000762939503</v>
      </c>
      <c r="AN78" s="51">
        <v>53.350000381469698</v>
      </c>
      <c r="AO78" s="51">
        <v>52.25</v>
      </c>
      <c r="AP78" s="51">
        <v>67.748861312866197</v>
      </c>
      <c r="AQ78" s="51">
        <v>64.109565734863295</v>
      </c>
      <c r="AR78" s="51">
        <v>73.031642913818402</v>
      </c>
      <c r="AS78" s="51">
        <v>55.551088333129897</v>
      </c>
      <c r="AT78" s="51">
        <v>63.580738067627003</v>
      </c>
      <c r="AU78" s="51">
        <v>61.648067474365199</v>
      </c>
      <c r="AV78" s="51">
        <v>43.540281295776403</v>
      </c>
      <c r="AW78" s="51">
        <v>59.569915771484403</v>
      </c>
      <c r="AX78" s="51">
        <v>51.967409133911097</v>
      </c>
      <c r="AY78" s="51">
        <v>65.523756027221694</v>
      </c>
      <c r="AZ78" s="51">
        <v>55.419727325439503</v>
      </c>
    </row>
    <row r="79" spans="14:52" x14ac:dyDescent="0.25">
      <c r="N79" s="42"/>
      <c r="O79" s="37"/>
      <c r="P79" s="37"/>
      <c r="Q79" s="37"/>
      <c r="S79" s="75" t="s">
        <v>101</v>
      </c>
      <c r="T79" s="76">
        <f>AL54</f>
        <v>57.149999618530302</v>
      </c>
      <c r="U79" s="76">
        <f t="shared" ref="U79:AH88" si="53">AM54</f>
        <v>61.599998474121101</v>
      </c>
      <c r="V79" s="76">
        <f t="shared" si="53"/>
        <v>67.149997711181598</v>
      </c>
      <c r="W79" s="76">
        <f t="shared" si="53"/>
        <v>65.149999618530302</v>
      </c>
      <c r="X79" s="76">
        <f t="shared" si="53"/>
        <v>69.1258735656738</v>
      </c>
      <c r="Y79" s="76">
        <f t="shared" si="53"/>
        <v>72.097669601440401</v>
      </c>
      <c r="Z79" s="76">
        <f t="shared" si="53"/>
        <v>79.849014282226605</v>
      </c>
      <c r="AA79" s="76">
        <f t="shared" si="53"/>
        <v>61.652229309082003</v>
      </c>
      <c r="AB79" s="76">
        <f t="shared" si="53"/>
        <v>77.957351684570298</v>
      </c>
      <c r="AC79" s="76">
        <f t="shared" si="53"/>
        <v>65.817539215087905</v>
      </c>
      <c r="AD79" s="76">
        <f t="shared" si="53"/>
        <v>69.2953910827637</v>
      </c>
      <c r="AE79" s="76">
        <f t="shared" si="53"/>
        <v>67.8513374328613</v>
      </c>
      <c r="AF79" s="76">
        <f t="shared" si="53"/>
        <v>65.115570068359403</v>
      </c>
      <c r="AG79" s="76">
        <f t="shared" si="53"/>
        <v>66.0721244812012</v>
      </c>
      <c r="AH79" s="77">
        <f t="shared" si="53"/>
        <v>65.957098007202106</v>
      </c>
      <c r="AI79" s="91">
        <f t="shared" ref="AI79:AI88" si="54">AH79-T79</f>
        <v>8.8070983886718039</v>
      </c>
      <c r="AJ79" s="94"/>
      <c r="AK79" s="50" t="s">
        <v>126</v>
      </c>
      <c r="AL79" s="51">
        <v>35.75</v>
      </c>
      <c r="AM79" s="51">
        <v>31.299999237060501</v>
      </c>
      <c r="AN79" s="51">
        <v>44.549999237060497</v>
      </c>
      <c r="AO79" s="51">
        <v>52.950000762939503</v>
      </c>
      <c r="AP79" s="51">
        <v>51.319492340087898</v>
      </c>
      <c r="AQ79" s="51">
        <v>66.210365295410199</v>
      </c>
      <c r="AR79" s="51">
        <v>62.760704040527301</v>
      </c>
      <c r="AS79" s="51">
        <v>71.408981323242202</v>
      </c>
      <c r="AT79" s="51">
        <v>54.6424655914307</v>
      </c>
      <c r="AU79" s="51">
        <v>62.420516967773402</v>
      </c>
      <c r="AV79" s="51">
        <v>60.491344451904297</v>
      </c>
      <c r="AW79" s="51">
        <v>43.140171051025398</v>
      </c>
      <c r="AX79" s="51">
        <v>58.580175399780302</v>
      </c>
      <c r="AY79" s="51">
        <v>51.338165283203097</v>
      </c>
      <c r="AZ79" s="51">
        <v>64.382684707641602</v>
      </c>
    </row>
    <row r="80" spans="14:52" x14ac:dyDescent="0.25">
      <c r="N80" s="42"/>
      <c r="O80" s="37"/>
      <c r="P80" s="37"/>
      <c r="Q80" s="37"/>
      <c r="S80" s="29" t="s">
        <v>102</v>
      </c>
      <c r="T80" s="60">
        <f>AL55</f>
        <v>73.449996948242202</v>
      </c>
      <c r="U80" s="60">
        <f t="shared" si="53"/>
        <v>54</v>
      </c>
      <c r="V80" s="60">
        <f t="shared" si="53"/>
        <v>66.249998092651396</v>
      </c>
      <c r="W80" s="60">
        <f t="shared" si="53"/>
        <v>69</v>
      </c>
      <c r="X80" s="60">
        <f t="shared" si="53"/>
        <v>65.884181976318402</v>
      </c>
      <c r="Y80" s="60">
        <f t="shared" si="53"/>
        <v>69.540344238281307</v>
      </c>
      <c r="Z80" s="60">
        <f t="shared" si="53"/>
        <v>72.059089660644503</v>
      </c>
      <c r="AA80" s="60">
        <f t="shared" si="53"/>
        <v>79.210693359375</v>
      </c>
      <c r="AB80" s="60">
        <f t="shared" si="53"/>
        <v>62.382125854492202</v>
      </c>
      <c r="AC80" s="60">
        <f t="shared" si="53"/>
        <v>77.778572082519503</v>
      </c>
      <c r="AD80" s="60">
        <f t="shared" si="53"/>
        <v>66.534656524658203</v>
      </c>
      <c r="AE80" s="60">
        <f t="shared" si="53"/>
        <v>69.571838378906307</v>
      </c>
      <c r="AF80" s="60">
        <f t="shared" si="53"/>
        <v>68.143043518066406</v>
      </c>
      <c r="AG80" s="60">
        <f t="shared" si="53"/>
        <v>65.560287475585895</v>
      </c>
      <c r="AH80" s="61">
        <f t="shared" si="53"/>
        <v>66.473121643066406</v>
      </c>
      <c r="AI80" s="70">
        <f t="shared" si="54"/>
        <v>-6.9768753051757955</v>
      </c>
      <c r="AJ80" s="94"/>
      <c r="AK80" s="50" t="s">
        <v>127</v>
      </c>
      <c r="AL80" s="51">
        <v>37.599999427795403</v>
      </c>
      <c r="AM80" s="51">
        <v>33.800000190734899</v>
      </c>
      <c r="AN80" s="51">
        <v>32.149999618530302</v>
      </c>
      <c r="AO80" s="51">
        <v>45.850000381469698</v>
      </c>
      <c r="AP80" s="51">
        <v>51.927881240844698</v>
      </c>
      <c r="AQ80" s="51">
        <v>50.550584793090799</v>
      </c>
      <c r="AR80" s="51">
        <v>64.847805023193402</v>
      </c>
      <c r="AS80" s="51">
        <v>61.594207763671903</v>
      </c>
      <c r="AT80" s="51">
        <v>69.996871948242202</v>
      </c>
      <c r="AU80" s="51">
        <v>53.912500381469698</v>
      </c>
      <c r="AV80" s="51">
        <v>61.452352523803697</v>
      </c>
      <c r="AW80" s="51">
        <v>59.522397994995103</v>
      </c>
      <c r="AX80" s="51">
        <v>42.8751029968262</v>
      </c>
      <c r="AY80" s="51">
        <v>57.777355194091797</v>
      </c>
      <c r="AZ80" s="51">
        <v>50.8725490570068</v>
      </c>
    </row>
    <row r="81" spans="14:52" x14ac:dyDescent="0.25">
      <c r="N81" s="42"/>
      <c r="O81" s="37"/>
      <c r="P81" s="37"/>
      <c r="Q81" s="37"/>
      <c r="S81" s="66" t="s">
        <v>103</v>
      </c>
      <c r="T81" s="64">
        <f t="shared" ref="T81:T88" si="55">AL56</f>
        <v>62.25</v>
      </c>
      <c r="U81" s="64">
        <f t="shared" si="53"/>
        <v>70.649997711181598</v>
      </c>
      <c r="V81" s="64">
        <f t="shared" si="53"/>
        <v>55.850000381469698</v>
      </c>
      <c r="W81" s="64">
        <f t="shared" si="53"/>
        <v>68.000001907348604</v>
      </c>
      <c r="X81" s="64">
        <f t="shared" si="53"/>
        <v>68.914119720458999</v>
      </c>
      <c r="Y81" s="64">
        <f t="shared" si="53"/>
        <v>66.605443954467802</v>
      </c>
      <c r="Z81" s="64">
        <f t="shared" si="53"/>
        <v>70.024898529052706</v>
      </c>
      <c r="AA81" s="64">
        <f t="shared" si="53"/>
        <v>72.124851226806598</v>
      </c>
      <c r="AB81" s="64">
        <f t="shared" si="53"/>
        <v>78.757476806640597</v>
      </c>
      <c r="AC81" s="64">
        <f t="shared" si="53"/>
        <v>63.133611679077099</v>
      </c>
      <c r="AD81" s="64">
        <f t="shared" si="53"/>
        <v>77.730712890625</v>
      </c>
      <c r="AE81" s="64">
        <f t="shared" si="53"/>
        <v>67.293195724487305</v>
      </c>
      <c r="AF81" s="64">
        <f t="shared" si="53"/>
        <v>69.930271148681598</v>
      </c>
      <c r="AG81" s="64">
        <f t="shared" si="53"/>
        <v>68.52197265625</v>
      </c>
      <c r="AH81" s="67">
        <f t="shared" si="53"/>
        <v>66.076478958129897</v>
      </c>
      <c r="AI81" s="71">
        <f t="shared" si="54"/>
        <v>3.826478958129897</v>
      </c>
      <c r="AJ81" s="94"/>
      <c r="AK81" s="50" t="s">
        <v>128</v>
      </c>
      <c r="AL81" s="51">
        <v>34.799999237060497</v>
      </c>
      <c r="AM81" s="51">
        <v>35.599999427795403</v>
      </c>
      <c r="AN81" s="51">
        <v>35.400000572204597</v>
      </c>
      <c r="AO81" s="51">
        <v>31.149999618530298</v>
      </c>
      <c r="AP81" s="51">
        <v>45.1042804718018</v>
      </c>
      <c r="AQ81" s="51">
        <v>50.862787246704102</v>
      </c>
      <c r="AR81" s="51">
        <v>49.747810363769503</v>
      </c>
      <c r="AS81" s="51">
        <v>63.403772354125998</v>
      </c>
      <c r="AT81" s="51">
        <v>60.384708404541001</v>
      </c>
      <c r="AU81" s="51">
        <v>68.533786773681598</v>
      </c>
      <c r="AV81" s="51">
        <v>53.152730941772496</v>
      </c>
      <c r="AW81" s="51">
        <v>60.4296550750732</v>
      </c>
      <c r="AX81" s="51">
        <v>58.485019683837898</v>
      </c>
      <c r="AY81" s="51">
        <v>42.575996398925803</v>
      </c>
      <c r="AZ81" s="51">
        <v>56.935455322265597</v>
      </c>
    </row>
    <row r="82" spans="14:52" x14ac:dyDescent="0.25">
      <c r="N82" s="42"/>
      <c r="O82" s="37"/>
      <c r="P82" s="37"/>
      <c r="Q82" s="37"/>
      <c r="S82" s="29" t="s">
        <v>104</v>
      </c>
      <c r="T82" s="60">
        <f t="shared" si="55"/>
        <v>51.949998855590799</v>
      </c>
      <c r="U82" s="60">
        <f t="shared" si="53"/>
        <v>65.849998474121094</v>
      </c>
      <c r="V82" s="60">
        <f t="shared" si="53"/>
        <v>74.099998474121094</v>
      </c>
      <c r="W82" s="60">
        <f t="shared" si="53"/>
        <v>57.050001144409201</v>
      </c>
      <c r="X82" s="60">
        <f t="shared" si="53"/>
        <v>68.471363067626996</v>
      </c>
      <c r="Y82" s="60">
        <f t="shared" si="53"/>
        <v>68.940368652343807</v>
      </c>
      <c r="Z82" s="60">
        <f t="shared" si="53"/>
        <v>67.402637481689496</v>
      </c>
      <c r="AA82" s="60">
        <f t="shared" si="53"/>
        <v>70.592350006103501</v>
      </c>
      <c r="AB82" s="60">
        <f t="shared" si="53"/>
        <v>72.329200744628906</v>
      </c>
      <c r="AC82" s="60">
        <f t="shared" si="53"/>
        <v>78.492008209228501</v>
      </c>
      <c r="AD82" s="60">
        <f t="shared" si="53"/>
        <v>63.930328369140597</v>
      </c>
      <c r="AE82" s="60">
        <f t="shared" si="53"/>
        <v>77.813095092773395</v>
      </c>
      <c r="AF82" s="60">
        <f t="shared" si="53"/>
        <v>68.126440048217802</v>
      </c>
      <c r="AG82" s="60">
        <f t="shared" si="53"/>
        <v>70.421073913574205</v>
      </c>
      <c r="AH82" s="61">
        <f t="shared" si="53"/>
        <v>69.029914855957003</v>
      </c>
      <c r="AI82" s="70">
        <f t="shared" si="54"/>
        <v>17.079916000366204</v>
      </c>
      <c r="AJ82" s="94"/>
      <c r="AK82" s="50" t="s">
        <v>129</v>
      </c>
      <c r="AL82" s="51">
        <v>26.800000190734899</v>
      </c>
      <c r="AM82" s="51">
        <v>32</v>
      </c>
      <c r="AN82" s="51">
        <v>36.900000572204597</v>
      </c>
      <c r="AO82" s="51">
        <v>34.400000572204597</v>
      </c>
      <c r="AP82" s="51">
        <v>30.746641159057599</v>
      </c>
      <c r="AQ82" s="51">
        <v>44.261472702026403</v>
      </c>
      <c r="AR82" s="51">
        <v>49.700313568115199</v>
      </c>
      <c r="AS82" s="51">
        <v>48.890567779541001</v>
      </c>
      <c r="AT82" s="51">
        <v>61.863832473754897</v>
      </c>
      <c r="AU82" s="51">
        <v>59.108478546142599</v>
      </c>
      <c r="AV82" s="51">
        <v>66.9688529968262</v>
      </c>
      <c r="AW82" s="51">
        <v>52.341363906860401</v>
      </c>
      <c r="AX82" s="51">
        <v>59.307384490966797</v>
      </c>
      <c r="AY82" s="51">
        <v>57.366981506347699</v>
      </c>
      <c r="AZ82" s="51">
        <v>42.226966857910199</v>
      </c>
    </row>
    <row r="83" spans="14:52" x14ac:dyDescent="0.25">
      <c r="N83" s="42"/>
      <c r="O83" s="37"/>
      <c r="P83" s="37"/>
      <c r="Q83" s="37"/>
      <c r="S83" s="66" t="s">
        <v>105</v>
      </c>
      <c r="T83" s="64">
        <f t="shared" si="55"/>
        <v>63.850000381469698</v>
      </c>
      <c r="U83" s="64">
        <f t="shared" si="53"/>
        <v>49.5</v>
      </c>
      <c r="V83" s="64">
        <f t="shared" si="53"/>
        <v>70.700000762939496</v>
      </c>
      <c r="W83" s="64">
        <f t="shared" si="53"/>
        <v>75.950000762939496</v>
      </c>
      <c r="X83" s="64">
        <f t="shared" si="53"/>
        <v>58.255619049072301</v>
      </c>
      <c r="Y83" s="64">
        <f t="shared" si="53"/>
        <v>68.981519699096694</v>
      </c>
      <c r="Z83" s="64">
        <f t="shared" si="53"/>
        <v>69.075950622558594</v>
      </c>
      <c r="AA83" s="64">
        <f t="shared" si="53"/>
        <v>68.234806060791001</v>
      </c>
      <c r="AB83" s="64">
        <f t="shared" si="53"/>
        <v>71.175979614257798</v>
      </c>
      <c r="AC83" s="64">
        <f t="shared" si="53"/>
        <v>72.621067047119098</v>
      </c>
      <c r="AD83" s="64">
        <f t="shared" si="53"/>
        <v>78.366950988769503</v>
      </c>
      <c r="AE83" s="64">
        <f t="shared" si="53"/>
        <v>64.764518737792997</v>
      </c>
      <c r="AF83" s="64">
        <f t="shared" si="53"/>
        <v>77.994190216064496</v>
      </c>
      <c r="AG83" s="64">
        <f t="shared" si="53"/>
        <v>68.998077392578097</v>
      </c>
      <c r="AH83" s="67">
        <f t="shared" si="53"/>
        <v>70.989814758300795</v>
      </c>
      <c r="AI83" s="71">
        <f t="shared" si="54"/>
        <v>7.1398143768310973</v>
      </c>
      <c r="AJ83" s="94"/>
      <c r="AK83" s="50" t="s">
        <v>130</v>
      </c>
      <c r="AL83" s="51">
        <v>48.099998474121101</v>
      </c>
      <c r="AM83" s="51">
        <v>28</v>
      </c>
      <c r="AN83" s="51">
        <v>34.850000381469698</v>
      </c>
      <c r="AO83" s="51">
        <v>37.599999427795403</v>
      </c>
      <c r="AP83" s="51">
        <v>33.588014602661097</v>
      </c>
      <c r="AQ83" s="51">
        <v>29.932778358459501</v>
      </c>
      <c r="AR83" s="51">
        <v>42.9624118804932</v>
      </c>
      <c r="AS83" s="51">
        <v>48.075151443481403</v>
      </c>
      <c r="AT83" s="51">
        <v>47.569057464599602</v>
      </c>
      <c r="AU83" s="51">
        <v>59.802967071533203</v>
      </c>
      <c r="AV83" s="51">
        <v>57.309890747070298</v>
      </c>
      <c r="AW83" s="51">
        <v>64.8523464202881</v>
      </c>
      <c r="AX83" s="51">
        <v>51.0224800109863</v>
      </c>
      <c r="AY83" s="51">
        <v>57.659868240356403</v>
      </c>
      <c r="AZ83" s="51">
        <v>55.734687805175803</v>
      </c>
    </row>
    <row r="84" spans="14:52" x14ac:dyDescent="0.25">
      <c r="N84" s="42"/>
      <c r="O84" s="37"/>
      <c r="P84" s="37"/>
      <c r="Q84" s="37"/>
      <c r="S84" s="29" t="s">
        <v>106</v>
      </c>
      <c r="T84" s="60">
        <f t="shared" si="55"/>
        <v>53.399999618530302</v>
      </c>
      <c r="U84" s="60">
        <f t="shared" si="53"/>
        <v>68.75</v>
      </c>
      <c r="V84" s="60">
        <f t="shared" si="53"/>
        <v>50.550001144409201</v>
      </c>
      <c r="W84" s="60">
        <f t="shared" si="53"/>
        <v>70.549999237060504</v>
      </c>
      <c r="X84" s="60">
        <f t="shared" si="53"/>
        <v>75.611373901367202</v>
      </c>
      <c r="Y84" s="60">
        <f t="shared" si="53"/>
        <v>59.1513767242432</v>
      </c>
      <c r="Z84" s="60">
        <f t="shared" si="53"/>
        <v>69.293243408203097</v>
      </c>
      <c r="AA84" s="60">
        <f t="shared" si="53"/>
        <v>69.033866882324205</v>
      </c>
      <c r="AB84" s="60">
        <f t="shared" si="53"/>
        <v>68.829586029052706</v>
      </c>
      <c r="AC84" s="60">
        <f t="shared" si="53"/>
        <v>71.501628875732393</v>
      </c>
      <c r="AD84" s="60">
        <f t="shared" si="53"/>
        <v>72.7222900390625</v>
      </c>
      <c r="AE84" s="60">
        <f t="shared" si="53"/>
        <v>78.068683624267607</v>
      </c>
      <c r="AF84" s="60">
        <f t="shared" si="53"/>
        <v>65.340900421142607</v>
      </c>
      <c r="AG84" s="60">
        <f t="shared" si="53"/>
        <v>77.951339721679702</v>
      </c>
      <c r="AH84" s="61">
        <f t="shared" si="53"/>
        <v>69.626228332519503</v>
      </c>
      <c r="AI84" s="70">
        <f t="shared" si="54"/>
        <v>16.226228713989201</v>
      </c>
      <c r="AJ84" s="94"/>
      <c r="AK84" s="50" t="s">
        <v>131</v>
      </c>
      <c r="AL84" s="51">
        <v>30.75</v>
      </c>
      <c r="AM84" s="51">
        <v>44.75</v>
      </c>
      <c r="AN84" s="51">
        <v>26</v>
      </c>
      <c r="AO84" s="51">
        <v>34.549999237060497</v>
      </c>
      <c r="AP84" s="51">
        <v>36.148455619811998</v>
      </c>
      <c r="AQ84" s="51">
        <v>32.558297157287598</v>
      </c>
      <c r="AR84" s="51">
        <v>28.9630880355835</v>
      </c>
      <c r="AS84" s="51">
        <v>41.491743087768597</v>
      </c>
      <c r="AT84" s="51">
        <v>46.2919311523438</v>
      </c>
      <c r="AU84" s="51">
        <v>46.029964447021499</v>
      </c>
      <c r="AV84" s="51">
        <v>57.546524047851598</v>
      </c>
      <c r="AW84" s="51">
        <v>55.2852973937988</v>
      </c>
      <c r="AX84" s="51">
        <v>62.499000549316399</v>
      </c>
      <c r="AY84" s="51">
        <v>49.479814529418903</v>
      </c>
      <c r="AZ84" s="51">
        <v>55.762323379516602</v>
      </c>
    </row>
    <row r="85" spans="14:52" x14ac:dyDescent="0.25">
      <c r="N85" s="42"/>
      <c r="O85" s="37"/>
      <c r="P85" s="37"/>
      <c r="Q85" s="37"/>
      <c r="S85" s="66" t="s">
        <v>107</v>
      </c>
      <c r="T85" s="64">
        <f t="shared" si="55"/>
        <v>62.249998092651403</v>
      </c>
      <c r="U85" s="64">
        <f t="shared" si="53"/>
        <v>56.449998855590799</v>
      </c>
      <c r="V85" s="64">
        <f t="shared" si="53"/>
        <v>69</v>
      </c>
      <c r="W85" s="64">
        <f t="shared" si="53"/>
        <v>54.050001144409201</v>
      </c>
      <c r="X85" s="64">
        <f t="shared" si="53"/>
        <v>70.508209228515597</v>
      </c>
      <c r="Y85" s="64">
        <f t="shared" si="53"/>
        <v>75.121292114257798</v>
      </c>
      <c r="Z85" s="64">
        <f t="shared" si="53"/>
        <v>59.771699905395501</v>
      </c>
      <c r="AA85" s="64">
        <f t="shared" si="53"/>
        <v>69.3631401062012</v>
      </c>
      <c r="AB85" s="64">
        <f t="shared" si="53"/>
        <v>68.860534667968807</v>
      </c>
      <c r="AC85" s="64">
        <f t="shared" si="53"/>
        <v>69.1567573547363</v>
      </c>
      <c r="AD85" s="64">
        <f t="shared" si="53"/>
        <v>71.620796203613295</v>
      </c>
      <c r="AE85" s="64">
        <f t="shared" si="53"/>
        <v>72.629714965820298</v>
      </c>
      <c r="AF85" s="64">
        <f t="shared" si="53"/>
        <v>77.605777740478501</v>
      </c>
      <c r="AG85" s="64">
        <f t="shared" si="53"/>
        <v>65.708806991577106</v>
      </c>
      <c r="AH85" s="67">
        <f t="shared" si="53"/>
        <v>77.750080108642607</v>
      </c>
      <c r="AI85" s="71">
        <f t="shared" si="54"/>
        <v>15.500082015991204</v>
      </c>
      <c r="AJ85" s="94"/>
      <c r="AK85" s="50" t="s">
        <v>132</v>
      </c>
      <c r="AL85" s="51">
        <v>25</v>
      </c>
      <c r="AM85" s="51">
        <v>29.899999618530298</v>
      </c>
      <c r="AN85" s="51">
        <v>40.850000381469698</v>
      </c>
      <c r="AO85" s="51">
        <v>25.699999809265101</v>
      </c>
      <c r="AP85" s="51">
        <v>32.972741127014203</v>
      </c>
      <c r="AQ85" s="51">
        <v>34.381213188171401</v>
      </c>
      <c r="AR85" s="51">
        <v>31.1932888031006</v>
      </c>
      <c r="AS85" s="51">
        <v>27.713738441467299</v>
      </c>
      <c r="AT85" s="51">
        <v>39.697093963622997</v>
      </c>
      <c r="AU85" s="51">
        <v>44.186511993408203</v>
      </c>
      <c r="AV85" s="51">
        <v>44.1384181976318</v>
      </c>
      <c r="AW85" s="51">
        <v>54.935575485229499</v>
      </c>
      <c r="AX85" s="51">
        <v>52.878812789916999</v>
      </c>
      <c r="AY85" s="51">
        <v>59.7743434906006</v>
      </c>
      <c r="AZ85" s="51">
        <v>47.5650730133057</v>
      </c>
    </row>
    <row r="86" spans="14:52" x14ac:dyDescent="0.25">
      <c r="N86" s="42"/>
      <c r="O86" s="37"/>
      <c r="P86" s="37"/>
      <c r="Q86" s="37"/>
      <c r="S86" s="29" t="s">
        <v>108</v>
      </c>
      <c r="T86" s="60">
        <f t="shared" si="55"/>
        <v>78.150001525878906</v>
      </c>
      <c r="U86" s="60">
        <f t="shared" si="53"/>
        <v>59.399999618530302</v>
      </c>
      <c r="V86" s="60">
        <f t="shared" si="53"/>
        <v>59.350000381469698</v>
      </c>
      <c r="W86" s="60">
        <f t="shared" si="53"/>
        <v>68.350002288818402</v>
      </c>
      <c r="X86" s="60">
        <f t="shared" si="53"/>
        <v>53.9652996063232</v>
      </c>
      <c r="Y86" s="60">
        <f t="shared" si="53"/>
        <v>70.159969329833999</v>
      </c>
      <c r="Z86" s="60">
        <f t="shared" si="53"/>
        <v>74.4234809875488</v>
      </c>
      <c r="AA86" s="60">
        <f t="shared" si="53"/>
        <v>60.030855178833001</v>
      </c>
      <c r="AB86" s="60">
        <f t="shared" si="53"/>
        <v>69.127128601074205</v>
      </c>
      <c r="AC86" s="60">
        <f t="shared" si="53"/>
        <v>68.434524536132798</v>
      </c>
      <c r="AD86" s="60">
        <f t="shared" si="53"/>
        <v>69.138515472412095</v>
      </c>
      <c r="AE86" s="60">
        <f t="shared" si="53"/>
        <v>71.445438385009794</v>
      </c>
      <c r="AF86" s="60">
        <f t="shared" si="53"/>
        <v>72.238182067871094</v>
      </c>
      <c r="AG86" s="60">
        <f t="shared" si="53"/>
        <v>76.906730651855497</v>
      </c>
      <c r="AH86" s="61">
        <f t="shared" si="53"/>
        <v>65.738353729248004</v>
      </c>
      <c r="AI86" s="70">
        <f t="shared" si="54"/>
        <v>-12.411647796630902</v>
      </c>
      <c r="AJ86" s="94"/>
      <c r="AK86" s="50" t="s">
        <v>133</v>
      </c>
      <c r="AL86" s="51">
        <v>21.149999618530298</v>
      </c>
      <c r="AM86" s="51">
        <v>25.050000190734899</v>
      </c>
      <c r="AN86" s="51">
        <v>28</v>
      </c>
      <c r="AO86" s="51">
        <v>38.549999237060497</v>
      </c>
      <c r="AP86" s="51">
        <v>24.656843185424801</v>
      </c>
      <c r="AQ86" s="51">
        <v>31.374264717102101</v>
      </c>
      <c r="AR86" s="51">
        <v>32.645897865295403</v>
      </c>
      <c r="AS86" s="51">
        <v>29.8191175460815</v>
      </c>
      <c r="AT86" s="51">
        <v>26.462164878845201</v>
      </c>
      <c r="AU86" s="51">
        <v>37.887195587158203</v>
      </c>
      <c r="AV86" s="51">
        <v>42.071149826049798</v>
      </c>
      <c r="AW86" s="51">
        <v>42.203248977661097</v>
      </c>
      <c r="AX86" s="51">
        <v>52.306276321411097</v>
      </c>
      <c r="AY86" s="51">
        <v>50.469890594482401</v>
      </c>
      <c r="AZ86" s="51">
        <v>57.033372879028299</v>
      </c>
    </row>
    <row r="87" spans="14:52" x14ac:dyDescent="0.25">
      <c r="N87" s="42"/>
      <c r="O87" s="37"/>
      <c r="P87" s="37"/>
      <c r="Q87" s="37"/>
      <c r="S87" s="66" t="s">
        <v>109</v>
      </c>
      <c r="T87" s="64">
        <f t="shared" si="55"/>
        <v>76.849998474121094</v>
      </c>
      <c r="U87" s="64">
        <f t="shared" si="53"/>
        <v>75.350002288818402</v>
      </c>
      <c r="V87" s="64">
        <f t="shared" si="53"/>
        <v>61.600000381469698</v>
      </c>
      <c r="W87" s="64">
        <f t="shared" si="53"/>
        <v>56.399999618530302</v>
      </c>
      <c r="X87" s="64">
        <f t="shared" si="53"/>
        <v>67.7501735687256</v>
      </c>
      <c r="Y87" s="64">
        <f t="shared" si="53"/>
        <v>53.987491607666001</v>
      </c>
      <c r="Z87" s="64">
        <f t="shared" si="53"/>
        <v>69.987964630126996</v>
      </c>
      <c r="AA87" s="64">
        <f t="shared" si="53"/>
        <v>73.962295532226605</v>
      </c>
      <c r="AB87" s="64">
        <f t="shared" si="53"/>
        <v>60.381332397460902</v>
      </c>
      <c r="AC87" s="64">
        <f t="shared" si="53"/>
        <v>69.038713455200195</v>
      </c>
      <c r="AD87" s="64">
        <f t="shared" si="53"/>
        <v>68.200710296630902</v>
      </c>
      <c r="AE87" s="64">
        <f t="shared" si="53"/>
        <v>69.244171142578097</v>
      </c>
      <c r="AF87" s="64">
        <f t="shared" si="53"/>
        <v>71.430233001708999</v>
      </c>
      <c r="AG87" s="64">
        <f t="shared" si="53"/>
        <v>72.037418365478501</v>
      </c>
      <c r="AH87" s="67">
        <f t="shared" si="53"/>
        <v>76.464763641357393</v>
      </c>
      <c r="AI87" s="71">
        <f t="shared" si="54"/>
        <v>-0.3852348327637003</v>
      </c>
      <c r="AJ87" s="94"/>
      <c r="AK87" s="50" t="s">
        <v>134</v>
      </c>
      <c r="AL87" s="51">
        <v>22.399999618530298</v>
      </c>
      <c r="AM87" s="51">
        <v>19.25</v>
      </c>
      <c r="AN87" s="51">
        <v>24.800000190734899</v>
      </c>
      <c r="AO87" s="51">
        <v>26.049999237060501</v>
      </c>
      <c r="AP87" s="51">
        <v>36.109132766723597</v>
      </c>
      <c r="AQ87" s="51">
        <v>23.561346054077099</v>
      </c>
      <c r="AR87" s="51">
        <v>29.771006584167498</v>
      </c>
      <c r="AS87" s="51">
        <v>30.9465942382813</v>
      </c>
      <c r="AT87" s="51">
        <v>28.464292526245099</v>
      </c>
      <c r="AU87" s="51">
        <v>25.225954055786101</v>
      </c>
      <c r="AV87" s="51">
        <v>36.066709518432603</v>
      </c>
      <c r="AW87" s="51">
        <v>39.954872131347699</v>
      </c>
      <c r="AX87" s="51">
        <v>40.232934951782198</v>
      </c>
      <c r="AY87" s="51">
        <v>49.697217941284201</v>
      </c>
      <c r="AZ87" s="51">
        <v>48.066558837890597</v>
      </c>
    </row>
    <row r="88" spans="14:52" x14ac:dyDescent="0.25">
      <c r="N88" s="42"/>
      <c r="O88" s="37"/>
      <c r="P88" s="37"/>
      <c r="Q88" s="37"/>
      <c r="S88" s="68" t="s">
        <v>110</v>
      </c>
      <c r="T88" s="62">
        <f t="shared" si="55"/>
        <v>60.100000381469698</v>
      </c>
      <c r="U88" s="62">
        <f t="shared" si="53"/>
        <v>75.650001525878906</v>
      </c>
      <c r="V88" s="62">
        <f t="shared" si="53"/>
        <v>77.900001525878906</v>
      </c>
      <c r="W88" s="62">
        <f t="shared" si="53"/>
        <v>60.300001144409201</v>
      </c>
      <c r="X88" s="62">
        <f t="shared" si="53"/>
        <v>56.765985488891602</v>
      </c>
      <c r="Y88" s="62">
        <f t="shared" si="53"/>
        <v>67.309024810791001</v>
      </c>
      <c r="Z88" s="62">
        <f t="shared" si="53"/>
        <v>54.086977005004897</v>
      </c>
      <c r="AA88" s="62">
        <f t="shared" si="53"/>
        <v>69.898513793945298</v>
      </c>
      <c r="AB88" s="62">
        <f t="shared" si="53"/>
        <v>73.636783599853501</v>
      </c>
      <c r="AC88" s="62">
        <f t="shared" si="53"/>
        <v>60.747531890869098</v>
      </c>
      <c r="AD88" s="62">
        <f t="shared" si="53"/>
        <v>69.050401687622099</v>
      </c>
      <c r="AE88" s="62">
        <f t="shared" si="53"/>
        <v>68.055244445800795</v>
      </c>
      <c r="AF88" s="62">
        <f t="shared" si="53"/>
        <v>69.404457092285199</v>
      </c>
      <c r="AG88" s="62">
        <f t="shared" si="53"/>
        <v>71.488391876220703</v>
      </c>
      <c r="AH88" s="63">
        <f t="shared" si="53"/>
        <v>71.954593658447294</v>
      </c>
      <c r="AI88" s="92">
        <f t="shared" si="54"/>
        <v>11.854593276977596</v>
      </c>
      <c r="AJ88" s="94"/>
      <c r="AK88" s="50" t="s">
        <v>135</v>
      </c>
      <c r="AL88" s="51">
        <v>30.299999237060501</v>
      </c>
      <c r="AM88" s="51">
        <v>23.25</v>
      </c>
      <c r="AN88" s="51">
        <v>15.8499999046326</v>
      </c>
      <c r="AO88" s="51">
        <v>30.399999618530298</v>
      </c>
      <c r="AP88" s="51">
        <v>24.476946830749501</v>
      </c>
      <c r="AQ88" s="51">
        <v>33.649290084838903</v>
      </c>
      <c r="AR88" s="51">
        <v>22.329658508300799</v>
      </c>
      <c r="AS88" s="51">
        <v>28.093263626098601</v>
      </c>
      <c r="AT88" s="51">
        <v>29.242185592651399</v>
      </c>
      <c r="AU88" s="51">
        <v>27.043289184570298</v>
      </c>
      <c r="AV88" s="51">
        <v>23.9261636734009</v>
      </c>
      <c r="AW88" s="51">
        <v>34.1247234344482</v>
      </c>
      <c r="AX88" s="51">
        <v>37.715118408203097</v>
      </c>
      <c r="AY88" s="51">
        <v>38.134912490844698</v>
      </c>
      <c r="AZ88" s="51">
        <v>46.992080688476598</v>
      </c>
    </row>
    <row r="89" spans="14:52" x14ac:dyDescent="0.25">
      <c r="N89" s="42"/>
      <c r="O89" s="37"/>
      <c r="P89" s="37"/>
      <c r="Q89" s="37"/>
      <c r="S89" s="3" t="s">
        <v>9</v>
      </c>
      <c r="T89" s="60">
        <f>SUM(T79:T88)</f>
        <v>639.39999389648438</v>
      </c>
      <c r="U89" s="60">
        <f t="shared" ref="U89:AI89" si="56">SUM(U79:U88)</f>
        <v>637.19999694824219</v>
      </c>
      <c r="V89" s="60">
        <f t="shared" si="56"/>
        <v>652.44999885559082</v>
      </c>
      <c r="W89" s="60">
        <f t="shared" si="56"/>
        <v>644.80000686645508</v>
      </c>
      <c r="X89" s="60">
        <f t="shared" si="56"/>
        <v>655.25219917297375</v>
      </c>
      <c r="Y89" s="60">
        <f t="shared" si="56"/>
        <v>671.8945007324221</v>
      </c>
      <c r="Z89" s="60">
        <f t="shared" si="56"/>
        <v>685.97495651245117</v>
      </c>
      <c r="AA89" s="60">
        <f t="shared" si="56"/>
        <v>694.10360145568848</v>
      </c>
      <c r="AB89" s="60">
        <f t="shared" si="56"/>
        <v>703.4375</v>
      </c>
      <c r="AC89" s="60">
        <f t="shared" si="56"/>
        <v>696.72195434570301</v>
      </c>
      <c r="AD89" s="60">
        <f t="shared" si="56"/>
        <v>706.59075355529785</v>
      </c>
      <c r="AE89" s="60">
        <f t="shared" si="56"/>
        <v>706.73723793029785</v>
      </c>
      <c r="AF89" s="60">
        <f t="shared" si="56"/>
        <v>705.32906532287609</v>
      </c>
      <c r="AG89" s="60">
        <f t="shared" si="56"/>
        <v>703.66622352600098</v>
      </c>
      <c r="AH89" s="60">
        <f t="shared" si="56"/>
        <v>700.06044769287098</v>
      </c>
      <c r="AI89" s="60">
        <f t="shared" si="56"/>
        <v>60.660453796386605</v>
      </c>
      <c r="AJ89" s="99"/>
      <c r="AK89" s="50" t="s">
        <v>136</v>
      </c>
      <c r="AL89" s="51">
        <v>23.849999427795399</v>
      </c>
      <c r="AM89" s="51">
        <v>29.049999237060501</v>
      </c>
      <c r="AN89" s="51">
        <v>22.100000381469702</v>
      </c>
      <c r="AO89" s="51">
        <v>16.999999523162799</v>
      </c>
      <c r="AP89" s="51">
        <v>28.736474037170399</v>
      </c>
      <c r="AQ89" s="51">
        <v>23.275977134704601</v>
      </c>
      <c r="AR89" s="51">
        <v>31.744601249694799</v>
      </c>
      <c r="AS89" s="51">
        <v>21.375917434692401</v>
      </c>
      <c r="AT89" s="51">
        <v>26.802679061889599</v>
      </c>
      <c r="AU89" s="51">
        <v>27.905199050903299</v>
      </c>
      <c r="AV89" s="51">
        <v>25.925142288208001</v>
      </c>
      <c r="AW89" s="51">
        <v>22.894702911376999</v>
      </c>
      <c r="AX89" s="51">
        <v>32.616911888122601</v>
      </c>
      <c r="AY89" s="51">
        <v>36.003709793090799</v>
      </c>
      <c r="AZ89" s="51">
        <v>36.499390602111802</v>
      </c>
    </row>
    <row r="90" spans="14:52" x14ac:dyDescent="0.25">
      <c r="N90" s="42"/>
      <c r="O90" s="37"/>
      <c r="P90" s="37"/>
      <c r="Q90" s="37"/>
      <c r="S90" s="75" t="s">
        <v>111</v>
      </c>
      <c r="T90" s="76">
        <f>AL64</f>
        <v>52.75</v>
      </c>
      <c r="U90" s="76">
        <f t="shared" ref="U90:AH99" si="57">AM64</f>
        <v>60.950000762939503</v>
      </c>
      <c r="V90" s="76">
        <f t="shared" si="57"/>
        <v>78.400001525878906</v>
      </c>
      <c r="W90" s="76">
        <f t="shared" si="57"/>
        <v>78.700000762939496</v>
      </c>
      <c r="X90" s="76">
        <f t="shared" si="57"/>
        <v>60.431253433227504</v>
      </c>
      <c r="Y90" s="76">
        <f t="shared" si="57"/>
        <v>57.0653266906738</v>
      </c>
      <c r="Z90" s="76">
        <f t="shared" si="57"/>
        <v>66.916942596435504</v>
      </c>
      <c r="AA90" s="76">
        <f t="shared" si="57"/>
        <v>54.1527004241943</v>
      </c>
      <c r="AB90" s="76">
        <f t="shared" si="57"/>
        <v>69.810031890869098</v>
      </c>
      <c r="AC90" s="76">
        <f t="shared" si="57"/>
        <v>73.317264556884794</v>
      </c>
      <c r="AD90" s="76">
        <f t="shared" si="57"/>
        <v>61.072069168090799</v>
      </c>
      <c r="AE90" s="76">
        <f t="shared" si="57"/>
        <v>69.040920257568402</v>
      </c>
      <c r="AF90" s="76">
        <f t="shared" si="57"/>
        <v>67.890438079833999</v>
      </c>
      <c r="AG90" s="76">
        <f t="shared" si="57"/>
        <v>69.541069030761705</v>
      </c>
      <c r="AH90" s="77">
        <f t="shared" si="57"/>
        <v>71.545066833496094</v>
      </c>
      <c r="AI90" s="91">
        <f t="shared" ref="AI90:AI99" si="58">AH90-T90</f>
        <v>18.795066833496094</v>
      </c>
      <c r="AJ90" s="94"/>
      <c r="AK90" s="50" t="s">
        <v>137</v>
      </c>
      <c r="AL90" s="51">
        <v>25.650000572204601</v>
      </c>
      <c r="AM90" s="51">
        <v>18.8499999046326</v>
      </c>
      <c r="AN90" s="51">
        <v>29.049999237060501</v>
      </c>
      <c r="AO90" s="51">
        <v>19.050000190734899</v>
      </c>
      <c r="AP90" s="51">
        <v>16.088880538940401</v>
      </c>
      <c r="AQ90" s="51">
        <v>26.7964973449707</v>
      </c>
      <c r="AR90" s="51">
        <v>21.814902305602999</v>
      </c>
      <c r="AS90" s="51">
        <v>29.597586631774899</v>
      </c>
      <c r="AT90" s="51">
        <v>20.1577100753784</v>
      </c>
      <c r="AU90" s="51">
        <v>25.260553359985401</v>
      </c>
      <c r="AV90" s="51">
        <v>26.297595024108901</v>
      </c>
      <c r="AW90" s="51">
        <v>24.5086507797241</v>
      </c>
      <c r="AX90" s="51">
        <v>21.5786294937134</v>
      </c>
      <c r="AY90" s="51">
        <v>30.819147109985401</v>
      </c>
      <c r="AZ90" s="51">
        <v>34.008534431457498</v>
      </c>
    </row>
    <row r="91" spans="14:52" x14ac:dyDescent="0.25">
      <c r="N91" s="42"/>
      <c r="O91" s="37"/>
      <c r="P91" s="37"/>
      <c r="Q91" s="37"/>
      <c r="S91" s="29" t="s">
        <v>112</v>
      </c>
      <c r="T91" s="60">
        <f>AL65</f>
        <v>67.299999237060504</v>
      </c>
      <c r="U91" s="60">
        <f t="shared" si="57"/>
        <v>50.850000381469698</v>
      </c>
      <c r="V91" s="60">
        <f t="shared" si="57"/>
        <v>63.25</v>
      </c>
      <c r="W91" s="60">
        <f t="shared" si="57"/>
        <v>74.050003051757798</v>
      </c>
      <c r="X91" s="60">
        <f t="shared" si="57"/>
        <v>77.822715759277301</v>
      </c>
      <c r="Y91" s="60">
        <f t="shared" si="57"/>
        <v>60.459581375122099</v>
      </c>
      <c r="Z91" s="60">
        <f t="shared" si="57"/>
        <v>57.240045547485401</v>
      </c>
      <c r="AA91" s="60">
        <f t="shared" si="57"/>
        <v>66.476715087890597</v>
      </c>
      <c r="AB91" s="60">
        <f t="shared" si="57"/>
        <v>54.1405925750732</v>
      </c>
      <c r="AC91" s="60">
        <f t="shared" si="57"/>
        <v>69.637702941894503</v>
      </c>
      <c r="AD91" s="60">
        <f t="shared" si="57"/>
        <v>72.928295135498004</v>
      </c>
      <c r="AE91" s="60">
        <f t="shared" si="57"/>
        <v>61.295173645019503</v>
      </c>
      <c r="AF91" s="60">
        <f t="shared" si="57"/>
        <v>68.916740417480497</v>
      </c>
      <c r="AG91" s="60">
        <f t="shared" si="57"/>
        <v>67.661155700683594</v>
      </c>
      <c r="AH91" s="61">
        <f t="shared" si="57"/>
        <v>69.598423004150405</v>
      </c>
      <c r="AI91" s="70">
        <f t="shared" si="58"/>
        <v>2.2984237670899006</v>
      </c>
      <c r="AJ91" s="94"/>
      <c r="AK91" s="50" t="s">
        <v>138</v>
      </c>
      <c r="AL91" s="51">
        <v>12.3499999046326</v>
      </c>
      <c r="AM91" s="51">
        <v>23.399999618530298</v>
      </c>
      <c r="AN91" s="51">
        <v>17.549999713897702</v>
      </c>
      <c r="AO91" s="51">
        <v>26.199998855590799</v>
      </c>
      <c r="AP91" s="51">
        <v>17.5215373039246</v>
      </c>
      <c r="AQ91" s="51">
        <v>14.9242584705353</v>
      </c>
      <c r="AR91" s="51">
        <v>24.595577239990199</v>
      </c>
      <c r="AS91" s="51">
        <v>20.0938720703125</v>
      </c>
      <c r="AT91" s="51">
        <v>27.185277938842798</v>
      </c>
      <c r="AU91" s="51">
        <v>18.683453559875499</v>
      </c>
      <c r="AV91" s="51">
        <v>23.464441299438501</v>
      </c>
      <c r="AW91" s="51">
        <v>24.39089012146</v>
      </c>
      <c r="AX91" s="51">
        <v>22.798208713531501</v>
      </c>
      <c r="AY91" s="51">
        <v>20.0065517425537</v>
      </c>
      <c r="AZ91" s="51">
        <v>28.7465867996216</v>
      </c>
    </row>
    <row r="92" spans="14:52" x14ac:dyDescent="0.25">
      <c r="N92" s="42"/>
      <c r="O92" s="37"/>
      <c r="P92" s="37"/>
      <c r="Q92" s="37"/>
      <c r="S92" s="66" t="s">
        <v>113</v>
      </c>
      <c r="T92" s="64">
        <f t="shared" ref="T92:T99" si="59">AL66</f>
        <v>52.600002288818402</v>
      </c>
      <c r="U92" s="64">
        <f t="shared" si="57"/>
        <v>65.899999618530302</v>
      </c>
      <c r="V92" s="64">
        <f t="shared" si="57"/>
        <v>53.800001144409201</v>
      </c>
      <c r="W92" s="64">
        <f t="shared" si="57"/>
        <v>62.399999618530302</v>
      </c>
      <c r="X92" s="64">
        <f t="shared" si="57"/>
        <v>73.174430847167997</v>
      </c>
      <c r="Y92" s="64">
        <f t="shared" si="57"/>
        <v>76.998229980468807</v>
      </c>
      <c r="Z92" s="64">
        <f t="shared" si="57"/>
        <v>60.5349311828613</v>
      </c>
      <c r="AA92" s="64">
        <f t="shared" si="57"/>
        <v>57.469123840332003</v>
      </c>
      <c r="AB92" s="64">
        <f t="shared" si="57"/>
        <v>66.100286483764606</v>
      </c>
      <c r="AC92" s="64">
        <f t="shared" si="57"/>
        <v>54.182428359985401</v>
      </c>
      <c r="AD92" s="64">
        <f t="shared" si="57"/>
        <v>69.523494720458999</v>
      </c>
      <c r="AE92" s="64">
        <f t="shared" si="57"/>
        <v>72.600170135498004</v>
      </c>
      <c r="AF92" s="64">
        <f t="shared" si="57"/>
        <v>61.540885925292997</v>
      </c>
      <c r="AG92" s="64">
        <f t="shared" si="57"/>
        <v>68.836435317993207</v>
      </c>
      <c r="AH92" s="67">
        <f t="shared" si="57"/>
        <v>67.517631530761705</v>
      </c>
      <c r="AI92" s="71">
        <f t="shared" si="58"/>
        <v>14.917629241943303</v>
      </c>
      <c r="AJ92" s="94"/>
      <c r="AK92" s="50" t="s">
        <v>139</v>
      </c>
      <c r="AL92" s="51">
        <v>13.300000190734901</v>
      </c>
      <c r="AM92" s="51">
        <v>12.0999999046326</v>
      </c>
      <c r="AN92" s="51">
        <v>22.399999618530298</v>
      </c>
      <c r="AO92" s="51">
        <v>15.550000190734901</v>
      </c>
      <c r="AP92" s="51">
        <v>23.508058547973601</v>
      </c>
      <c r="AQ92" s="51">
        <v>15.8604502677917</v>
      </c>
      <c r="AR92" s="51">
        <v>13.6138088703156</v>
      </c>
      <c r="AS92" s="51">
        <v>22.246500968933098</v>
      </c>
      <c r="AT92" s="51">
        <v>18.227683067321799</v>
      </c>
      <c r="AU92" s="51">
        <v>24.620416641235401</v>
      </c>
      <c r="AV92" s="51">
        <v>17.050264358520501</v>
      </c>
      <c r="AW92" s="51">
        <v>21.4795017242432</v>
      </c>
      <c r="AX92" s="51">
        <v>22.298910617828401</v>
      </c>
      <c r="AY92" s="51">
        <v>20.898571491241501</v>
      </c>
      <c r="AZ92" s="51">
        <v>18.262407302856399</v>
      </c>
    </row>
    <row r="93" spans="14:52" x14ac:dyDescent="0.25">
      <c r="S93" s="29" t="s">
        <v>114</v>
      </c>
      <c r="T93" s="60">
        <f t="shared" si="59"/>
        <v>61.800001144409201</v>
      </c>
      <c r="U93" s="60">
        <f t="shared" si="57"/>
        <v>46.699998855590799</v>
      </c>
      <c r="V93" s="60">
        <f t="shared" si="57"/>
        <v>69.799999237060504</v>
      </c>
      <c r="W93" s="60">
        <f t="shared" si="57"/>
        <v>55.899999618530302</v>
      </c>
      <c r="X93" s="60">
        <f t="shared" si="57"/>
        <v>62.323146820068402</v>
      </c>
      <c r="Y93" s="60">
        <f t="shared" si="57"/>
        <v>72.490283966064496</v>
      </c>
      <c r="Z93" s="60">
        <f t="shared" si="57"/>
        <v>76.349998474121094</v>
      </c>
      <c r="AA93" s="60">
        <f t="shared" si="57"/>
        <v>60.717151641845703</v>
      </c>
      <c r="AB93" s="60">
        <f t="shared" si="57"/>
        <v>57.8161716461182</v>
      </c>
      <c r="AC93" s="60">
        <f t="shared" si="57"/>
        <v>65.886161804199205</v>
      </c>
      <c r="AD93" s="60">
        <f t="shared" si="57"/>
        <v>54.389823913574197</v>
      </c>
      <c r="AE93" s="60">
        <f t="shared" si="57"/>
        <v>69.547191619873004</v>
      </c>
      <c r="AF93" s="60">
        <f t="shared" si="57"/>
        <v>72.419910430908203</v>
      </c>
      <c r="AG93" s="60">
        <f t="shared" si="57"/>
        <v>61.897445678710902</v>
      </c>
      <c r="AH93" s="61">
        <f t="shared" si="57"/>
        <v>68.901170730590806</v>
      </c>
      <c r="AI93" s="70">
        <f t="shared" si="58"/>
        <v>7.1011695861816051</v>
      </c>
      <c r="AJ93" s="94"/>
      <c r="AK93" s="50" t="s">
        <v>140</v>
      </c>
      <c r="AL93" s="51">
        <v>20.5</v>
      </c>
      <c r="AM93" s="51">
        <v>13.1499996185303</v>
      </c>
      <c r="AN93" s="51">
        <v>9.1000001430511492</v>
      </c>
      <c r="AO93" s="51">
        <v>21.399999618530298</v>
      </c>
      <c r="AP93" s="51">
        <v>13.8994517326355</v>
      </c>
      <c r="AQ93" s="51">
        <v>20.8239426612854</v>
      </c>
      <c r="AR93" s="51">
        <v>14.155022621154799</v>
      </c>
      <c r="AS93" s="51">
        <v>12.237165451049799</v>
      </c>
      <c r="AT93" s="51">
        <v>19.8752489089966</v>
      </c>
      <c r="AU93" s="51">
        <v>16.337290287017801</v>
      </c>
      <c r="AV93" s="51">
        <v>22.016227722168001</v>
      </c>
      <c r="AW93" s="51">
        <v>15.3540544509888</v>
      </c>
      <c r="AX93" s="51">
        <v>19.404499530792201</v>
      </c>
      <c r="AY93" s="51">
        <v>20.149977684021</v>
      </c>
      <c r="AZ93" s="51">
        <v>18.933218955993699</v>
      </c>
    </row>
    <row r="94" spans="14:52" x14ac:dyDescent="0.25">
      <c r="S94" s="66" t="s">
        <v>115</v>
      </c>
      <c r="T94" s="64">
        <f t="shared" si="59"/>
        <v>40.600000381469698</v>
      </c>
      <c r="U94" s="64">
        <f t="shared" si="57"/>
        <v>58.849998474121101</v>
      </c>
      <c r="V94" s="64">
        <f t="shared" si="57"/>
        <v>51.200000762939503</v>
      </c>
      <c r="W94" s="64">
        <f t="shared" si="57"/>
        <v>70.450000762939496</v>
      </c>
      <c r="X94" s="64">
        <f t="shared" si="57"/>
        <v>55.833686828613303</v>
      </c>
      <c r="Y94" s="64">
        <f t="shared" si="57"/>
        <v>62.146167755127003</v>
      </c>
      <c r="Z94" s="64">
        <f t="shared" si="57"/>
        <v>71.778167724609403</v>
      </c>
      <c r="AA94" s="64">
        <f t="shared" si="57"/>
        <v>75.658679962158203</v>
      </c>
      <c r="AB94" s="64">
        <f t="shared" si="57"/>
        <v>60.787284851074197</v>
      </c>
      <c r="AC94" s="64">
        <f t="shared" si="57"/>
        <v>58.048273086547901</v>
      </c>
      <c r="AD94" s="64">
        <f t="shared" si="57"/>
        <v>65.593238830566406</v>
      </c>
      <c r="AE94" s="64">
        <f t="shared" si="57"/>
        <v>54.500747680664098</v>
      </c>
      <c r="AF94" s="64">
        <f t="shared" si="57"/>
        <v>69.452672958373995</v>
      </c>
      <c r="AG94" s="64">
        <f t="shared" si="57"/>
        <v>72.160308837890597</v>
      </c>
      <c r="AH94" s="67">
        <f t="shared" si="57"/>
        <v>62.128053665161097</v>
      </c>
      <c r="AI94" s="71">
        <f t="shared" si="58"/>
        <v>21.528053283691399</v>
      </c>
      <c r="AJ94" s="94"/>
      <c r="AK94" s="50" t="s">
        <v>141</v>
      </c>
      <c r="AL94" s="51">
        <v>15.300000190734901</v>
      </c>
      <c r="AM94" s="51">
        <v>16.399999618530298</v>
      </c>
      <c r="AN94" s="51">
        <v>11.0499999523163</v>
      </c>
      <c r="AO94" s="51">
        <v>6.7000000476837203</v>
      </c>
      <c r="AP94" s="51">
        <v>18.628736495971701</v>
      </c>
      <c r="AQ94" s="51">
        <v>12.2405242919922</v>
      </c>
      <c r="AR94" s="51">
        <v>18.218405723571799</v>
      </c>
      <c r="AS94" s="51">
        <v>12.431357383728001</v>
      </c>
      <c r="AT94" s="51">
        <v>10.8417141437531</v>
      </c>
      <c r="AU94" s="51">
        <v>17.512712001800502</v>
      </c>
      <c r="AV94" s="51">
        <v>14.4667735099792</v>
      </c>
      <c r="AW94" s="51">
        <v>19.431176185607899</v>
      </c>
      <c r="AX94" s="51">
        <v>13.654188156127899</v>
      </c>
      <c r="AY94" s="51">
        <v>17.304160118102999</v>
      </c>
      <c r="AZ94" s="51">
        <v>18.008769512176499</v>
      </c>
    </row>
    <row r="95" spans="14:52" x14ac:dyDescent="0.25">
      <c r="S95" s="29" t="s">
        <v>116</v>
      </c>
      <c r="T95" s="60">
        <f t="shared" si="59"/>
        <v>66.200000762939496</v>
      </c>
      <c r="U95" s="60">
        <f t="shared" si="57"/>
        <v>40.25</v>
      </c>
      <c r="V95" s="60">
        <f t="shared" si="57"/>
        <v>59.649999618530302</v>
      </c>
      <c r="W95" s="60">
        <f t="shared" si="57"/>
        <v>50.5</v>
      </c>
      <c r="X95" s="60">
        <f t="shared" si="57"/>
        <v>69.771387100219698</v>
      </c>
      <c r="Y95" s="60">
        <f t="shared" si="57"/>
        <v>55.700643539428697</v>
      </c>
      <c r="Z95" s="60">
        <f t="shared" si="57"/>
        <v>61.937498092651403</v>
      </c>
      <c r="AA95" s="60">
        <f t="shared" si="57"/>
        <v>71.104812622070298</v>
      </c>
      <c r="AB95" s="60">
        <f t="shared" si="57"/>
        <v>75.013343811035199</v>
      </c>
      <c r="AC95" s="60">
        <f t="shared" si="57"/>
        <v>60.797996520996101</v>
      </c>
      <c r="AD95" s="60">
        <f t="shared" si="57"/>
        <v>58.2077541351318</v>
      </c>
      <c r="AE95" s="60">
        <f t="shared" si="57"/>
        <v>65.300968170166001</v>
      </c>
      <c r="AF95" s="60">
        <f t="shared" si="57"/>
        <v>54.564914703369098</v>
      </c>
      <c r="AG95" s="60">
        <f t="shared" si="57"/>
        <v>69.3164253234863</v>
      </c>
      <c r="AH95" s="61">
        <f t="shared" si="57"/>
        <v>71.900264739990206</v>
      </c>
      <c r="AI95" s="70">
        <f t="shared" si="58"/>
        <v>5.7002639770507102</v>
      </c>
      <c r="AJ95" s="94"/>
      <c r="AK95" s="50" t="s">
        <v>142</v>
      </c>
      <c r="AL95" s="51">
        <v>11.25</v>
      </c>
      <c r="AM95" s="51">
        <v>13.3999996185303</v>
      </c>
      <c r="AN95" s="51">
        <v>14.3999996185303</v>
      </c>
      <c r="AO95" s="51">
        <v>8.6000001430511492</v>
      </c>
      <c r="AP95" s="51">
        <v>5.7136281728744498</v>
      </c>
      <c r="AQ95" s="51">
        <v>16.038157463073698</v>
      </c>
      <c r="AR95" s="51">
        <v>10.6372954845428</v>
      </c>
      <c r="AS95" s="51">
        <v>15.7547855377197</v>
      </c>
      <c r="AT95" s="51">
        <v>10.7772543430328</v>
      </c>
      <c r="AU95" s="51">
        <v>9.4883053302764893</v>
      </c>
      <c r="AV95" s="51">
        <v>15.233943939209</v>
      </c>
      <c r="AW95" s="51">
        <v>12.6450819969177</v>
      </c>
      <c r="AX95" s="51">
        <v>16.9457249641418</v>
      </c>
      <c r="AY95" s="51">
        <v>12.004051208496101</v>
      </c>
      <c r="AZ95" s="51">
        <v>15.265485763549799</v>
      </c>
    </row>
    <row r="96" spans="14:52" x14ac:dyDescent="0.25">
      <c r="S96" s="66" t="s">
        <v>117</v>
      </c>
      <c r="T96" s="64">
        <f t="shared" si="59"/>
        <v>61.049999237060497</v>
      </c>
      <c r="U96" s="64">
        <f t="shared" si="57"/>
        <v>64.350002288818402</v>
      </c>
      <c r="V96" s="64">
        <f t="shared" si="57"/>
        <v>39.25</v>
      </c>
      <c r="W96" s="64">
        <f t="shared" si="57"/>
        <v>61.399999618530302</v>
      </c>
      <c r="X96" s="64">
        <f t="shared" si="57"/>
        <v>50.734827041625998</v>
      </c>
      <c r="Y96" s="64">
        <f t="shared" si="57"/>
        <v>69.148176193237305</v>
      </c>
      <c r="Z96" s="64">
        <f t="shared" si="57"/>
        <v>55.5922756195068</v>
      </c>
      <c r="AA96" s="64">
        <f t="shared" si="57"/>
        <v>61.7491645812988</v>
      </c>
      <c r="AB96" s="64">
        <f t="shared" si="57"/>
        <v>70.504203796386705</v>
      </c>
      <c r="AC96" s="64">
        <f t="shared" si="57"/>
        <v>74.440540313720703</v>
      </c>
      <c r="AD96" s="64">
        <f t="shared" si="57"/>
        <v>60.820976257324197</v>
      </c>
      <c r="AE96" s="64">
        <f t="shared" si="57"/>
        <v>58.362979888916001</v>
      </c>
      <c r="AF96" s="64">
        <f t="shared" si="57"/>
        <v>65.041252136230497</v>
      </c>
      <c r="AG96" s="64">
        <f t="shared" si="57"/>
        <v>54.642339706420898</v>
      </c>
      <c r="AH96" s="67">
        <f t="shared" si="57"/>
        <v>69.2054443359375</v>
      </c>
      <c r="AI96" s="71">
        <f t="shared" si="58"/>
        <v>8.1554450988770029</v>
      </c>
      <c r="AJ96" s="94"/>
      <c r="AK96" s="50" t="s">
        <v>143</v>
      </c>
      <c r="AL96" s="51">
        <v>7.4500002861022896</v>
      </c>
      <c r="AM96" s="51">
        <v>10.699999809265099</v>
      </c>
      <c r="AN96" s="51">
        <v>9</v>
      </c>
      <c r="AO96" s="51">
        <v>12.8999996185303</v>
      </c>
      <c r="AP96" s="51">
        <v>7.45727515220642</v>
      </c>
      <c r="AQ96" s="51">
        <v>4.6770353317260698</v>
      </c>
      <c r="AR96" s="51">
        <v>13.4192161560059</v>
      </c>
      <c r="AS96" s="51">
        <v>8.9353325366973895</v>
      </c>
      <c r="AT96" s="51">
        <v>13.2112112045288</v>
      </c>
      <c r="AU96" s="51">
        <v>9.0090451240539604</v>
      </c>
      <c r="AV96" s="51">
        <v>8.0074383020401001</v>
      </c>
      <c r="AW96" s="51">
        <v>12.858181953430201</v>
      </c>
      <c r="AX96" s="51">
        <v>10.6900491714478</v>
      </c>
      <c r="AY96" s="51">
        <v>14.3638591766357</v>
      </c>
      <c r="AZ96" s="51">
        <v>10.2061543464661</v>
      </c>
    </row>
    <row r="97" spans="19:52" x14ac:dyDescent="0.25">
      <c r="S97" s="29" t="s">
        <v>118</v>
      </c>
      <c r="T97" s="60">
        <f t="shared" si="59"/>
        <v>53.149999618530302</v>
      </c>
      <c r="U97" s="60">
        <f t="shared" si="57"/>
        <v>61.699998855590799</v>
      </c>
      <c r="V97" s="60">
        <f t="shared" si="57"/>
        <v>66.250001907348604</v>
      </c>
      <c r="W97" s="60">
        <f t="shared" si="57"/>
        <v>40.799999237060497</v>
      </c>
      <c r="X97" s="60">
        <f t="shared" si="57"/>
        <v>61.308710098266602</v>
      </c>
      <c r="Y97" s="60">
        <f t="shared" si="57"/>
        <v>51.112867355346701</v>
      </c>
      <c r="Z97" s="60">
        <f t="shared" si="57"/>
        <v>68.7790851593018</v>
      </c>
      <c r="AA97" s="60">
        <f t="shared" si="57"/>
        <v>55.710323333740199</v>
      </c>
      <c r="AB97" s="60">
        <f t="shared" si="57"/>
        <v>61.7877521514893</v>
      </c>
      <c r="AC97" s="60">
        <f t="shared" si="57"/>
        <v>70.194435119628906</v>
      </c>
      <c r="AD97" s="60">
        <f t="shared" si="57"/>
        <v>74.159870147705107</v>
      </c>
      <c r="AE97" s="60">
        <f t="shared" si="57"/>
        <v>61.077064514160199</v>
      </c>
      <c r="AF97" s="60">
        <f t="shared" si="57"/>
        <v>58.716436386108398</v>
      </c>
      <c r="AG97" s="60">
        <f t="shared" si="57"/>
        <v>65.0481147766113</v>
      </c>
      <c r="AH97" s="61">
        <f t="shared" si="57"/>
        <v>54.958217620849602</v>
      </c>
      <c r="AI97" s="70">
        <f t="shared" si="58"/>
        <v>1.8082180023193004</v>
      </c>
      <c r="AJ97" s="94"/>
      <c r="AK97" s="50" t="s">
        <v>144</v>
      </c>
      <c r="AL97" s="51">
        <v>6.7999999523162797</v>
      </c>
      <c r="AM97" s="51">
        <v>3.0500001013279001</v>
      </c>
      <c r="AN97" s="51">
        <v>8.5500001907348597</v>
      </c>
      <c r="AO97" s="51">
        <v>7.5</v>
      </c>
      <c r="AP97" s="51">
        <v>10.379990100860599</v>
      </c>
      <c r="AQ97" s="51">
        <v>6.2099481821060198</v>
      </c>
      <c r="AR97" s="51">
        <v>3.6385763287544299</v>
      </c>
      <c r="AS97" s="51">
        <v>10.9283335208893</v>
      </c>
      <c r="AT97" s="51">
        <v>7.2465949058532697</v>
      </c>
      <c r="AU97" s="51">
        <v>10.765140295028701</v>
      </c>
      <c r="AV97" s="51">
        <v>7.2853014469146702</v>
      </c>
      <c r="AW97" s="51">
        <v>6.5151560306549099</v>
      </c>
      <c r="AX97" s="51">
        <v>10.550996303558399</v>
      </c>
      <c r="AY97" s="51">
        <v>8.7552232742309606</v>
      </c>
      <c r="AZ97" s="51">
        <v>11.861988067626999</v>
      </c>
    </row>
    <row r="98" spans="19:52" x14ac:dyDescent="0.25">
      <c r="S98" s="66" t="s">
        <v>119</v>
      </c>
      <c r="T98" s="64">
        <f t="shared" si="59"/>
        <v>68.199996948242202</v>
      </c>
      <c r="U98" s="64">
        <f t="shared" si="57"/>
        <v>52.350000381469698</v>
      </c>
      <c r="V98" s="64">
        <f t="shared" si="57"/>
        <v>62.699998855590799</v>
      </c>
      <c r="W98" s="64">
        <f t="shared" si="57"/>
        <v>64.850000381469698</v>
      </c>
      <c r="X98" s="64">
        <f t="shared" si="57"/>
        <v>41.602800369262702</v>
      </c>
      <c r="Y98" s="64">
        <f t="shared" si="57"/>
        <v>61.353467941284201</v>
      </c>
      <c r="Z98" s="64">
        <f t="shared" si="57"/>
        <v>51.589492797851598</v>
      </c>
      <c r="AA98" s="64">
        <f t="shared" si="57"/>
        <v>68.546285629272504</v>
      </c>
      <c r="AB98" s="64">
        <f t="shared" si="57"/>
        <v>55.958766937255902</v>
      </c>
      <c r="AC98" s="64">
        <f t="shared" si="57"/>
        <v>61.965764999389599</v>
      </c>
      <c r="AD98" s="64">
        <f t="shared" si="57"/>
        <v>70.046833038330107</v>
      </c>
      <c r="AE98" s="64">
        <f t="shared" si="57"/>
        <v>74.048509597778306</v>
      </c>
      <c r="AF98" s="64">
        <f t="shared" si="57"/>
        <v>61.470209121704102</v>
      </c>
      <c r="AG98" s="64">
        <f t="shared" si="57"/>
        <v>59.193149566650398</v>
      </c>
      <c r="AH98" s="67">
        <f t="shared" si="57"/>
        <v>65.209913253784194</v>
      </c>
      <c r="AI98" s="71">
        <f t="shared" si="58"/>
        <v>-2.9900836944580078</v>
      </c>
      <c r="AJ98" s="94"/>
      <c r="AK98" s="50" t="s">
        <v>145</v>
      </c>
      <c r="AL98" s="51">
        <v>3</v>
      </c>
      <c r="AM98" s="51">
        <v>4.6499998122453698</v>
      </c>
      <c r="AN98" s="51">
        <v>1.5</v>
      </c>
      <c r="AO98" s="51">
        <v>5.7000000476837203</v>
      </c>
      <c r="AP98" s="51">
        <v>6.0890598148107502</v>
      </c>
      <c r="AQ98" s="51">
        <v>8.1691830158233607</v>
      </c>
      <c r="AR98" s="51">
        <v>4.9994760751724199</v>
      </c>
      <c r="AS98" s="51">
        <v>2.6981331706047098</v>
      </c>
      <c r="AT98" s="51">
        <v>8.7064051628112793</v>
      </c>
      <c r="AU98" s="51">
        <v>5.7023458480834996</v>
      </c>
      <c r="AV98" s="51">
        <v>8.5735206604003906</v>
      </c>
      <c r="AW98" s="51">
        <v>5.7181649208068803</v>
      </c>
      <c r="AX98" s="51">
        <v>5.1322501897811899</v>
      </c>
      <c r="AY98" s="51">
        <v>8.4622247219085693</v>
      </c>
      <c r="AZ98" s="51">
        <v>6.9801602363586399</v>
      </c>
    </row>
    <row r="99" spans="19:52" x14ac:dyDescent="0.25">
      <c r="S99" s="68" t="s">
        <v>120</v>
      </c>
      <c r="T99" s="62">
        <f t="shared" si="59"/>
        <v>61.700000762939503</v>
      </c>
      <c r="U99" s="62">
        <f t="shared" si="57"/>
        <v>67</v>
      </c>
      <c r="V99" s="62">
        <f t="shared" si="57"/>
        <v>57.399997711181598</v>
      </c>
      <c r="W99" s="62">
        <f t="shared" si="57"/>
        <v>66.249998092651396</v>
      </c>
      <c r="X99" s="62">
        <f t="shared" si="57"/>
        <v>64.725669860839801</v>
      </c>
      <c r="Y99" s="62">
        <f t="shared" si="57"/>
        <v>42.456764221191399</v>
      </c>
      <c r="Z99" s="62">
        <f t="shared" si="57"/>
        <v>61.526443481445298</v>
      </c>
      <c r="AA99" s="62">
        <f t="shared" si="57"/>
        <v>52.171070098877003</v>
      </c>
      <c r="AB99" s="62">
        <f t="shared" si="57"/>
        <v>68.457704544067397</v>
      </c>
      <c r="AC99" s="62">
        <f t="shared" si="57"/>
        <v>56.3373928070068</v>
      </c>
      <c r="AD99" s="62">
        <f t="shared" si="57"/>
        <v>62.281129837036097</v>
      </c>
      <c r="AE99" s="62">
        <f t="shared" si="57"/>
        <v>70.080204010009794</v>
      </c>
      <c r="AF99" s="62">
        <f t="shared" si="57"/>
        <v>74.101924896240206</v>
      </c>
      <c r="AG99" s="62">
        <f t="shared" si="57"/>
        <v>62.007036209106403</v>
      </c>
      <c r="AH99" s="63">
        <f t="shared" si="57"/>
        <v>59.7985229492188</v>
      </c>
      <c r="AI99" s="92">
        <f t="shared" si="58"/>
        <v>-1.9014778137207031</v>
      </c>
      <c r="AJ99" s="94"/>
      <c r="AK99" s="50" t="s">
        <v>146</v>
      </c>
      <c r="AL99" s="51">
        <v>4</v>
      </c>
      <c r="AM99" s="51">
        <v>4</v>
      </c>
      <c r="AN99" s="51">
        <v>2.49999995529652</v>
      </c>
      <c r="AO99" s="51">
        <v>1.3500000238418599</v>
      </c>
      <c r="AP99" s="51">
        <v>4.5099545717239398</v>
      </c>
      <c r="AQ99" s="51">
        <v>4.8377581983804703</v>
      </c>
      <c r="AR99" s="51">
        <v>6.4863879680633501</v>
      </c>
      <c r="AS99" s="51">
        <v>3.9876618981361398</v>
      </c>
      <c r="AT99" s="51">
        <v>1.9928044676780701</v>
      </c>
      <c r="AU99" s="51">
        <v>6.9658608436584499</v>
      </c>
      <c r="AV99" s="51">
        <v>4.48525774478912</v>
      </c>
      <c r="AW99" s="51">
        <v>6.8556723594665501</v>
      </c>
      <c r="AX99" s="51">
        <v>4.5109794139862096</v>
      </c>
      <c r="AY99" s="51">
        <v>4.0458151698112497</v>
      </c>
      <c r="AZ99" s="51">
        <v>6.8089427947998002</v>
      </c>
    </row>
    <row r="100" spans="19:52" x14ac:dyDescent="0.25">
      <c r="S100" s="3" t="s">
        <v>9</v>
      </c>
      <c r="T100" s="60">
        <f>SUM(T90:T99)</f>
        <v>585.35000038146973</v>
      </c>
      <c r="U100" s="60">
        <f t="shared" ref="U100:AI100" si="60">SUM(U90:U99)</f>
        <v>568.89999961853039</v>
      </c>
      <c r="V100" s="60">
        <f t="shared" si="60"/>
        <v>601.70000076293957</v>
      </c>
      <c r="W100" s="60">
        <f t="shared" si="60"/>
        <v>625.30000114440929</v>
      </c>
      <c r="X100" s="60">
        <f t="shared" si="60"/>
        <v>617.72862815856934</v>
      </c>
      <c r="Y100" s="60">
        <f t="shared" si="60"/>
        <v>608.93150901794456</v>
      </c>
      <c r="Z100" s="60">
        <f t="shared" si="60"/>
        <v>632.24488067626953</v>
      </c>
      <c r="AA100" s="60">
        <f t="shared" si="60"/>
        <v>623.75602722167957</v>
      </c>
      <c r="AB100" s="60">
        <f t="shared" si="60"/>
        <v>640.37613868713379</v>
      </c>
      <c r="AC100" s="60">
        <f t="shared" si="60"/>
        <v>644.80796051025402</v>
      </c>
      <c r="AD100" s="60">
        <f t="shared" si="60"/>
        <v>649.02348518371571</v>
      </c>
      <c r="AE100" s="60">
        <f t="shared" si="60"/>
        <v>655.85392951965332</v>
      </c>
      <c r="AF100" s="60">
        <f t="shared" si="60"/>
        <v>654.11538505554211</v>
      </c>
      <c r="AG100" s="60">
        <f t="shared" si="60"/>
        <v>650.30348014831543</v>
      </c>
      <c r="AH100" s="60">
        <f t="shared" si="60"/>
        <v>660.76270866394032</v>
      </c>
      <c r="AI100" s="60">
        <f t="shared" si="60"/>
        <v>75.412708282470618</v>
      </c>
      <c r="AJ100" s="99"/>
      <c r="AK100" s="50" t="s">
        <v>147</v>
      </c>
      <c r="AL100" s="51">
        <v>1.25</v>
      </c>
      <c r="AM100" s="51">
        <v>2</v>
      </c>
      <c r="AN100" s="51">
        <v>2</v>
      </c>
      <c r="AO100" s="51">
        <v>1.29999995231628</v>
      </c>
      <c r="AP100" s="51">
        <v>1.04012182541192</v>
      </c>
      <c r="AQ100" s="51">
        <v>3.5546249151229898</v>
      </c>
      <c r="AR100" s="51">
        <v>3.8366630673408499</v>
      </c>
      <c r="AS100" s="51">
        <v>5.1493077278137198</v>
      </c>
      <c r="AT100" s="51">
        <v>3.1807239651680002</v>
      </c>
      <c r="AU100" s="51">
        <v>1.5238111615181</v>
      </c>
      <c r="AV100" s="51">
        <v>5.5654197931289699</v>
      </c>
      <c r="AW100" s="51">
        <v>3.5515698194503802</v>
      </c>
      <c r="AX100" s="51">
        <v>5.4819484949111903</v>
      </c>
      <c r="AY100" s="51">
        <v>3.58107686042786</v>
      </c>
      <c r="AZ100" s="51">
        <v>3.2112765312194802</v>
      </c>
    </row>
    <row r="101" spans="19:52" x14ac:dyDescent="0.25">
      <c r="S101" s="75" t="s">
        <v>121</v>
      </c>
      <c r="T101" s="76">
        <f>AL74</f>
        <v>72.049999237060504</v>
      </c>
      <c r="U101" s="76">
        <f t="shared" ref="U101:AH110" si="61">AM74</f>
        <v>60.700000762939503</v>
      </c>
      <c r="V101" s="76">
        <f t="shared" si="61"/>
        <v>75.149997711181598</v>
      </c>
      <c r="W101" s="76">
        <f t="shared" si="61"/>
        <v>57.249998092651403</v>
      </c>
      <c r="X101" s="76">
        <f t="shared" si="61"/>
        <v>66.282596588134794</v>
      </c>
      <c r="Y101" s="76">
        <f t="shared" si="61"/>
        <v>64.5799560546875</v>
      </c>
      <c r="Z101" s="76">
        <f t="shared" si="61"/>
        <v>43.193567276000998</v>
      </c>
      <c r="AA101" s="76">
        <f t="shared" si="61"/>
        <v>61.647691726684599</v>
      </c>
      <c r="AB101" s="76">
        <f t="shared" si="61"/>
        <v>52.654006958007798</v>
      </c>
      <c r="AC101" s="76">
        <f t="shared" si="61"/>
        <v>68.350179672241197</v>
      </c>
      <c r="AD101" s="76">
        <f t="shared" si="61"/>
        <v>56.658920288085902</v>
      </c>
      <c r="AE101" s="76">
        <f t="shared" si="61"/>
        <v>62.535013198852504</v>
      </c>
      <c r="AF101" s="76">
        <f t="shared" si="61"/>
        <v>70.068450927734403</v>
      </c>
      <c r="AG101" s="76">
        <f t="shared" si="61"/>
        <v>74.121599197387695</v>
      </c>
      <c r="AH101" s="77">
        <f t="shared" si="61"/>
        <v>62.459300994872997</v>
      </c>
      <c r="AI101" s="91">
        <f t="shared" ref="AI101:AI110" si="62">AH101-T101</f>
        <v>-9.5906982421875071</v>
      </c>
      <c r="AJ101" s="94"/>
      <c r="AK101" s="50" t="s">
        <v>148</v>
      </c>
      <c r="AL101" s="51">
        <v>0.15000000596046401</v>
      </c>
      <c r="AM101" s="51">
        <v>1.04999995231628</v>
      </c>
      <c r="AN101" s="51">
        <v>2</v>
      </c>
      <c r="AO101" s="51">
        <v>2</v>
      </c>
      <c r="AP101" s="51">
        <v>1.0461810724809799</v>
      </c>
      <c r="AQ101" s="51">
        <v>0.82916607894003402</v>
      </c>
      <c r="AR101" s="51">
        <v>2.7946370244026202</v>
      </c>
      <c r="AS101" s="51">
        <v>3.0639822781085999</v>
      </c>
      <c r="AT101" s="51">
        <v>4.0829061269760096</v>
      </c>
      <c r="AU101" s="51">
        <v>2.5406564474105799</v>
      </c>
      <c r="AV101" s="51">
        <v>1.2012980580329899</v>
      </c>
      <c r="AW101" s="51">
        <v>4.4244508743286097</v>
      </c>
      <c r="AX101" s="51">
        <v>2.8251178860664399</v>
      </c>
      <c r="AY101" s="51">
        <v>4.3626422882080096</v>
      </c>
      <c r="AZ101" s="51">
        <v>2.8588114976882899</v>
      </c>
    </row>
    <row r="102" spans="19:52" x14ac:dyDescent="0.25">
      <c r="S102" s="29" t="s">
        <v>122</v>
      </c>
      <c r="T102" s="60">
        <f>AL75</f>
        <v>49.200000762939503</v>
      </c>
      <c r="U102" s="60">
        <f t="shared" si="61"/>
        <v>69.350002288818402</v>
      </c>
      <c r="V102" s="60">
        <f t="shared" si="61"/>
        <v>62.549999237060497</v>
      </c>
      <c r="W102" s="60">
        <f t="shared" si="61"/>
        <v>76.949996948242202</v>
      </c>
      <c r="X102" s="60">
        <f t="shared" si="61"/>
        <v>57.338605880737298</v>
      </c>
      <c r="Y102" s="60">
        <f t="shared" si="61"/>
        <v>66.138122558593807</v>
      </c>
      <c r="Z102" s="60">
        <f t="shared" si="61"/>
        <v>64.315099716186495</v>
      </c>
      <c r="AA102" s="60">
        <f t="shared" si="61"/>
        <v>43.7474975585938</v>
      </c>
      <c r="AB102" s="60">
        <f t="shared" si="61"/>
        <v>61.618564605712898</v>
      </c>
      <c r="AC102" s="60">
        <f t="shared" si="61"/>
        <v>52.958187103271499</v>
      </c>
      <c r="AD102" s="60">
        <f t="shared" si="61"/>
        <v>68.115299224853501</v>
      </c>
      <c r="AE102" s="60">
        <f t="shared" si="61"/>
        <v>56.836847305297901</v>
      </c>
      <c r="AF102" s="60">
        <f t="shared" si="61"/>
        <v>62.627548217773402</v>
      </c>
      <c r="AG102" s="60">
        <f t="shared" si="61"/>
        <v>69.927667617797894</v>
      </c>
      <c r="AH102" s="61">
        <f t="shared" si="61"/>
        <v>73.996322631835895</v>
      </c>
      <c r="AI102" s="70">
        <f t="shared" si="62"/>
        <v>24.796321868896392</v>
      </c>
      <c r="AJ102" s="94"/>
      <c r="AK102" s="50" t="s">
        <v>149</v>
      </c>
      <c r="AL102" s="51">
        <v>2.8999999761581399</v>
      </c>
      <c r="AM102" s="51">
        <v>0</v>
      </c>
      <c r="AN102" s="51">
        <v>1.04999995231628</v>
      </c>
      <c r="AO102" s="51">
        <v>1</v>
      </c>
      <c r="AP102" s="51">
        <v>1.5269131278619199</v>
      </c>
      <c r="AQ102" s="51">
        <v>0.75523430854082096</v>
      </c>
      <c r="AR102" s="51">
        <v>0.51885177567601204</v>
      </c>
      <c r="AS102" s="51">
        <v>2.0646492242813101</v>
      </c>
      <c r="AT102" s="51">
        <v>2.3296227902174</v>
      </c>
      <c r="AU102" s="51">
        <v>3.09426689147949</v>
      </c>
      <c r="AV102" s="51">
        <v>1.9010846912860899</v>
      </c>
      <c r="AW102" s="51">
        <v>0.83170284330844901</v>
      </c>
      <c r="AX102" s="51">
        <v>3.33281117677689</v>
      </c>
      <c r="AY102" s="51">
        <v>2.0968555212020901</v>
      </c>
      <c r="AZ102" s="51">
        <v>3.2904806137085001</v>
      </c>
    </row>
    <row r="103" spans="19:52" x14ac:dyDescent="0.25">
      <c r="S103" s="66" t="s">
        <v>123</v>
      </c>
      <c r="T103" s="64">
        <f t="shared" ref="T103:T110" si="63">AL76</f>
        <v>55.350000381469698</v>
      </c>
      <c r="U103" s="64">
        <f t="shared" si="61"/>
        <v>47.399999618530302</v>
      </c>
      <c r="V103" s="64">
        <f t="shared" si="61"/>
        <v>69.25</v>
      </c>
      <c r="W103" s="64">
        <f t="shared" si="61"/>
        <v>66.450000762939496</v>
      </c>
      <c r="X103" s="64">
        <f t="shared" si="61"/>
        <v>75.935897827148395</v>
      </c>
      <c r="Y103" s="64">
        <f t="shared" si="61"/>
        <v>57.010189056396499</v>
      </c>
      <c r="Z103" s="64">
        <f t="shared" si="61"/>
        <v>65.552980422973604</v>
      </c>
      <c r="AA103" s="64">
        <f t="shared" si="61"/>
        <v>63.675155639648402</v>
      </c>
      <c r="AB103" s="64">
        <f t="shared" si="61"/>
        <v>43.9264011383057</v>
      </c>
      <c r="AC103" s="64">
        <f t="shared" si="61"/>
        <v>61.200492858886697</v>
      </c>
      <c r="AD103" s="64">
        <f t="shared" si="61"/>
        <v>52.8703708648682</v>
      </c>
      <c r="AE103" s="64">
        <f t="shared" si="61"/>
        <v>67.516973495483398</v>
      </c>
      <c r="AF103" s="64">
        <f t="shared" si="61"/>
        <v>56.622373580932603</v>
      </c>
      <c r="AG103" s="64">
        <f t="shared" si="61"/>
        <v>62.3279132843018</v>
      </c>
      <c r="AH103" s="67">
        <f t="shared" si="61"/>
        <v>69.391414642333999</v>
      </c>
      <c r="AI103" s="71">
        <f t="shared" si="62"/>
        <v>14.0414142608643</v>
      </c>
      <c r="AJ103" s="94"/>
      <c r="AK103" s="50" t="s">
        <v>150</v>
      </c>
      <c r="AL103" s="51">
        <v>0.59999999403953597</v>
      </c>
      <c r="AM103" s="51">
        <v>2.3500000238418601</v>
      </c>
      <c r="AN103" s="51">
        <v>1.0499999821186099</v>
      </c>
      <c r="AO103" s="51">
        <v>1.79999995231628</v>
      </c>
      <c r="AP103" s="51">
        <v>0.69390570279210795</v>
      </c>
      <c r="AQ103" s="51">
        <v>1.1156898047774999</v>
      </c>
      <c r="AR103" s="51">
        <v>0.49033105373382602</v>
      </c>
      <c r="AS103" s="51">
        <v>0.21990226209163699</v>
      </c>
      <c r="AT103" s="51">
        <v>1.4710262417793301</v>
      </c>
      <c r="AU103" s="51">
        <v>1.7092007026076299</v>
      </c>
      <c r="AV103" s="51">
        <v>2.2744519114494302</v>
      </c>
      <c r="AW103" s="51">
        <v>1.35298135876656</v>
      </c>
      <c r="AX103" s="51">
        <v>0.49902729690074898</v>
      </c>
      <c r="AY103" s="51">
        <v>2.4094892144203199</v>
      </c>
      <c r="AZ103" s="51">
        <v>1.4704564809799201</v>
      </c>
    </row>
    <row r="104" spans="19:52" x14ac:dyDescent="0.25">
      <c r="S104" s="29" t="s">
        <v>124</v>
      </c>
      <c r="T104" s="60">
        <f t="shared" si="63"/>
        <v>44.549999237060497</v>
      </c>
      <c r="U104" s="60">
        <f t="shared" si="61"/>
        <v>55.149999618530302</v>
      </c>
      <c r="V104" s="60">
        <f t="shared" si="61"/>
        <v>49.25</v>
      </c>
      <c r="W104" s="60">
        <f t="shared" si="61"/>
        <v>69.200000762939496</v>
      </c>
      <c r="X104" s="60">
        <f t="shared" si="61"/>
        <v>65.365234375</v>
      </c>
      <c r="Y104" s="60">
        <f t="shared" si="61"/>
        <v>74.581085205078097</v>
      </c>
      <c r="Z104" s="60">
        <f t="shared" si="61"/>
        <v>56.375902175903299</v>
      </c>
      <c r="AA104" s="60">
        <f t="shared" si="61"/>
        <v>64.654321670532198</v>
      </c>
      <c r="AB104" s="60">
        <f t="shared" si="61"/>
        <v>62.743244171142599</v>
      </c>
      <c r="AC104" s="60">
        <f t="shared" si="61"/>
        <v>43.828191757202099</v>
      </c>
      <c r="AD104" s="60">
        <f t="shared" si="61"/>
        <v>60.4739475250244</v>
      </c>
      <c r="AE104" s="60">
        <f t="shared" si="61"/>
        <v>52.504064559936502</v>
      </c>
      <c r="AF104" s="60">
        <f t="shared" si="61"/>
        <v>66.604043960571303</v>
      </c>
      <c r="AG104" s="60">
        <f t="shared" si="61"/>
        <v>56.113153457641602</v>
      </c>
      <c r="AH104" s="61">
        <f t="shared" si="61"/>
        <v>61.725648880004897</v>
      </c>
      <c r="AI104" s="70">
        <f t="shared" si="62"/>
        <v>17.1756496429444</v>
      </c>
      <c r="AJ104" s="94"/>
      <c r="AK104" s="50"/>
      <c r="AL104" s="50"/>
      <c r="AM104" s="50"/>
      <c r="AN104" s="50"/>
      <c r="AO104" s="50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</row>
    <row r="105" spans="19:52" x14ac:dyDescent="0.25">
      <c r="S105" s="66" t="s">
        <v>125</v>
      </c>
      <c r="T105" s="64">
        <f t="shared" si="63"/>
        <v>31.5</v>
      </c>
      <c r="U105" s="64">
        <f t="shared" si="61"/>
        <v>43.700000762939503</v>
      </c>
      <c r="V105" s="64">
        <f t="shared" si="61"/>
        <v>53.350000381469698</v>
      </c>
      <c r="W105" s="64">
        <f t="shared" si="61"/>
        <v>52.25</v>
      </c>
      <c r="X105" s="64">
        <f t="shared" si="61"/>
        <v>67.748861312866197</v>
      </c>
      <c r="Y105" s="64">
        <f t="shared" si="61"/>
        <v>64.109565734863295</v>
      </c>
      <c r="Z105" s="64">
        <f t="shared" si="61"/>
        <v>73.031642913818402</v>
      </c>
      <c r="AA105" s="64">
        <f t="shared" si="61"/>
        <v>55.551088333129897</v>
      </c>
      <c r="AB105" s="64">
        <f t="shared" si="61"/>
        <v>63.580738067627003</v>
      </c>
      <c r="AC105" s="64">
        <f t="shared" si="61"/>
        <v>61.648067474365199</v>
      </c>
      <c r="AD105" s="64">
        <f t="shared" si="61"/>
        <v>43.540281295776403</v>
      </c>
      <c r="AE105" s="64">
        <f t="shared" si="61"/>
        <v>59.569915771484403</v>
      </c>
      <c r="AF105" s="64">
        <f t="shared" si="61"/>
        <v>51.967409133911097</v>
      </c>
      <c r="AG105" s="64">
        <f t="shared" si="61"/>
        <v>65.523756027221694</v>
      </c>
      <c r="AH105" s="67">
        <f t="shared" si="61"/>
        <v>55.419727325439503</v>
      </c>
      <c r="AI105" s="71">
        <f t="shared" si="62"/>
        <v>23.919727325439503</v>
      </c>
      <c r="AJ105" s="94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</row>
    <row r="106" spans="19:52" x14ac:dyDescent="0.25">
      <c r="S106" s="29" t="s">
        <v>126</v>
      </c>
      <c r="T106" s="60">
        <f t="shared" si="63"/>
        <v>35.75</v>
      </c>
      <c r="U106" s="60">
        <f t="shared" si="61"/>
        <v>31.299999237060501</v>
      </c>
      <c r="V106" s="60">
        <f t="shared" si="61"/>
        <v>44.549999237060497</v>
      </c>
      <c r="W106" s="60">
        <f t="shared" si="61"/>
        <v>52.950000762939503</v>
      </c>
      <c r="X106" s="60">
        <f t="shared" si="61"/>
        <v>51.319492340087898</v>
      </c>
      <c r="Y106" s="60">
        <f t="shared" si="61"/>
        <v>66.210365295410199</v>
      </c>
      <c r="Z106" s="60">
        <f t="shared" si="61"/>
        <v>62.760704040527301</v>
      </c>
      <c r="AA106" s="60">
        <f t="shared" si="61"/>
        <v>71.408981323242202</v>
      </c>
      <c r="AB106" s="60">
        <f t="shared" si="61"/>
        <v>54.6424655914307</v>
      </c>
      <c r="AC106" s="60">
        <f t="shared" si="61"/>
        <v>62.420516967773402</v>
      </c>
      <c r="AD106" s="60">
        <f t="shared" si="61"/>
        <v>60.491344451904297</v>
      </c>
      <c r="AE106" s="60">
        <f t="shared" si="61"/>
        <v>43.140171051025398</v>
      </c>
      <c r="AF106" s="60">
        <f t="shared" si="61"/>
        <v>58.580175399780302</v>
      </c>
      <c r="AG106" s="60">
        <f t="shared" si="61"/>
        <v>51.338165283203097</v>
      </c>
      <c r="AH106" s="61">
        <f t="shared" si="61"/>
        <v>64.382684707641602</v>
      </c>
      <c r="AI106" s="70">
        <f t="shared" si="62"/>
        <v>28.632684707641602</v>
      </c>
      <c r="AJ106" s="94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</row>
    <row r="107" spans="19:52" x14ac:dyDescent="0.25">
      <c r="S107" s="66" t="s">
        <v>127</v>
      </c>
      <c r="T107" s="64">
        <f t="shared" si="63"/>
        <v>37.599999427795403</v>
      </c>
      <c r="U107" s="64">
        <f t="shared" si="61"/>
        <v>33.800000190734899</v>
      </c>
      <c r="V107" s="64">
        <f t="shared" si="61"/>
        <v>32.149999618530302</v>
      </c>
      <c r="W107" s="64">
        <f t="shared" si="61"/>
        <v>45.850000381469698</v>
      </c>
      <c r="X107" s="64">
        <f t="shared" si="61"/>
        <v>51.927881240844698</v>
      </c>
      <c r="Y107" s="64">
        <f t="shared" si="61"/>
        <v>50.550584793090799</v>
      </c>
      <c r="Z107" s="64">
        <f t="shared" si="61"/>
        <v>64.847805023193402</v>
      </c>
      <c r="AA107" s="64">
        <f t="shared" si="61"/>
        <v>61.594207763671903</v>
      </c>
      <c r="AB107" s="64">
        <f t="shared" si="61"/>
        <v>69.996871948242202</v>
      </c>
      <c r="AC107" s="64">
        <f t="shared" si="61"/>
        <v>53.912500381469698</v>
      </c>
      <c r="AD107" s="64">
        <f t="shared" si="61"/>
        <v>61.452352523803697</v>
      </c>
      <c r="AE107" s="64">
        <f t="shared" si="61"/>
        <v>59.522397994995103</v>
      </c>
      <c r="AF107" s="64">
        <f t="shared" si="61"/>
        <v>42.8751029968262</v>
      </c>
      <c r="AG107" s="64">
        <f t="shared" si="61"/>
        <v>57.777355194091797</v>
      </c>
      <c r="AH107" s="67">
        <f t="shared" si="61"/>
        <v>50.8725490570068</v>
      </c>
      <c r="AI107" s="71">
        <f t="shared" si="62"/>
        <v>13.272549629211397</v>
      </c>
      <c r="AJ107" s="94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</row>
    <row r="108" spans="19:52" x14ac:dyDescent="0.25">
      <c r="S108" s="29" t="s">
        <v>128</v>
      </c>
      <c r="T108" s="60">
        <f t="shared" si="63"/>
        <v>34.799999237060497</v>
      </c>
      <c r="U108" s="60">
        <f t="shared" si="61"/>
        <v>35.599999427795403</v>
      </c>
      <c r="V108" s="60">
        <f t="shared" si="61"/>
        <v>35.400000572204597</v>
      </c>
      <c r="W108" s="60">
        <f t="shared" si="61"/>
        <v>31.149999618530298</v>
      </c>
      <c r="X108" s="60">
        <f t="shared" si="61"/>
        <v>45.1042804718018</v>
      </c>
      <c r="Y108" s="60">
        <f t="shared" si="61"/>
        <v>50.862787246704102</v>
      </c>
      <c r="Z108" s="60">
        <f t="shared" si="61"/>
        <v>49.747810363769503</v>
      </c>
      <c r="AA108" s="60">
        <f t="shared" si="61"/>
        <v>63.403772354125998</v>
      </c>
      <c r="AB108" s="60">
        <f t="shared" si="61"/>
        <v>60.384708404541001</v>
      </c>
      <c r="AC108" s="60">
        <f t="shared" si="61"/>
        <v>68.533786773681598</v>
      </c>
      <c r="AD108" s="60">
        <f t="shared" si="61"/>
        <v>53.152730941772496</v>
      </c>
      <c r="AE108" s="60">
        <f t="shared" si="61"/>
        <v>60.4296550750732</v>
      </c>
      <c r="AF108" s="60">
        <f t="shared" si="61"/>
        <v>58.485019683837898</v>
      </c>
      <c r="AG108" s="60">
        <f t="shared" si="61"/>
        <v>42.575996398925803</v>
      </c>
      <c r="AH108" s="61">
        <f t="shared" si="61"/>
        <v>56.935455322265597</v>
      </c>
      <c r="AI108" s="70">
        <f t="shared" si="62"/>
        <v>22.135456085205099</v>
      </c>
      <c r="AJ108" s="94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</row>
    <row r="109" spans="19:52" x14ac:dyDescent="0.25">
      <c r="S109" s="66" t="s">
        <v>129</v>
      </c>
      <c r="T109" s="64">
        <f t="shared" si="63"/>
        <v>26.800000190734899</v>
      </c>
      <c r="U109" s="64">
        <f t="shared" si="61"/>
        <v>32</v>
      </c>
      <c r="V109" s="64">
        <f t="shared" si="61"/>
        <v>36.900000572204597</v>
      </c>
      <c r="W109" s="64">
        <f t="shared" si="61"/>
        <v>34.400000572204597</v>
      </c>
      <c r="X109" s="64">
        <f t="shared" si="61"/>
        <v>30.746641159057599</v>
      </c>
      <c r="Y109" s="64">
        <f t="shared" si="61"/>
        <v>44.261472702026403</v>
      </c>
      <c r="Z109" s="64">
        <f t="shared" si="61"/>
        <v>49.700313568115199</v>
      </c>
      <c r="AA109" s="64">
        <f t="shared" si="61"/>
        <v>48.890567779541001</v>
      </c>
      <c r="AB109" s="64">
        <f t="shared" si="61"/>
        <v>61.863832473754897</v>
      </c>
      <c r="AC109" s="64">
        <f t="shared" si="61"/>
        <v>59.108478546142599</v>
      </c>
      <c r="AD109" s="64">
        <f t="shared" si="61"/>
        <v>66.9688529968262</v>
      </c>
      <c r="AE109" s="64">
        <f t="shared" si="61"/>
        <v>52.341363906860401</v>
      </c>
      <c r="AF109" s="64">
        <f t="shared" si="61"/>
        <v>59.307384490966797</v>
      </c>
      <c r="AG109" s="64">
        <f t="shared" si="61"/>
        <v>57.366981506347699</v>
      </c>
      <c r="AH109" s="67">
        <f t="shared" si="61"/>
        <v>42.226966857910199</v>
      </c>
      <c r="AI109" s="71">
        <f t="shared" si="62"/>
        <v>15.4269666671753</v>
      </c>
      <c r="AJ109" s="94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</row>
    <row r="110" spans="19:52" x14ac:dyDescent="0.25">
      <c r="S110" s="68" t="s">
        <v>130</v>
      </c>
      <c r="T110" s="62">
        <f t="shared" si="63"/>
        <v>48.099998474121101</v>
      </c>
      <c r="U110" s="62">
        <f t="shared" si="61"/>
        <v>28</v>
      </c>
      <c r="V110" s="62">
        <f t="shared" si="61"/>
        <v>34.850000381469698</v>
      </c>
      <c r="W110" s="62">
        <f t="shared" si="61"/>
        <v>37.599999427795403</v>
      </c>
      <c r="X110" s="62">
        <f t="shared" si="61"/>
        <v>33.588014602661097</v>
      </c>
      <c r="Y110" s="62">
        <f t="shared" si="61"/>
        <v>29.932778358459501</v>
      </c>
      <c r="Z110" s="62">
        <f t="shared" si="61"/>
        <v>42.9624118804932</v>
      </c>
      <c r="AA110" s="62">
        <f t="shared" si="61"/>
        <v>48.075151443481403</v>
      </c>
      <c r="AB110" s="62">
        <f t="shared" si="61"/>
        <v>47.569057464599602</v>
      </c>
      <c r="AC110" s="62">
        <f t="shared" si="61"/>
        <v>59.802967071533203</v>
      </c>
      <c r="AD110" s="62">
        <f t="shared" si="61"/>
        <v>57.309890747070298</v>
      </c>
      <c r="AE110" s="62">
        <f t="shared" si="61"/>
        <v>64.8523464202881</v>
      </c>
      <c r="AF110" s="62">
        <f t="shared" si="61"/>
        <v>51.0224800109863</v>
      </c>
      <c r="AG110" s="62">
        <f t="shared" si="61"/>
        <v>57.659868240356403</v>
      </c>
      <c r="AH110" s="63">
        <f t="shared" si="61"/>
        <v>55.734687805175803</v>
      </c>
      <c r="AI110" s="92">
        <f t="shared" si="62"/>
        <v>7.6346893310547017</v>
      </c>
      <c r="AJ110" s="94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</row>
    <row r="111" spans="19:52" x14ac:dyDescent="0.25">
      <c r="S111" s="3" t="s">
        <v>9</v>
      </c>
      <c r="T111" s="60">
        <f>SUM(T101:T110)</f>
        <v>435.69999694824207</v>
      </c>
      <c r="U111" s="60">
        <f t="shared" ref="U111:AI111" si="64">SUM(U101:U110)</f>
        <v>437.0000019073488</v>
      </c>
      <c r="V111" s="60">
        <f t="shared" si="64"/>
        <v>493.39999771118153</v>
      </c>
      <c r="W111" s="60">
        <f t="shared" si="64"/>
        <v>524.04999732971214</v>
      </c>
      <c r="X111" s="60">
        <f t="shared" si="64"/>
        <v>545.35750579833984</v>
      </c>
      <c r="Y111" s="60">
        <f t="shared" si="64"/>
        <v>568.23690700531017</v>
      </c>
      <c r="Z111" s="60">
        <f t="shared" si="64"/>
        <v>572.48823738098145</v>
      </c>
      <c r="AA111" s="60">
        <f t="shared" si="64"/>
        <v>582.64843559265148</v>
      </c>
      <c r="AB111" s="60">
        <f t="shared" si="64"/>
        <v>578.97989082336449</v>
      </c>
      <c r="AC111" s="60">
        <f t="shared" si="64"/>
        <v>591.76336860656716</v>
      </c>
      <c r="AD111" s="60">
        <f t="shared" si="64"/>
        <v>581.03399085998547</v>
      </c>
      <c r="AE111" s="60">
        <f t="shared" si="64"/>
        <v>579.24874877929688</v>
      </c>
      <c r="AF111" s="60">
        <f t="shared" si="64"/>
        <v>578.15998840332031</v>
      </c>
      <c r="AG111" s="60">
        <f t="shared" si="64"/>
        <v>594.7324562072755</v>
      </c>
      <c r="AH111" s="60">
        <f t="shared" si="64"/>
        <v>593.14475822448719</v>
      </c>
      <c r="AI111" s="60">
        <f t="shared" si="64"/>
        <v>157.44476127624517</v>
      </c>
      <c r="AJ111" s="99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</row>
    <row r="112" spans="19:52" x14ac:dyDescent="0.25">
      <c r="S112" s="75" t="s">
        <v>131</v>
      </c>
      <c r="T112" s="76">
        <f>AL84</f>
        <v>30.75</v>
      </c>
      <c r="U112" s="76">
        <f t="shared" ref="U112:AH121" si="65">AM84</f>
        <v>44.75</v>
      </c>
      <c r="V112" s="76">
        <f t="shared" si="65"/>
        <v>26</v>
      </c>
      <c r="W112" s="76">
        <f t="shared" si="65"/>
        <v>34.549999237060497</v>
      </c>
      <c r="X112" s="76">
        <f t="shared" si="65"/>
        <v>36.148455619811998</v>
      </c>
      <c r="Y112" s="76">
        <f t="shared" si="65"/>
        <v>32.558297157287598</v>
      </c>
      <c r="Z112" s="76">
        <f t="shared" si="65"/>
        <v>28.9630880355835</v>
      </c>
      <c r="AA112" s="76">
        <f t="shared" si="65"/>
        <v>41.491743087768597</v>
      </c>
      <c r="AB112" s="76">
        <f t="shared" si="65"/>
        <v>46.2919311523438</v>
      </c>
      <c r="AC112" s="76">
        <f t="shared" si="65"/>
        <v>46.029964447021499</v>
      </c>
      <c r="AD112" s="76">
        <f t="shared" si="65"/>
        <v>57.546524047851598</v>
      </c>
      <c r="AE112" s="76">
        <f t="shared" si="65"/>
        <v>55.2852973937988</v>
      </c>
      <c r="AF112" s="76">
        <f t="shared" si="65"/>
        <v>62.499000549316399</v>
      </c>
      <c r="AG112" s="76">
        <f t="shared" si="65"/>
        <v>49.479814529418903</v>
      </c>
      <c r="AH112" s="77">
        <f t="shared" si="65"/>
        <v>55.762323379516602</v>
      </c>
      <c r="AI112" s="81">
        <f t="shared" ref="AI112:AI121" si="66">AH112-T112</f>
        <v>25.012323379516602</v>
      </c>
      <c r="AJ112" s="94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</row>
    <row r="113" spans="19:52" x14ac:dyDescent="0.25">
      <c r="S113" s="29" t="s">
        <v>132</v>
      </c>
      <c r="T113" s="60">
        <f>AL85</f>
        <v>25</v>
      </c>
      <c r="U113" s="60">
        <f t="shared" si="65"/>
        <v>29.899999618530298</v>
      </c>
      <c r="V113" s="60">
        <f t="shared" si="65"/>
        <v>40.850000381469698</v>
      </c>
      <c r="W113" s="60">
        <f t="shared" si="65"/>
        <v>25.699999809265101</v>
      </c>
      <c r="X113" s="60">
        <f t="shared" si="65"/>
        <v>32.972741127014203</v>
      </c>
      <c r="Y113" s="60">
        <f t="shared" si="65"/>
        <v>34.381213188171401</v>
      </c>
      <c r="Z113" s="60">
        <f t="shared" si="65"/>
        <v>31.1932888031006</v>
      </c>
      <c r="AA113" s="60">
        <f t="shared" si="65"/>
        <v>27.713738441467299</v>
      </c>
      <c r="AB113" s="60">
        <f t="shared" si="65"/>
        <v>39.697093963622997</v>
      </c>
      <c r="AC113" s="60">
        <f t="shared" si="65"/>
        <v>44.186511993408203</v>
      </c>
      <c r="AD113" s="60">
        <f t="shared" si="65"/>
        <v>44.1384181976318</v>
      </c>
      <c r="AE113" s="60">
        <f t="shared" si="65"/>
        <v>54.935575485229499</v>
      </c>
      <c r="AF113" s="60">
        <f t="shared" si="65"/>
        <v>52.878812789916999</v>
      </c>
      <c r="AG113" s="60">
        <f t="shared" si="65"/>
        <v>59.7743434906006</v>
      </c>
      <c r="AH113" s="61">
        <f t="shared" si="65"/>
        <v>47.5650730133057</v>
      </c>
      <c r="AI113" s="70">
        <f t="shared" si="66"/>
        <v>22.5650730133057</v>
      </c>
      <c r="AJ113" s="94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</row>
    <row r="114" spans="19:52" x14ac:dyDescent="0.25">
      <c r="S114" s="66" t="s">
        <v>133</v>
      </c>
      <c r="T114" s="64">
        <f t="shared" ref="T114:T121" si="67">AL86</f>
        <v>21.149999618530298</v>
      </c>
      <c r="U114" s="64">
        <f t="shared" si="65"/>
        <v>25.050000190734899</v>
      </c>
      <c r="V114" s="64">
        <f t="shared" si="65"/>
        <v>28</v>
      </c>
      <c r="W114" s="64">
        <f t="shared" si="65"/>
        <v>38.549999237060497</v>
      </c>
      <c r="X114" s="64">
        <f t="shared" si="65"/>
        <v>24.656843185424801</v>
      </c>
      <c r="Y114" s="64">
        <f t="shared" si="65"/>
        <v>31.374264717102101</v>
      </c>
      <c r="Z114" s="64">
        <f t="shared" si="65"/>
        <v>32.645897865295403</v>
      </c>
      <c r="AA114" s="64">
        <f t="shared" si="65"/>
        <v>29.8191175460815</v>
      </c>
      <c r="AB114" s="64">
        <f t="shared" si="65"/>
        <v>26.462164878845201</v>
      </c>
      <c r="AC114" s="64">
        <f t="shared" si="65"/>
        <v>37.887195587158203</v>
      </c>
      <c r="AD114" s="64">
        <f t="shared" si="65"/>
        <v>42.071149826049798</v>
      </c>
      <c r="AE114" s="64">
        <f t="shared" si="65"/>
        <v>42.203248977661097</v>
      </c>
      <c r="AF114" s="64">
        <f t="shared" si="65"/>
        <v>52.306276321411097</v>
      </c>
      <c r="AG114" s="64">
        <f t="shared" si="65"/>
        <v>50.469890594482401</v>
      </c>
      <c r="AH114" s="67">
        <f t="shared" si="65"/>
        <v>57.033372879028299</v>
      </c>
      <c r="AI114" s="71">
        <f t="shared" si="66"/>
        <v>35.883373260498004</v>
      </c>
      <c r="AJ114" s="94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</row>
    <row r="115" spans="19:52" x14ac:dyDescent="0.25">
      <c r="S115" s="29" t="s">
        <v>134</v>
      </c>
      <c r="T115" s="60">
        <f t="shared" si="67"/>
        <v>22.399999618530298</v>
      </c>
      <c r="U115" s="60">
        <f t="shared" si="65"/>
        <v>19.25</v>
      </c>
      <c r="V115" s="60">
        <f t="shared" si="65"/>
        <v>24.800000190734899</v>
      </c>
      <c r="W115" s="60">
        <f t="shared" si="65"/>
        <v>26.049999237060501</v>
      </c>
      <c r="X115" s="60">
        <f t="shared" si="65"/>
        <v>36.109132766723597</v>
      </c>
      <c r="Y115" s="60">
        <f t="shared" si="65"/>
        <v>23.561346054077099</v>
      </c>
      <c r="Z115" s="60">
        <f t="shared" si="65"/>
        <v>29.771006584167498</v>
      </c>
      <c r="AA115" s="60">
        <f t="shared" si="65"/>
        <v>30.9465942382813</v>
      </c>
      <c r="AB115" s="60">
        <f t="shared" si="65"/>
        <v>28.464292526245099</v>
      </c>
      <c r="AC115" s="60">
        <f t="shared" si="65"/>
        <v>25.225954055786101</v>
      </c>
      <c r="AD115" s="60">
        <f t="shared" si="65"/>
        <v>36.066709518432603</v>
      </c>
      <c r="AE115" s="60">
        <f t="shared" si="65"/>
        <v>39.954872131347699</v>
      </c>
      <c r="AF115" s="60">
        <f t="shared" si="65"/>
        <v>40.232934951782198</v>
      </c>
      <c r="AG115" s="60">
        <f t="shared" si="65"/>
        <v>49.697217941284201</v>
      </c>
      <c r="AH115" s="61">
        <f t="shared" si="65"/>
        <v>48.066558837890597</v>
      </c>
      <c r="AI115" s="70">
        <f t="shared" si="66"/>
        <v>25.666559219360298</v>
      </c>
      <c r="AJ115" s="94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</row>
    <row r="116" spans="19:52" x14ac:dyDescent="0.25">
      <c r="S116" s="66" t="s">
        <v>135</v>
      </c>
      <c r="T116" s="64">
        <f t="shared" si="67"/>
        <v>30.299999237060501</v>
      </c>
      <c r="U116" s="64">
        <f t="shared" si="65"/>
        <v>23.25</v>
      </c>
      <c r="V116" s="64">
        <f t="shared" si="65"/>
        <v>15.8499999046326</v>
      </c>
      <c r="W116" s="64">
        <f t="shared" si="65"/>
        <v>30.399999618530298</v>
      </c>
      <c r="X116" s="64">
        <f t="shared" si="65"/>
        <v>24.476946830749501</v>
      </c>
      <c r="Y116" s="64">
        <f t="shared" si="65"/>
        <v>33.649290084838903</v>
      </c>
      <c r="Z116" s="64">
        <f t="shared" si="65"/>
        <v>22.329658508300799</v>
      </c>
      <c r="AA116" s="64">
        <f t="shared" si="65"/>
        <v>28.093263626098601</v>
      </c>
      <c r="AB116" s="64">
        <f t="shared" si="65"/>
        <v>29.242185592651399</v>
      </c>
      <c r="AC116" s="64">
        <f t="shared" si="65"/>
        <v>27.043289184570298</v>
      </c>
      <c r="AD116" s="64">
        <f t="shared" si="65"/>
        <v>23.9261636734009</v>
      </c>
      <c r="AE116" s="64">
        <f t="shared" si="65"/>
        <v>34.1247234344482</v>
      </c>
      <c r="AF116" s="64">
        <f t="shared" si="65"/>
        <v>37.715118408203097</v>
      </c>
      <c r="AG116" s="64">
        <f t="shared" si="65"/>
        <v>38.134912490844698</v>
      </c>
      <c r="AH116" s="67">
        <f t="shared" si="65"/>
        <v>46.992080688476598</v>
      </c>
      <c r="AI116" s="71">
        <f t="shared" si="66"/>
        <v>16.692081451416097</v>
      </c>
      <c r="AJ116" s="94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</row>
    <row r="117" spans="19:52" x14ac:dyDescent="0.25">
      <c r="S117" s="29" t="s">
        <v>136</v>
      </c>
      <c r="T117" s="60">
        <f t="shared" si="67"/>
        <v>23.849999427795399</v>
      </c>
      <c r="U117" s="60">
        <f t="shared" si="65"/>
        <v>29.049999237060501</v>
      </c>
      <c r="V117" s="60">
        <f t="shared" si="65"/>
        <v>22.100000381469702</v>
      </c>
      <c r="W117" s="60">
        <f t="shared" si="65"/>
        <v>16.999999523162799</v>
      </c>
      <c r="X117" s="60">
        <f t="shared" si="65"/>
        <v>28.736474037170399</v>
      </c>
      <c r="Y117" s="60">
        <f t="shared" si="65"/>
        <v>23.275977134704601</v>
      </c>
      <c r="Z117" s="60">
        <f t="shared" si="65"/>
        <v>31.744601249694799</v>
      </c>
      <c r="AA117" s="60">
        <f t="shared" si="65"/>
        <v>21.375917434692401</v>
      </c>
      <c r="AB117" s="60">
        <f t="shared" si="65"/>
        <v>26.802679061889599</v>
      </c>
      <c r="AC117" s="60">
        <f t="shared" si="65"/>
        <v>27.905199050903299</v>
      </c>
      <c r="AD117" s="60">
        <f t="shared" si="65"/>
        <v>25.925142288208001</v>
      </c>
      <c r="AE117" s="60">
        <f t="shared" si="65"/>
        <v>22.894702911376999</v>
      </c>
      <c r="AF117" s="60">
        <f t="shared" si="65"/>
        <v>32.616911888122601</v>
      </c>
      <c r="AG117" s="60">
        <f t="shared" si="65"/>
        <v>36.003709793090799</v>
      </c>
      <c r="AH117" s="61">
        <f t="shared" si="65"/>
        <v>36.499390602111802</v>
      </c>
      <c r="AI117" s="70">
        <f t="shared" si="66"/>
        <v>12.649391174316403</v>
      </c>
      <c r="AJ117" s="94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</row>
    <row r="118" spans="19:52" x14ac:dyDescent="0.25">
      <c r="S118" s="66" t="s">
        <v>137</v>
      </c>
      <c r="T118" s="64">
        <f t="shared" si="67"/>
        <v>25.650000572204601</v>
      </c>
      <c r="U118" s="64">
        <f t="shared" si="65"/>
        <v>18.8499999046326</v>
      </c>
      <c r="V118" s="64">
        <f t="shared" si="65"/>
        <v>29.049999237060501</v>
      </c>
      <c r="W118" s="64">
        <f t="shared" si="65"/>
        <v>19.050000190734899</v>
      </c>
      <c r="X118" s="64">
        <f t="shared" si="65"/>
        <v>16.088880538940401</v>
      </c>
      <c r="Y118" s="64">
        <f t="shared" si="65"/>
        <v>26.7964973449707</v>
      </c>
      <c r="Z118" s="64">
        <f t="shared" si="65"/>
        <v>21.814902305602999</v>
      </c>
      <c r="AA118" s="64">
        <f t="shared" si="65"/>
        <v>29.597586631774899</v>
      </c>
      <c r="AB118" s="64">
        <f t="shared" si="65"/>
        <v>20.1577100753784</v>
      </c>
      <c r="AC118" s="64">
        <f t="shared" si="65"/>
        <v>25.260553359985401</v>
      </c>
      <c r="AD118" s="64">
        <f t="shared" si="65"/>
        <v>26.297595024108901</v>
      </c>
      <c r="AE118" s="64">
        <f t="shared" si="65"/>
        <v>24.5086507797241</v>
      </c>
      <c r="AF118" s="64">
        <f t="shared" si="65"/>
        <v>21.5786294937134</v>
      </c>
      <c r="AG118" s="64">
        <f t="shared" si="65"/>
        <v>30.819147109985401</v>
      </c>
      <c r="AH118" s="67">
        <f t="shared" si="65"/>
        <v>34.008534431457498</v>
      </c>
      <c r="AI118" s="71">
        <f t="shared" si="66"/>
        <v>8.3585338592528977</v>
      </c>
      <c r="AJ118" s="94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</row>
    <row r="119" spans="19:52" x14ac:dyDescent="0.25">
      <c r="S119" s="29" t="s">
        <v>138</v>
      </c>
      <c r="T119" s="60">
        <f t="shared" si="67"/>
        <v>12.3499999046326</v>
      </c>
      <c r="U119" s="60">
        <f t="shared" si="65"/>
        <v>23.399999618530298</v>
      </c>
      <c r="V119" s="60">
        <f t="shared" si="65"/>
        <v>17.549999713897702</v>
      </c>
      <c r="W119" s="60">
        <f t="shared" si="65"/>
        <v>26.199998855590799</v>
      </c>
      <c r="X119" s="60">
        <f t="shared" si="65"/>
        <v>17.5215373039246</v>
      </c>
      <c r="Y119" s="60">
        <f t="shared" si="65"/>
        <v>14.9242584705353</v>
      </c>
      <c r="Z119" s="60">
        <f t="shared" si="65"/>
        <v>24.595577239990199</v>
      </c>
      <c r="AA119" s="60">
        <f t="shared" si="65"/>
        <v>20.0938720703125</v>
      </c>
      <c r="AB119" s="60">
        <f t="shared" si="65"/>
        <v>27.185277938842798</v>
      </c>
      <c r="AC119" s="60">
        <f t="shared" si="65"/>
        <v>18.683453559875499</v>
      </c>
      <c r="AD119" s="60">
        <f t="shared" si="65"/>
        <v>23.464441299438501</v>
      </c>
      <c r="AE119" s="60">
        <f t="shared" si="65"/>
        <v>24.39089012146</v>
      </c>
      <c r="AF119" s="60">
        <f t="shared" si="65"/>
        <v>22.798208713531501</v>
      </c>
      <c r="AG119" s="60">
        <f t="shared" si="65"/>
        <v>20.0065517425537</v>
      </c>
      <c r="AH119" s="61">
        <f t="shared" si="65"/>
        <v>28.7465867996216</v>
      </c>
      <c r="AI119" s="70">
        <f t="shared" si="66"/>
        <v>16.396586894988999</v>
      </c>
      <c r="AJ119" s="94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</row>
    <row r="120" spans="19:52" x14ac:dyDescent="0.25">
      <c r="S120" s="66" t="s">
        <v>139</v>
      </c>
      <c r="T120" s="64">
        <f t="shared" si="67"/>
        <v>13.300000190734901</v>
      </c>
      <c r="U120" s="64">
        <f t="shared" si="65"/>
        <v>12.0999999046326</v>
      </c>
      <c r="V120" s="64">
        <f t="shared" si="65"/>
        <v>22.399999618530298</v>
      </c>
      <c r="W120" s="64">
        <f t="shared" si="65"/>
        <v>15.550000190734901</v>
      </c>
      <c r="X120" s="64">
        <f t="shared" si="65"/>
        <v>23.508058547973601</v>
      </c>
      <c r="Y120" s="64">
        <f t="shared" si="65"/>
        <v>15.8604502677917</v>
      </c>
      <c r="Z120" s="64">
        <f t="shared" si="65"/>
        <v>13.6138088703156</v>
      </c>
      <c r="AA120" s="64">
        <f t="shared" si="65"/>
        <v>22.246500968933098</v>
      </c>
      <c r="AB120" s="64">
        <f t="shared" si="65"/>
        <v>18.227683067321799</v>
      </c>
      <c r="AC120" s="64">
        <f t="shared" si="65"/>
        <v>24.620416641235401</v>
      </c>
      <c r="AD120" s="64">
        <f t="shared" si="65"/>
        <v>17.050264358520501</v>
      </c>
      <c r="AE120" s="64">
        <f t="shared" si="65"/>
        <v>21.4795017242432</v>
      </c>
      <c r="AF120" s="64">
        <f t="shared" si="65"/>
        <v>22.298910617828401</v>
      </c>
      <c r="AG120" s="64">
        <f t="shared" si="65"/>
        <v>20.898571491241501</v>
      </c>
      <c r="AH120" s="67">
        <f t="shared" si="65"/>
        <v>18.262407302856399</v>
      </c>
      <c r="AI120" s="71">
        <f t="shared" si="66"/>
        <v>4.9624071121214985</v>
      </c>
      <c r="AJ120" s="94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</row>
    <row r="121" spans="19:52" x14ac:dyDescent="0.25">
      <c r="S121" s="68" t="s">
        <v>140</v>
      </c>
      <c r="T121" s="62">
        <f t="shared" si="67"/>
        <v>20.5</v>
      </c>
      <c r="U121" s="62">
        <f t="shared" si="65"/>
        <v>13.1499996185303</v>
      </c>
      <c r="V121" s="62">
        <f t="shared" si="65"/>
        <v>9.1000001430511492</v>
      </c>
      <c r="W121" s="62">
        <f t="shared" si="65"/>
        <v>21.399999618530298</v>
      </c>
      <c r="X121" s="62">
        <f t="shared" si="65"/>
        <v>13.8994517326355</v>
      </c>
      <c r="Y121" s="62">
        <f t="shared" si="65"/>
        <v>20.8239426612854</v>
      </c>
      <c r="Z121" s="62">
        <f t="shared" si="65"/>
        <v>14.155022621154799</v>
      </c>
      <c r="AA121" s="62">
        <f t="shared" si="65"/>
        <v>12.237165451049799</v>
      </c>
      <c r="AB121" s="62">
        <f t="shared" si="65"/>
        <v>19.8752489089966</v>
      </c>
      <c r="AC121" s="62">
        <f t="shared" si="65"/>
        <v>16.337290287017801</v>
      </c>
      <c r="AD121" s="62">
        <f t="shared" si="65"/>
        <v>22.016227722168001</v>
      </c>
      <c r="AE121" s="62">
        <f t="shared" si="65"/>
        <v>15.3540544509888</v>
      </c>
      <c r="AF121" s="62">
        <f t="shared" si="65"/>
        <v>19.404499530792201</v>
      </c>
      <c r="AG121" s="62">
        <f t="shared" si="65"/>
        <v>20.149977684021</v>
      </c>
      <c r="AH121" s="63">
        <f t="shared" si="65"/>
        <v>18.933218955993699</v>
      </c>
      <c r="AI121" s="80">
        <f t="shared" si="66"/>
        <v>-1.5667810440063015</v>
      </c>
      <c r="AJ121" s="94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</row>
    <row r="122" spans="19:52" x14ac:dyDescent="0.25">
      <c r="S122" s="3" t="s">
        <v>9</v>
      </c>
      <c r="T122" s="8">
        <f>SUM(T112:T121)</f>
        <v>225.24999856948858</v>
      </c>
      <c r="U122" s="8">
        <f t="shared" ref="U122:AI122" si="68">SUM(U112:U121)</f>
        <v>238.74999809265148</v>
      </c>
      <c r="V122" s="8">
        <f t="shared" si="68"/>
        <v>235.69999957084653</v>
      </c>
      <c r="W122" s="8">
        <f t="shared" si="68"/>
        <v>254.44999551773054</v>
      </c>
      <c r="X122" s="8">
        <f t="shared" si="68"/>
        <v>254.11852169036862</v>
      </c>
      <c r="Y122" s="8">
        <f t="shared" si="68"/>
        <v>257.20553708076477</v>
      </c>
      <c r="Z122" s="8">
        <f t="shared" si="68"/>
        <v>250.82685208320618</v>
      </c>
      <c r="AA122" s="8">
        <f t="shared" si="68"/>
        <v>263.61549949646002</v>
      </c>
      <c r="AB122" s="8">
        <f t="shared" si="68"/>
        <v>282.40626716613764</v>
      </c>
      <c r="AC122" s="8">
        <f t="shared" si="68"/>
        <v>293.17982816696167</v>
      </c>
      <c r="AD122" s="8">
        <f t="shared" si="68"/>
        <v>318.50263595581066</v>
      </c>
      <c r="AE122" s="8">
        <f t="shared" si="68"/>
        <v>335.13151741027849</v>
      </c>
      <c r="AF122" s="8">
        <f t="shared" si="68"/>
        <v>364.32930326461786</v>
      </c>
      <c r="AG122" s="8">
        <f t="shared" si="68"/>
        <v>375.43413686752325</v>
      </c>
      <c r="AH122" s="8">
        <f t="shared" si="68"/>
        <v>391.86954689025879</v>
      </c>
      <c r="AI122" s="8">
        <f t="shared" si="68"/>
        <v>166.61954832077024</v>
      </c>
      <c r="AJ122" s="100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</row>
    <row r="123" spans="19:52" x14ac:dyDescent="0.25">
      <c r="S123" s="75" t="s">
        <v>141</v>
      </c>
      <c r="T123" s="76">
        <f>AL94</f>
        <v>15.300000190734901</v>
      </c>
      <c r="U123" s="76">
        <f t="shared" ref="U123:AH132" si="69">AM94</f>
        <v>16.399999618530298</v>
      </c>
      <c r="V123" s="76">
        <f t="shared" si="69"/>
        <v>11.0499999523163</v>
      </c>
      <c r="W123" s="76">
        <f t="shared" si="69"/>
        <v>6.7000000476837203</v>
      </c>
      <c r="X123" s="76">
        <f t="shared" si="69"/>
        <v>18.628736495971701</v>
      </c>
      <c r="Y123" s="76">
        <f t="shared" si="69"/>
        <v>12.2405242919922</v>
      </c>
      <c r="Z123" s="76">
        <f t="shared" si="69"/>
        <v>18.218405723571799</v>
      </c>
      <c r="AA123" s="76">
        <f t="shared" si="69"/>
        <v>12.431357383728001</v>
      </c>
      <c r="AB123" s="76">
        <f t="shared" si="69"/>
        <v>10.8417141437531</v>
      </c>
      <c r="AC123" s="76">
        <f t="shared" si="69"/>
        <v>17.512712001800502</v>
      </c>
      <c r="AD123" s="76">
        <f t="shared" si="69"/>
        <v>14.4667735099792</v>
      </c>
      <c r="AE123" s="76">
        <f t="shared" si="69"/>
        <v>19.431176185607899</v>
      </c>
      <c r="AF123" s="76">
        <f t="shared" si="69"/>
        <v>13.654188156127899</v>
      </c>
      <c r="AG123" s="76">
        <f t="shared" si="69"/>
        <v>17.304160118102999</v>
      </c>
      <c r="AH123" s="77">
        <f t="shared" si="69"/>
        <v>18.008769512176499</v>
      </c>
      <c r="AI123" s="91">
        <f t="shared" ref="AI123:AI132" si="70">AH123-T123</f>
        <v>2.7087693214415989</v>
      </c>
      <c r="AJ123" s="94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</row>
    <row r="124" spans="19:52" x14ac:dyDescent="0.25">
      <c r="S124" s="29" t="s">
        <v>142</v>
      </c>
      <c r="T124" s="60">
        <f>AL95</f>
        <v>11.25</v>
      </c>
      <c r="U124" s="60">
        <f t="shared" si="69"/>
        <v>13.3999996185303</v>
      </c>
      <c r="V124" s="60">
        <f t="shared" si="69"/>
        <v>14.3999996185303</v>
      </c>
      <c r="W124" s="60">
        <f t="shared" si="69"/>
        <v>8.6000001430511492</v>
      </c>
      <c r="X124" s="60">
        <f t="shared" si="69"/>
        <v>5.7136281728744498</v>
      </c>
      <c r="Y124" s="60">
        <f t="shared" si="69"/>
        <v>16.038157463073698</v>
      </c>
      <c r="Z124" s="60">
        <f t="shared" si="69"/>
        <v>10.6372954845428</v>
      </c>
      <c r="AA124" s="60">
        <f t="shared" si="69"/>
        <v>15.7547855377197</v>
      </c>
      <c r="AB124" s="60">
        <f t="shared" si="69"/>
        <v>10.7772543430328</v>
      </c>
      <c r="AC124" s="60">
        <f t="shared" si="69"/>
        <v>9.4883053302764893</v>
      </c>
      <c r="AD124" s="60">
        <f t="shared" si="69"/>
        <v>15.233943939209</v>
      </c>
      <c r="AE124" s="60">
        <f t="shared" si="69"/>
        <v>12.6450819969177</v>
      </c>
      <c r="AF124" s="60">
        <f t="shared" si="69"/>
        <v>16.9457249641418</v>
      </c>
      <c r="AG124" s="60">
        <f t="shared" si="69"/>
        <v>12.004051208496101</v>
      </c>
      <c r="AH124" s="61">
        <f t="shared" si="69"/>
        <v>15.265485763549799</v>
      </c>
      <c r="AI124" s="70">
        <f t="shared" si="70"/>
        <v>4.0154857635497994</v>
      </c>
      <c r="AJ124" s="94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</row>
    <row r="125" spans="19:52" x14ac:dyDescent="0.25">
      <c r="S125" s="66" t="s">
        <v>143</v>
      </c>
      <c r="T125" s="64">
        <f t="shared" ref="T125:T132" si="71">AL96</f>
        <v>7.4500002861022896</v>
      </c>
      <c r="U125" s="64">
        <f t="shared" si="69"/>
        <v>10.699999809265099</v>
      </c>
      <c r="V125" s="64">
        <f t="shared" si="69"/>
        <v>9</v>
      </c>
      <c r="W125" s="64">
        <f t="shared" si="69"/>
        <v>12.8999996185303</v>
      </c>
      <c r="X125" s="64">
        <f t="shared" si="69"/>
        <v>7.45727515220642</v>
      </c>
      <c r="Y125" s="64">
        <f t="shared" si="69"/>
        <v>4.6770353317260698</v>
      </c>
      <c r="Z125" s="64">
        <f t="shared" si="69"/>
        <v>13.4192161560059</v>
      </c>
      <c r="AA125" s="64">
        <f t="shared" si="69"/>
        <v>8.9353325366973895</v>
      </c>
      <c r="AB125" s="64">
        <f t="shared" si="69"/>
        <v>13.2112112045288</v>
      </c>
      <c r="AC125" s="64">
        <f t="shared" si="69"/>
        <v>9.0090451240539604</v>
      </c>
      <c r="AD125" s="64">
        <f t="shared" si="69"/>
        <v>8.0074383020401001</v>
      </c>
      <c r="AE125" s="64">
        <f t="shared" si="69"/>
        <v>12.858181953430201</v>
      </c>
      <c r="AF125" s="64">
        <f t="shared" si="69"/>
        <v>10.6900491714478</v>
      </c>
      <c r="AG125" s="64">
        <f t="shared" si="69"/>
        <v>14.3638591766357</v>
      </c>
      <c r="AH125" s="67">
        <f t="shared" si="69"/>
        <v>10.2061543464661</v>
      </c>
      <c r="AI125" s="71">
        <f t="shared" si="70"/>
        <v>2.7561540603638104</v>
      </c>
      <c r="AJ125" s="94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</row>
    <row r="126" spans="19:52" x14ac:dyDescent="0.25">
      <c r="S126" s="29" t="s">
        <v>144</v>
      </c>
      <c r="T126" s="60">
        <f t="shared" si="71"/>
        <v>6.7999999523162797</v>
      </c>
      <c r="U126" s="60">
        <f t="shared" si="69"/>
        <v>3.0500001013279001</v>
      </c>
      <c r="V126" s="60">
        <f t="shared" si="69"/>
        <v>8.5500001907348597</v>
      </c>
      <c r="W126" s="60">
        <f t="shared" si="69"/>
        <v>7.5</v>
      </c>
      <c r="X126" s="60">
        <f t="shared" si="69"/>
        <v>10.379990100860599</v>
      </c>
      <c r="Y126" s="60">
        <f t="shared" si="69"/>
        <v>6.2099481821060198</v>
      </c>
      <c r="Z126" s="60">
        <f t="shared" si="69"/>
        <v>3.6385763287544299</v>
      </c>
      <c r="AA126" s="60">
        <f t="shared" si="69"/>
        <v>10.9283335208893</v>
      </c>
      <c r="AB126" s="60">
        <f t="shared" si="69"/>
        <v>7.2465949058532697</v>
      </c>
      <c r="AC126" s="60">
        <f t="shared" si="69"/>
        <v>10.765140295028701</v>
      </c>
      <c r="AD126" s="60">
        <f t="shared" si="69"/>
        <v>7.2853014469146702</v>
      </c>
      <c r="AE126" s="60">
        <f t="shared" si="69"/>
        <v>6.5151560306549099</v>
      </c>
      <c r="AF126" s="60">
        <f t="shared" si="69"/>
        <v>10.550996303558399</v>
      </c>
      <c r="AG126" s="60">
        <f t="shared" si="69"/>
        <v>8.7552232742309606</v>
      </c>
      <c r="AH126" s="61">
        <f t="shared" si="69"/>
        <v>11.861988067626999</v>
      </c>
      <c r="AI126" s="70">
        <f t="shared" si="70"/>
        <v>5.0619881153107196</v>
      </c>
      <c r="AJ126" s="94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</row>
    <row r="127" spans="19:52" x14ac:dyDescent="0.25">
      <c r="S127" s="66" t="s">
        <v>145</v>
      </c>
      <c r="T127" s="64">
        <f t="shared" si="71"/>
        <v>3</v>
      </c>
      <c r="U127" s="64">
        <f t="shared" si="69"/>
        <v>4.6499998122453698</v>
      </c>
      <c r="V127" s="64">
        <f t="shared" si="69"/>
        <v>1.5</v>
      </c>
      <c r="W127" s="64">
        <f t="shared" si="69"/>
        <v>5.7000000476837203</v>
      </c>
      <c r="X127" s="64">
        <f t="shared" si="69"/>
        <v>6.0890598148107502</v>
      </c>
      <c r="Y127" s="64">
        <f t="shared" si="69"/>
        <v>8.1691830158233607</v>
      </c>
      <c r="Z127" s="64">
        <f t="shared" si="69"/>
        <v>4.9994760751724199</v>
      </c>
      <c r="AA127" s="64">
        <f t="shared" si="69"/>
        <v>2.6981331706047098</v>
      </c>
      <c r="AB127" s="64">
        <f t="shared" si="69"/>
        <v>8.7064051628112793</v>
      </c>
      <c r="AC127" s="64">
        <f t="shared" si="69"/>
        <v>5.7023458480834996</v>
      </c>
      <c r="AD127" s="64">
        <f t="shared" si="69"/>
        <v>8.5735206604003906</v>
      </c>
      <c r="AE127" s="64">
        <f t="shared" si="69"/>
        <v>5.7181649208068803</v>
      </c>
      <c r="AF127" s="64">
        <f t="shared" si="69"/>
        <v>5.1322501897811899</v>
      </c>
      <c r="AG127" s="64">
        <f t="shared" si="69"/>
        <v>8.4622247219085693</v>
      </c>
      <c r="AH127" s="67">
        <f t="shared" si="69"/>
        <v>6.9801602363586399</v>
      </c>
      <c r="AI127" s="71">
        <f t="shared" si="70"/>
        <v>3.9801602363586399</v>
      </c>
      <c r="AJ127" s="94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</row>
    <row r="128" spans="19:52" x14ac:dyDescent="0.25">
      <c r="S128" s="29" t="s">
        <v>146</v>
      </c>
      <c r="T128" s="60">
        <f t="shared" si="71"/>
        <v>4</v>
      </c>
      <c r="U128" s="60">
        <f t="shared" si="69"/>
        <v>4</v>
      </c>
      <c r="V128" s="60">
        <f t="shared" si="69"/>
        <v>2.49999995529652</v>
      </c>
      <c r="W128" s="60">
        <f t="shared" si="69"/>
        <v>1.3500000238418599</v>
      </c>
      <c r="X128" s="60">
        <f t="shared" si="69"/>
        <v>4.5099545717239398</v>
      </c>
      <c r="Y128" s="60">
        <f t="shared" si="69"/>
        <v>4.8377581983804703</v>
      </c>
      <c r="Z128" s="60">
        <f t="shared" si="69"/>
        <v>6.4863879680633501</v>
      </c>
      <c r="AA128" s="60">
        <f t="shared" si="69"/>
        <v>3.9876618981361398</v>
      </c>
      <c r="AB128" s="60">
        <f t="shared" si="69"/>
        <v>1.9928044676780701</v>
      </c>
      <c r="AC128" s="60">
        <f t="shared" si="69"/>
        <v>6.9658608436584499</v>
      </c>
      <c r="AD128" s="60">
        <f t="shared" si="69"/>
        <v>4.48525774478912</v>
      </c>
      <c r="AE128" s="60">
        <f t="shared" si="69"/>
        <v>6.8556723594665501</v>
      </c>
      <c r="AF128" s="60">
        <f t="shared" si="69"/>
        <v>4.5109794139862096</v>
      </c>
      <c r="AG128" s="60">
        <f t="shared" si="69"/>
        <v>4.0458151698112497</v>
      </c>
      <c r="AH128" s="61">
        <f t="shared" si="69"/>
        <v>6.8089427947998002</v>
      </c>
      <c r="AI128" s="70">
        <f t="shared" si="70"/>
        <v>2.8089427947998002</v>
      </c>
      <c r="AJ128" s="94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</row>
    <row r="129" spans="19:52" x14ac:dyDescent="0.25">
      <c r="S129" s="66" t="s">
        <v>147</v>
      </c>
      <c r="T129" s="64">
        <f t="shared" si="71"/>
        <v>1.25</v>
      </c>
      <c r="U129" s="64">
        <f t="shared" si="69"/>
        <v>2</v>
      </c>
      <c r="V129" s="64">
        <f t="shared" si="69"/>
        <v>2</v>
      </c>
      <c r="W129" s="64">
        <f t="shared" si="69"/>
        <v>1.29999995231628</v>
      </c>
      <c r="X129" s="64">
        <f t="shared" si="69"/>
        <v>1.04012182541192</v>
      </c>
      <c r="Y129" s="64">
        <f t="shared" si="69"/>
        <v>3.5546249151229898</v>
      </c>
      <c r="Z129" s="64">
        <f t="shared" si="69"/>
        <v>3.8366630673408499</v>
      </c>
      <c r="AA129" s="64">
        <f t="shared" si="69"/>
        <v>5.1493077278137198</v>
      </c>
      <c r="AB129" s="64">
        <f t="shared" si="69"/>
        <v>3.1807239651680002</v>
      </c>
      <c r="AC129" s="64">
        <f t="shared" si="69"/>
        <v>1.5238111615181</v>
      </c>
      <c r="AD129" s="64">
        <f t="shared" si="69"/>
        <v>5.5654197931289699</v>
      </c>
      <c r="AE129" s="64">
        <f t="shared" si="69"/>
        <v>3.5515698194503802</v>
      </c>
      <c r="AF129" s="64">
        <f t="shared" si="69"/>
        <v>5.4819484949111903</v>
      </c>
      <c r="AG129" s="64">
        <f t="shared" si="69"/>
        <v>3.58107686042786</v>
      </c>
      <c r="AH129" s="67">
        <f t="shared" si="69"/>
        <v>3.2112765312194802</v>
      </c>
      <c r="AI129" s="71">
        <f t="shared" si="70"/>
        <v>1.9612765312194802</v>
      </c>
      <c r="AJ129" s="94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</row>
    <row r="130" spans="19:52" x14ac:dyDescent="0.25">
      <c r="S130" s="29" t="s">
        <v>148</v>
      </c>
      <c r="T130" s="60">
        <f t="shared" si="71"/>
        <v>0.15000000596046401</v>
      </c>
      <c r="U130" s="60">
        <f t="shared" si="69"/>
        <v>1.04999995231628</v>
      </c>
      <c r="V130" s="60">
        <f t="shared" si="69"/>
        <v>2</v>
      </c>
      <c r="W130" s="60">
        <f t="shared" si="69"/>
        <v>2</v>
      </c>
      <c r="X130" s="60">
        <f t="shared" si="69"/>
        <v>1.0461810724809799</v>
      </c>
      <c r="Y130" s="60">
        <f t="shared" si="69"/>
        <v>0.82916607894003402</v>
      </c>
      <c r="Z130" s="60">
        <f t="shared" si="69"/>
        <v>2.7946370244026202</v>
      </c>
      <c r="AA130" s="60">
        <f t="shared" si="69"/>
        <v>3.0639822781085999</v>
      </c>
      <c r="AB130" s="60">
        <f t="shared" si="69"/>
        <v>4.0829061269760096</v>
      </c>
      <c r="AC130" s="60">
        <f t="shared" si="69"/>
        <v>2.5406564474105799</v>
      </c>
      <c r="AD130" s="60">
        <f t="shared" si="69"/>
        <v>1.2012980580329899</v>
      </c>
      <c r="AE130" s="60">
        <f t="shared" si="69"/>
        <v>4.4244508743286097</v>
      </c>
      <c r="AF130" s="60">
        <f t="shared" si="69"/>
        <v>2.8251178860664399</v>
      </c>
      <c r="AG130" s="60">
        <f t="shared" si="69"/>
        <v>4.3626422882080096</v>
      </c>
      <c r="AH130" s="61">
        <f t="shared" si="69"/>
        <v>2.8588114976882899</v>
      </c>
      <c r="AI130" s="70">
        <f t="shared" si="70"/>
        <v>2.7088114917278259</v>
      </c>
      <c r="AJ130" s="94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</row>
    <row r="131" spans="19:52" x14ac:dyDescent="0.25">
      <c r="S131" s="66" t="s">
        <v>149</v>
      </c>
      <c r="T131" s="64">
        <f t="shared" si="71"/>
        <v>2.8999999761581399</v>
      </c>
      <c r="U131" s="64">
        <f t="shared" si="69"/>
        <v>0</v>
      </c>
      <c r="V131" s="64">
        <f t="shared" si="69"/>
        <v>1.04999995231628</v>
      </c>
      <c r="W131" s="64">
        <f t="shared" si="69"/>
        <v>1</v>
      </c>
      <c r="X131" s="64">
        <f t="shared" si="69"/>
        <v>1.5269131278619199</v>
      </c>
      <c r="Y131" s="64">
        <f t="shared" si="69"/>
        <v>0.75523430854082096</v>
      </c>
      <c r="Z131" s="64">
        <f t="shared" si="69"/>
        <v>0.51885177567601204</v>
      </c>
      <c r="AA131" s="64">
        <f t="shared" si="69"/>
        <v>2.0646492242813101</v>
      </c>
      <c r="AB131" s="64">
        <f t="shared" si="69"/>
        <v>2.3296227902174</v>
      </c>
      <c r="AC131" s="64">
        <f t="shared" si="69"/>
        <v>3.09426689147949</v>
      </c>
      <c r="AD131" s="64">
        <f t="shared" si="69"/>
        <v>1.9010846912860899</v>
      </c>
      <c r="AE131" s="64">
        <f t="shared" si="69"/>
        <v>0.83170284330844901</v>
      </c>
      <c r="AF131" s="64">
        <f t="shared" si="69"/>
        <v>3.33281117677689</v>
      </c>
      <c r="AG131" s="64">
        <f t="shared" si="69"/>
        <v>2.0968555212020901</v>
      </c>
      <c r="AH131" s="67">
        <f t="shared" si="69"/>
        <v>3.2904806137085001</v>
      </c>
      <c r="AI131" s="71">
        <f t="shared" si="70"/>
        <v>0.39048063755036022</v>
      </c>
      <c r="AJ131" s="94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</row>
    <row r="132" spans="19:52" x14ac:dyDescent="0.25">
      <c r="S132" s="68" t="s">
        <v>150</v>
      </c>
      <c r="T132" s="62">
        <f t="shared" si="71"/>
        <v>0.59999999403953597</v>
      </c>
      <c r="U132" s="62">
        <f t="shared" si="69"/>
        <v>2.3500000238418601</v>
      </c>
      <c r="V132" s="62">
        <f t="shared" si="69"/>
        <v>1.0499999821186099</v>
      </c>
      <c r="W132" s="62">
        <f t="shared" si="69"/>
        <v>1.79999995231628</v>
      </c>
      <c r="X132" s="62">
        <f t="shared" si="69"/>
        <v>0.69390570279210795</v>
      </c>
      <c r="Y132" s="62">
        <f t="shared" si="69"/>
        <v>1.1156898047774999</v>
      </c>
      <c r="Z132" s="62">
        <f t="shared" si="69"/>
        <v>0.49033105373382602</v>
      </c>
      <c r="AA132" s="62">
        <f t="shared" si="69"/>
        <v>0.21990226209163699</v>
      </c>
      <c r="AB132" s="62">
        <f t="shared" si="69"/>
        <v>1.4710262417793301</v>
      </c>
      <c r="AC132" s="62">
        <f t="shared" si="69"/>
        <v>1.7092007026076299</v>
      </c>
      <c r="AD132" s="62">
        <f t="shared" si="69"/>
        <v>2.2744519114494302</v>
      </c>
      <c r="AE132" s="62">
        <f t="shared" si="69"/>
        <v>1.35298135876656</v>
      </c>
      <c r="AF132" s="62">
        <f t="shared" si="69"/>
        <v>0.49902729690074898</v>
      </c>
      <c r="AG132" s="62">
        <f t="shared" si="69"/>
        <v>2.4094892144203199</v>
      </c>
      <c r="AH132" s="63">
        <f t="shared" si="69"/>
        <v>1.4704564809799201</v>
      </c>
      <c r="AI132" s="80">
        <f t="shared" si="70"/>
        <v>0.87045648694038413</v>
      </c>
      <c r="AJ132" s="94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</row>
    <row r="133" spans="19:52" x14ac:dyDescent="0.25">
      <c r="S133" s="3" t="s">
        <v>9</v>
      </c>
      <c r="T133" s="8">
        <f>SUM(T123:T132)</f>
        <v>52.700000405311606</v>
      </c>
      <c r="U133" s="8">
        <f t="shared" ref="U133:AI133" si="72">SUM(U123:U132)</f>
        <v>57.599998936057105</v>
      </c>
      <c r="V133" s="8">
        <f t="shared" si="72"/>
        <v>53.099999651312864</v>
      </c>
      <c r="W133" s="8">
        <f t="shared" si="72"/>
        <v>48.849999785423307</v>
      </c>
      <c r="X133" s="8">
        <f t="shared" si="72"/>
        <v>57.085766036994791</v>
      </c>
      <c r="Y133" s="8">
        <f t="shared" si="72"/>
        <v>58.427321590483167</v>
      </c>
      <c r="Z133" s="8">
        <f t="shared" si="72"/>
        <v>65.039840657264008</v>
      </c>
      <c r="AA133" s="8">
        <f t="shared" si="72"/>
        <v>65.233445540070505</v>
      </c>
      <c r="AB133" s="8">
        <f t="shared" si="72"/>
        <v>63.840263351798058</v>
      </c>
      <c r="AC133" s="8">
        <f t="shared" si="72"/>
        <v>68.311344645917401</v>
      </c>
      <c r="AD133" s="8">
        <f t="shared" si="72"/>
        <v>68.994490057229967</v>
      </c>
      <c r="AE133" s="8">
        <f t="shared" si="72"/>
        <v>74.184138342738123</v>
      </c>
      <c r="AF133" s="8">
        <f t="shared" si="72"/>
        <v>73.623093053698568</v>
      </c>
      <c r="AG133" s="8">
        <f t="shared" si="72"/>
        <v>77.385397553443852</v>
      </c>
      <c r="AH133" s="8">
        <f t="shared" si="72"/>
        <v>79.962525844574031</v>
      </c>
      <c r="AI133" s="6">
        <f t="shared" si="72"/>
        <v>27.262525439262419</v>
      </c>
      <c r="AJ133" s="10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</row>
  </sheetData>
  <mergeCells count="1">
    <mergeCell ref="AI21:AI2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6"/>
  <sheetViews>
    <sheetView topLeftCell="O1" workbookViewId="0">
      <selection activeCell="U33" sqref="U33"/>
    </sheetView>
  </sheetViews>
  <sheetFormatPr baseColWidth="10" defaultColWidth="8.7109375" defaultRowHeight="15" x14ac:dyDescent="0.25"/>
  <cols>
    <col min="2" max="2" width="12.7109375" customWidth="1"/>
    <col min="18" max="18" width="10" bestFit="1" customWidth="1"/>
    <col min="35" max="35" width="10.42578125" customWidth="1"/>
  </cols>
  <sheetData>
    <row r="1" spans="2:52" x14ac:dyDescent="0.25"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</row>
    <row r="2" spans="2:52" x14ac:dyDescent="0.25">
      <c r="B2" s="52" t="s">
        <v>5</v>
      </c>
      <c r="C2" t="s">
        <v>40</v>
      </c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</row>
    <row r="3" spans="2:52" x14ac:dyDescent="0.25">
      <c r="AK3" s="50" t="s">
        <v>38</v>
      </c>
      <c r="AL3" s="50">
        <v>2015</v>
      </c>
      <c r="AM3" s="50">
        <v>2016</v>
      </c>
      <c r="AN3" s="50">
        <v>2017</v>
      </c>
      <c r="AO3" s="50">
        <v>2018</v>
      </c>
      <c r="AP3" s="50">
        <v>2019</v>
      </c>
      <c r="AQ3" s="50">
        <v>2020</v>
      </c>
      <c r="AR3" s="50">
        <v>2021</v>
      </c>
      <c r="AS3" s="50">
        <v>2022</v>
      </c>
      <c r="AT3" s="50">
        <v>2023</v>
      </c>
      <c r="AU3" s="50">
        <v>2024</v>
      </c>
      <c r="AV3" s="50">
        <v>2025</v>
      </c>
      <c r="AW3" s="50">
        <v>2026</v>
      </c>
      <c r="AX3" s="50">
        <v>2027</v>
      </c>
      <c r="AY3" s="50">
        <v>2028</v>
      </c>
      <c r="AZ3" s="50">
        <v>2029</v>
      </c>
    </row>
    <row r="4" spans="2:52" x14ac:dyDescent="0.25">
      <c r="B4" s="32"/>
      <c r="C4" s="57" t="s">
        <v>43</v>
      </c>
      <c r="D4" s="57" t="s">
        <v>44</v>
      </c>
      <c r="E4" s="57" t="s">
        <v>45</v>
      </c>
      <c r="F4" s="57" t="s">
        <v>46</v>
      </c>
      <c r="G4" s="57" t="s">
        <v>18</v>
      </c>
      <c r="H4" s="57" t="s">
        <v>19</v>
      </c>
      <c r="I4" s="57" t="s">
        <v>20</v>
      </c>
      <c r="J4" s="57" t="s">
        <v>21</v>
      </c>
      <c r="K4" s="57" t="s">
        <v>22</v>
      </c>
      <c r="L4" s="57" t="s">
        <v>32</v>
      </c>
      <c r="M4" s="57" t="s">
        <v>33</v>
      </c>
      <c r="N4" s="57" t="s">
        <v>34</v>
      </c>
      <c r="O4" s="57" t="s">
        <v>35</v>
      </c>
      <c r="P4" s="57" t="s">
        <v>36</v>
      </c>
      <c r="Q4" s="57" t="s">
        <v>37</v>
      </c>
      <c r="R4" s="32"/>
      <c r="S4" s="46"/>
      <c r="T4" s="46">
        <v>2015</v>
      </c>
      <c r="U4" s="46">
        <v>2016</v>
      </c>
      <c r="V4" s="46">
        <v>2017</v>
      </c>
      <c r="W4" s="46">
        <v>2018</v>
      </c>
      <c r="X4" s="46">
        <v>2019</v>
      </c>
      <c r="Y4" s="46">
        <v>2020</v>
      </c>
      <c r="Z4" s="46">
        <v>2021</v>
      </c>
      <c r="AA4" s="46">
        <v>2022</v>
      </c>
      <c r="AB4" s="46">
        <v>2023</v>
      </c>
      <c r="AC4" s="46">
        <v>2024</v>
      </c>
      <c r="AD4" s="46">
        <v>2025</v>
      </c>
      <c r="AE4" s="46">
        <v>2026</v>
      </c>
      <c r="AF4" s="46">
        <v>2027</v>
      </c>
      <c r="AG4" s="46">
        <v>2028</v>
      </c>
      <c r="AH4" s="46">
        <v>2029</v>
      </c>
      <c r="AI4" s="46"/>
      <c r="AJ4" s="46"/>
      <c r="AK4" s="50" t="s">
        <v>47</v>
      </c>
      <c r="AL4" s="51">
        <v>12.800000190734901</v>
      </c>
      <c r="AM4" s="51">
        <v>17.949999809265101</v>
      </c>
      <c r="AN4" s="51">
        <v>16.5</v>
      </c>
      <c r="AO4" s="51">
        <v>12.349999666214</v>
      </c>
      <c r="AP4" s="51">
        <v>16.554407119751001</v>
      </c>
      <c r="AQ4" s="51">
        <v>17.1789903640747</v>
      </c>
      <c r="AR4" s="51">
        <v>17.757182121276902</v>
      </c>
      <c r="AS4" s="51">
        <v>18.268338203430201</v>
      </c>
      <c r="AT4" s="51">
        <v>18.7188529968262</v>
      </c>
      <c r="AU4" s="51">
        <v>19.122844696044901</v>
      </c>
      <c r="AV4" s="51">
        <v>19.509061813354499</v>
      </c>
      <c r="AW4" s="51">
        <v>19.8856763839722</v>
      </c>
      <c r="AX4" s="51">
        <v>20.234061241149899</v>
      </c>
      <c r="AY4" s="51">
        <v>20.568170547485401</v>
      </c>
      <c r="AZ4" s="51">
        <v>20.8963479995728</v>
      </c>
    </row>
    <row r="5" spans="2:52" x14ac:dyDescent="0.25">
      <c r="B5" s="33" t="s">
        <v>47</v>
      </c>
      <c r="C5" s="8">
        <f>AL4</f>
        <v>12.800000190734901</v>
      </c>
      <c r="D5" s="8">
        <f t="shared" ref="D5:Q5" si="0">AM4</f>
        <v>17.949999809265101</v>
      </c>
      <c r="E5" s="8">
        <f t="shared" si="0"/>
        <v>16.5</v>
      </c>
      <c r="F5" s="8">
        <f t="shared" si="0"/>
        <v>12.349999666214</v>
      </c>
      <c r="G5" s="8">
        <f t="shared" si="0"/>
        <v>16.554407119751001</v>
      </c>
      <c r="H5" s="8">
        <f t="shared" si="0"/>
        <v>17.1789903640747</v>
      </c>
      <c r="I5" s="8">
        <f t="shared" si="0"/>
        <v>17.757182121276902</v>
      </c>
      <c r="J5" s="8">
        <f t="shared" si="0"/>
        <v>18.268338203430201</v>
      </c>
      <c r="K5" s="8">
        <f t="shared" si="0"/>
        <v>18.7188529968262</v>
      </c>
      <c r="L5" s="8">
        <f t="shared" si="0"/>
        <v>19.122844696044901</v>
      </c>
      <c r="M5" s="8">
        <f t="shared" si="0"/>
        <v>19.509061813354499</v>
      </c>
      <c r="N5" s="8">
        <f t="shared" si="0"/>
        <v>19.8856763839722</v>
      </c>
      <c r="O5" s="8">
        <f t="shared" si="0"/>
        <v>20.234061241149899</v>
      </c>
      <c r="P5" s="8">
        <f t="shared" si="0"/>
        <v>20.568170547485401</v>
      </c>
      <c r="Q5" s="8">
        <f t="shared" si="0"/>
        <v>20.8963479995728</v>
      </c>
      <c r="R5" s="45"/>
      <c r="S5" s="47" t="str">
        <f>B5</f>
        <v>0 år</v>
      </c>
      <c r="T5" s="48">
        <f>C5/$C$5*100</f>
        <v>100</v>
      </c>
      <c r="U5" s="48">
        <f t="shared" ref="U5:AG5" si="1">D5/$C$5*100</f>
        <v>140.2343714202282</v>
      </c>
      <c r="V5" s="48">
        <f t="shared" si="1"/>
        <v>128.90624807914685</v>
      </c>
      <c r="W5" s="48">
        <f t="shared" si="1"/>
        <v>96.484370954567439</v>
      </c>
      <c r="X5" s="48">
        <f t="shared" si="1"/>
        <v>129.33130369586772</v>
      </c>
      <c r="Y5" s="48">
        <f t="shared" si="1"/>
        <v>134.21086021943555</v>
      </c>
      <c r="Z5" s="48">
        <f t="shared" si="1"/>
        <v>138.72798325526733</v>
      </c>
      <c r="AA5" s="48">
        <f t="shared" si="1"/>
        <v>142.72139008758359</v>
      </c>
      <c r="AB5" s="48">
        <f t="shared" si="1"/>
        <v>146.241036858543</v>
      </c>
      <c r="AC5" s="48">
        <f t="shared" si="1"/>
        <v>149.39722196165826</v>
      </c>
      <c r="AD5" s="48">
        <f t="shared" si="1"/>
        <v>152.4145431456779</v>
      </c>
      <c r="AE5" s="48">
        <f t="shared" si="1"/>
        <v>155.35684443478496</v>
      </c>
      <c r="AF5" s="48">
        <f t="shared" si="1"/>
        <v>158.07860109092843</v>
      </c>
      <c r="AG5" s="48">
        <f t="shared" si="1"/>
        <v>160.68883000777907</v>
      </c>
      <c r="AH5" s="48">
        <f>Q5/$C$5*100</f>
        <v>163.25271631400696</v>
      </c>
      <c r="AI5" s="48"/>
      <c r="AJ5" s="48"/>
      <c r="AK5" s="50" t="s">
        <v>52</v>
      </c>
      <c r="AL5" s="51">
        <v>16.550000190734899</v>
      </c>
      <c r="AM5" s="51">
        <v>12.0000002384186</v>
      </c>
      <c r="AN5" s="51">
        <v>18.0999999046326</v>
      </c>
      <c r="AO5" s="51">
        <v>18.550000190734899</v>
      </c>
      <c r="AP5" s="51">
        <v>13.2287292480469</v>
      </c>
      <c r="AQ5" s="51">
        <v>16.780601501464801</v>
      </c>
      <c r="AR5" s="51">
        <v>17.317266464233398</v>
      </c>
      <c r="AS5" s="51">
        <v>17.8240356445313</v>
      </c>
      <c r="AT5" s="51">
        <v>18.2823085784912</v>
      </c>
      <c r="AU5" s="51">
        <v>18.683189392089801</v>
      </c>
      <c r="AV5" s="51">
        <v>19.058198928833001</v>
      </c>
      <c r="AW5" s="51">
        <v>19.4253377914429</v>
      </c>
      <c r="AX5" s="51">
        <v>19.763881683349599</v>
      </c>
      <c r="AY5" s="51">
        <v>20.094629287719702</v>
      </c>
      <c r="AZ5" s="51">
        <v>20.4178256988525</v>
      </c>
    </row>
    <row r="6" spans="2:52" x14ac:dyDescent="0.25">
      <c r="B6" s="33" t="s">
        <v>48</v>
      </c>
      <c r="C6" s="8">
        <f>AL5+AL6+AL7+AL8+AL9</f>
        <v>94.650000572204689</v>
      </c>
      <c r="D6" s="8">
        <f t="shared" ref="D6:Q6" si="2">AM5+AM6+AM7+AM8+AM9</f>
        <v>85.050000429153499</v>
      </c>
      <c r="E6" s="8">
        <f t="shared" si="2"/>
        <v>83.899999618530217</v>
      </c>
      <c r="F6" s="8">
        <f t="shared" si="2"/>
        <v>88.200001239776697</v>
      </c>
      <c r="G6" s="8">
        <f t="shared" si="2"/>
        <v>85.694935798645091</v>
      </c>
      <c r="H6" s="8">
        <f t="shared" si="2"/>
        <v>85.987980365753202</v>
      </c>
      <c r="I6" s="8">
        <f t="shared" si="2"/>
        <v>88.6905002593994</v>
      </c>
      <c r="J6" s="8">
        <f t="shared" si="2"/>
        <v>89.521555900573901</v>
      </c>
      <c r="K6" s="8">
        <f t="shared" si="2"/>
        <v>90.565851211547908</v>
      </c>
      <c r="L6" s="8">
        <f t="shared" si="2"/>
        <v>94.279134750366211</v>
      </c>
      <c r="M6" s="8">
        <f t="shared" si="2"/>
        <v>96.186790466308494</v>
      </c>
      <c r="N6" s="8">
        <f t="shared" si="2"/>
        <v>98.031611442565904</v>
      </c>
      <c r="O6" s="8">
        <f t="shared" si="2"/>
        <v>99.713997840881305</v>
      </c>
      <c r="P6" s="8">
        <f t="shared" si="2"/>
        <v>101.34903335571299</v>
      </c>
      <c r="Q6" s="8">
        <f t="shared" si="2"/>
        <v>102.9591598510742</v>
      </c>
      <c r="R6" s="45"/>
      <c r="S6" s="47" t="str">
        <f t="shared" ref="S6:S9" si="3">B6</f>
        <v>1-5 år</v>
      </c>
      <c r="T6" s="48">
        <f>C6/$C$6*100</f>
        <v>100</v>
      </c>
      <c r="U6" s="48">
        <f t="shared" ref="U6:AG6" si="4">D6/$C$6*100</f>
        <v>89.857369165330596</v>
      </c>
      <c r="V6" s="48">
        <f t="shared" si="4"/>
        <v>88.642365674922814</v>
      </c>
      <c r="W6" s="48">
        <f t="shared" si="4"/>
        <v>93.185420714807549</v>
      </c>
      <c r="X6" s="48">
        <f t="shared" si="4"/>
        <v>90.538758880695255</v>
      </c>
      <c r="Y6" s="48">
        <f t="shared" si="4"/>
        <v>90.848367507569549</v>
      </c>
      <c r="Z6" s="48">
        <f t="shared" si="4"/>
        <v>93.703644715502108</v>
      </c>
      <c r="AA6" s="48">
        <f t="shared" si="4"/>
        <v>94.581674970283274</v>
      </c>
      <c r="AB6" s="48">
        <f t="shared" si="4"/>
        <v>95.684998060257641</v>
      </c>
      <c r="AC6" s="48">
        <f t="shared" si="4"/>
        <v>99.608171347494547</v>
      </c>
      <c r="AD6" s="48">
        <f t="shared" si="4"/>
        <v>101.62365545146663</v>
      </c>
      <c r="AE6" s="48">
        <f t="shared" si="4"/>
        <v>103.57275314307211</v>
      </c>
      <c r="AF6" s="48">
        <f t="shared" si="4"/>
        <v>105.35023479985455</v>
      </c>
      <c r="AG6" s="48">
        <f t="shared" si="4"/>
        <v>107.07768911041673</v>
      </c>
      <c r="AH6" s="48">
        <f>Q6/$C$6*100</f>
        <v>108.77882644335621</v>
      </c>
      <c r="AI6" s="48"/>
      <c r="AJ6" s="48"/>
      <c r="AK6" s="50" t="s">
        <v>53</v>
      </c>
      <c r="AL6" s="51">
        <v>20.75</v>
      </c>
      <c r="AM6" s="51">
        <v>16.699999809265101</v>
      </c>
      <c r="AN6" s="51">
        <v>12.1500000953674</v>
      </c>
      <c r="AO6" s="51">
        <v>18.900000572204601</v>
      </c>
      <c r="AP6" s="51">
        <v>18.460238456726099</v>
      </c>
      <c r="AQ6" s="51">
        <v>14.2608771324158</v>
      </c>
      <c r="AR6" s="51">
        <v>17.2218675613403</v>
      </c>
      <c r="AS6" s="51">
        <v>17.695106506347699</v>
      </c>
      <c r="AT6" s="51">
        <v>18.149010658264199</v>
      </c>
      <c r="AU6" s="51">
        <v>18.5572319030762</v>
      </c>
      <c r="AV6" s="51">
        <v>18.932448387146</v>
      </c>
      <c r="AW6" s="51">
        <v>19.290418624877901</v>
      </c>
      <c r="AX6" s="51">
        <v>19.623691558837901</v>
      </c>
      <c r="AY6" s="51">
        <v>19.949065208435101</v>
      </c>
      <c r="AZ6" s="51">
        <v>20.270413398742701</v>
      </c>
    </row>
    <row r="7" spans="2:52" x14ac:dyDescent="0.25">
      <c r="B7" s="33" t="s">
        <v>49</v>
      </c>
      <c r="C7" s="8">
        <f>AL10+AL11+AL12+AL13+AL14+AL15+AL16</f>
        <v>174.94999980926511</v>
      </c>
      <c r="D7" s="8">
        <f t="shared" ref="D7:Q7" si="5">AM10+AM11+AM12+AM13+AM14+AM15+AM16</f>
        <v>163.14999914169309</v>
      </c>
      <c r="E7" s="8">
        <f t="shared" si="5"/>
        <v>169.49999904632551</v>
      </c>
      <c r="F7" s="8">
        <f t="shared" si="5"/>
        <v>170.8499989509582</v>
      </c>
      <c r="G7" s="8">
        <f t="shared" si="5"/>
        <v>161.4493489265443</v>
      </c>
      <c r="H7" s="8">
        <f t="shared" si="5"/>
        <v>160.43487548828119</v>
      </c>
      <c r="I7" s="8">
        <f t="shared" si="5"/>
        <v>155.68753147125253</v>
      </c>
      <c r="J7" s="8">
        <f t="shared" si="5"/>
        <v>155.56364727020258</v>
      </c>
      <c r="K7" s="8">
        <f t="shared" si="5"/>
        <v>157.33016395568842</v>
      </c>
      <c r="L7" s="8">
        <f t="shared" si="5"/>
        <v>157.19155883789068</v>
      </c>
      <c r="M7" s="8">
        <f t="shared" si="5"/>
        <v>156.38834571838382</v>
      </c>
      <c r="N7" s="8">
        <f t="shared" si="5"/>
        <v>159.21346092224121</v>
      </c>
      <c r="O7" s="8">
        <f t="shared" si="5"/>
        <v>160.95582485198977</v>
      </c>
      <c r="P7" s="8">
        <f t="shared" si="5"/>
        <v>163.8650608062745</v>
      </c>
      <c r="Q7" s="8">
        <f t="shared" si="5"/>
        <v>165.91490077972421</v>
      </c>
      <c r="R7" s="45"/>
      <c r="S7" s="47" t="str">
        <f t="shared" si="3"/>
        <v>6-12 år</v>
      </c>
      <c r="T7" s="48">
        <f>C7/$C$7*100</f>
        <v>100</v>
      </c>
      <c r="U7" s="48">
        <f t="shared" ref="U7:AG7" si="6">D7/$C$7*100</f>
        <v>93.255215387003901</v>
      </c>
      <c r="V7" s="48">
        <f t="shared" si="6"/>
        <v>96.884823796009528</v>
      </c>
      <c r="W7" s="48">
        <f t="shared" si="6"/>
        <v>97.65647278492321</v>
      </c>
      <c r="X7" s="48">
        <f t="shared" si="6"/>
        <v>92.283137526470668</v>
      </c>
      <c r="Y7" s="48">
        <f t="shared" si="6"/>
        <v>91.703272742607226</v>
      </c>
      <c r="Z7" s="48">
        <f t="shared" si="6"/>
        <v>88.989729431830227</v>
      </c>
      <c r="AA7" s="48">
        <f t="shared" si="6"/>
        <v>88.918918227951977</v>
      </c>
      <c r="AB7" s="48">
        <f t="shared" si="6"/>
        <v>89.928644828358813</v>
      </c>
      <c r="AC7" s="48">
        <f t="shared" si="6"/>
        <v>89.849419267942196</v>
      </c>
      <c r="AD7" s="48">
        <f t="shared" si="6"/>
        <v>89.390309167694966</v>
      </c>
      <c r="AE7" s="48">
        <f t="shared" si="6"/>
        <v>91.005122089636885</v>
      </c>
      <c r="AF7" s="48">
        <f t="shared" si="6"/>
        <v>92.001043170887613</v>
      </c>
      <c r="AG7" s="48">
        <f t="shared" si="6"/>
        <v>93.66393883105134</v>
      </c>
      <c r="AH7" s="48">
        <f>Q7/$C$7*100</f>
        <v>94.835610723411719</v>
      </c>
      <c r="AI7" s="48"/>
      <c r="AJ7" s="48"/>
      <c r="AK7" s="50" t="s">
        <v>54</v>
      </c>
      <c r="AL7" s="51">
        <v>18.75</v>
      </c>
      <c r="AM7" s="51">
        <v>19.800000190734899</v>
      </c>
      <c r="AN7" s="51">
        <v>17</v>
      </c>
      <c r="AO7" s="51">
        <v>14.9500002861023</v>
      </c>
      <c r="AP7" s="51">
        <v>18.812959671020501</v>
      </c>
      <c r="AQ7" s="51">
        <v>18.7627143859863</v>
      </c>
      <c r="AR7" s="51">
        <v>15.304862976074199</v>
      </c>
      <c r="AS7" s="51">
        <v>17.8524494171143</v>
      </c>
      <c r="AT7" s="51">
        <v>18.2853889465332</v>
      </c>
      <c r="AU7" s="51">
        <v>18.692414283752399</v>
      </c>
      <c r="AV7" s="51">
        <v>19.078179359436</v>
      </c>
      <c r="AW7" s="51">
        <v>19.441440582275401</v>
      </c>
      <c r="AX7" s="51">
        <v>19.767292022705099</v>
      </c>
      <c r="AY7" s="51">
        <v>20.093503952026399</v>
      </c>
      <c r="AZ7" s="51">
        <v>20.4141187667847</v>
      </c>
    </row>
    <row r="8" spans="2:52" x14ac:dyDescent="0.25">
      <c r="B8" s="33" t="s">
        <v>50</v>
      </c>
      <c r="C8" s="8">
        <f>AL17+AL18+AL19</f>
        <v>73.449999809265108</v>
      </c>
      <c r="D8" s="8">
        <f t="shared" ref="D8:Q8" si="7">AM17+AM18+AM19</f>
        <v>72.549999237060504</v>
      </c>
      <c r="E8" s="8">
        <f t="shared" si="7"/>
        <v>70.949998855590792</v>
      </c>
      <c r="F8" s="8">
        <f t="shared" si="7"/>
        <v>78.699998855590906</v>
      </c>
      <c r="G8" s="8">
        <f t="shared" si="7"/>
        <v>88.071871757507296</v>
      </c>
      <c r="H8" s="8">
        <f t="shared" si="7"/>
        <v>87.195089340210004</v>
      </c>
      <c r="I8" s="8">
        <f t="shared" si="7"/>
        <v>91.790839195251493</v>
      </c>
      <c r="J8" s="8">
        <f t="shared" si="7"/>
        <v>87.291079521179199</v>
      </c>
      <c r="K8" s="8">
        <f t="shared" si="7"/>
        <v>86.123620033264203</v>
      </c>
      <c r="L8" s="8">
        <f t="shared" si="7"/>
        <v>82.991669654846206</v>
      </c>
      <c r="M8" s="8">
        <f t="shared" si="7"/>
        <v>83.856597900390597</v>
      </c>
      <c r="N8" s="8">
        <f t="shared" si="7"/>
        <v>83.166428565979103</v>
      </c>
      <c r="O8" s="8">
        <f t="shared" si="7"/>
        <v>84.415928840637207</v>
      </c>
      <c r="P8" s="8">
        <f t="shared" si="7"/>
        <v>82.015476226806697</v>
      </c>
      <c r="Q8" s="8">
        <f t="shared" si="7"/>
        <v>83.882783889770508</v>
      </c>
      <c r="R8" s="45"/>
      <c r="S8" s="47" t="str">
        <f t="shared" si="3"/>
        <v>13-15 år</v>
      </c>
      <c r="T8" s="48">
        <f>C8/$C$8*100</f>
        <v>100</v>
      </c>
      <c r="U8" s="48">
        <f t="shared" ref="U8:AG8" si="8">D8/$C$8*100</f>
        <v>98.774675868561303</v>
      </c>
      <c r="V8" s="48">
        <f t="shared" si="8"/>
        <v>96.596322722714348</v>
      </c>
      <c r="W8" s="48">
        <f t="shared" si="8"/>
        <v>107.14771825726206</v>
      </c>
      <c r="X8" s="48">
        <f t="shared" si="8"/>
        <v>119.90724572663342</v>
      </c>
      <c r="Y8" s="48">
        <f t="shared" si="8"/>
        <v>118.71353242564754</v>
      </c>
      <c r="Z8" s="48">
        <f t="shared" si="8"/>
        <v>124.97050978027755</v>
      </c>
      <c r="AA8" s="48">
        <f t="shared" si="8"/>
        <v>118.84422021491707</v>
      </c>
      <c r="AB8" s="48">
        <f t="shared" si="8"/>
        <v>117.25475868878141</v>
      </c>
      <c r="AC8" s="48">
        <f t="shared" si="8"/>
        <v>112.99070098074731</v>
      </c>
      <c r="AD8" s="48">
        <f t="shared" si="8"/>
        <v>114.1682751778752</v>
      </c>
      <c r="AE8" s="48">
        <f t="shared" si="8"/>
        <v>113.22863006391506</v>
      </c>
      <c r="AF8" s="48">
        <f t="shared" si="8"/>
        <v>114.92978769210131</v>
      </c>
      <c r="AG8" s="48">
        <f t="shared" si="8"/>
        <v>111.66164253204141</v>
      </c>
      <c r="AH8" s="48">
        <f>Q8/$C$8*100</f>
        <v>114.20392662708952</v>
      </c>
      <c r="AI8" s="48"/>
      <c r="AJ8" s="48"/>
      <c r="AK8" s="50" t="s">
        <v>55</v>
      </c>
      <c r="AL8" s="51">
        <v>21.149999618530298</v>
      </c>
      <c r="AM8" s="51">
        <v>17.050000190734899</v>
      </c>
      <c r="AN8" s="51">
        <v>17.949999809265101</v>
      </c>
      <c r="AO8" s="51">
        <v>18.800000190734899</v>
      </c>
      <c r="AP8" s="51">
        <v>16.058570861816399</v>
      </c>
      <c r="AQ8" s="51">
        <v>19.177052497863802</v>
      </c>
      <c r="AR8" s="51">
        <v>19.299739837646499</v>
      </c>
      <c r="AS8" s="51">
        <v>16.3581399917603</v>
      </c>
      <c r="AT8" s="51">
        <v>18.641751289367701</v>
      </c>
      <c r="AU8" s="51">
        <v>19.038870811462399</v>
      </c>
      <c r="AV8" s="51">
        <v>19.427671432495099</v>
      </c>
      <c r="AW8" s="51">
        <v>19.804327964782701</v>
      </c>
      <c r="AX8" s="51">
        <v>20.140365600585898</v>
      </c>
      <c r="AY8" s="51">
        <v>20.461791038513201</v>
      </c>
      <c r="AZ8" s="51">
        <v>20.787079811096199</v>
      </c>
    </row>
    <row r="9" spans="2:52" x14ac:dyDescent="0.25">
      <c r="B9" s="33" t="s">
        <v>51</v>
      </c>
      <c r="C9" s="8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1128.2999997138977</v>
      </c>
      <c r="D9" s="8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1136.0499997138975</v>
      </c>
      <c r="E9" s="8">
        <f t="shared" si="9"/>
        <v>1127.1500062942505</v>
      </c>
      <c r="F9" s="8">
        <f t="shared" si="9"/>
        <v>1149.3999996185303</v>
      </c>
      <c r="G9" s="8">
        <f t="shared" si="9"/>
        <v>1182.1818351745605</v>
      </c>
      <c r="H9" s="8">
        <f t="shared" si="9"/>
        <v>1212.7675290107729</v>
      </c>
      <c r="I9" s="8">
        <f t="shared" si="9"/>
        <v>1235.5620102882383</v>
      </c>
      <c r="J9" s="8">
        <f t="shared" si="9"/>
        <v>1271.8352384567261</v>
      </c>
      <c r="K9" s="8">
        <f t="shared" si="9"/>
        <v>1293.7350883483887</v>
      </c>
      <c r="L9" s="8">
        <f t="shared" si="9"/>
        <v>1315.2330522537231</v>
      </c>
      <c r="M9" s="8">
        <f t="shared" si="9"/>
        <v>1333.2934575080872</v>
      </c>
      <c r="N9" s="8">
        <f t="shared" si="9"/>
        <v>1350.8918080329897</v>
      </c>
      <c r="O9" s="8">
        <f t="shared" si="9"/>
        <v>1369.8075346946716</v>
      </c>
      <c r="P9" s="8">
        <f t="shared" si="9"/>
        <v>1392.3984799385069</v>
      </c>
      <c r="Q9" s="8">
        <f t="shared" si="9"/>
        <v>1412.4067802429199</v>
      </c>
      <c r="R9" s="45"/>
      <c r="S9" s="47" t="str">
        <f t="shared" si="3"/>
        <v>16-66 år</v>
      </c>
      <c r="T9" s="48">
        <f>C9/$C$9*100</f>
        <v>100</v>
      </c>
      <c r="U9" s="48">
        <f t="shared" ref="U9:AG9" si="10">D9/$C$9*100</f>
        <v>100.68687405849197</v>
      </c>
      <c r="V9" s="48">
        <f t="shared" si="10"/>
        <v>99.898077335820375</v>
      </c>
      <c r="W9" s="48">
        <f t="shared" si="10"/>
        <v>101.87007000886138</v>
      </c>
      <c r="X9" s="48">
        <f t="shared" si="10"/>
        <v>104.77548838733719</v>
      </c>
      <c r="Y9" s="48">
        <f t="shared" si="10"/>
        <v>107.48626511728207</v>
      </c>
      <c r="Z9" s="48">
        <f t="shared" si="10"/>
        <v>109.50651516454302</v>
      </c>
      <c r="AA9" s="48">
        <f t="shared" si="10"/>
        <v>112.72137186734241</v>
      </c>
      <c r="AB9" s="48">
        <f t="shared" si="10"/>
        <v>114.6623317093362</v>
      </c>
      <c r="AC9" s="48">
        <f t="shared" si="10"/>
        <v>116.5676728341067</v>
      </c>
      <c r="AD9" s="48">
        <f t="shared" si="10"/>
        <v>118.16834687992286</v>
      </c>
      <c r="AE9" s="48">
        <f t="shared" si="10"/>
        <v>119.72806951834924</v>
      </c>
      <c r="AF9" s="48">
        <f t="shared" si="10"/>
        <v>121.40454976885692</v>
      </c>
      <c r="AG9" s="48">
        <f t="shared" si="10"/>
        <v>123.40676063915417</v>
      </c>
      <c r="AH9" s="48">
        <f>Q9/$C$9*100</f>
        <v>125.18007450155659</v>
      </c>
      <c r="AI9" s="48"/>
      <c r="AJ9" s="48"/>
      <c r="AK9" s="50" t="s">
        <v>56</v>
      </c>
      <c r="AL9" s="51">
        <v>17.450000762939499</v>
      </c>
      <c r="AM9" s="51">
        <v>19.5</v>
      </c>
      <c r="AN9" s="51">
        <v>18.699999809265101</v>
      </c>
      <c r="AO9" s="51">
        <v>17</v>
      </c>
      <c r="AP9" s="51">
        <v>19.134437561035199</v>
      </c>
      <c r="AQ9" s="51">
        <v>17.0067348480225</v>
      </c>
      <c r="AR9" s="51">
        <v>19.546763420104998</v>
      </c>
      <c r="AS9" s="51">
        <v>19.791824340820298</v>
      </c>
      <c r="AT9" s="51">
        <v>17.207391738891602</v>
      </c>
      <c r="AU9" s="51">
        <v>19.307428359985401</v>
      </c>
      <c r="AV9" s="51">
        <v>19.690292358398398</v>
      </c>
      <c r="AW9" s="51">
        <v>20.070086479187001</v>
      </c>
      <c r="AX9" s="51">
        <v>20.4187669754028</v>
      </c>
      <c r="AY9" s="51">
        <v>20.750043869018601</v>
      </c>
      <c r="AZ9" s="51">
        <v>21.069722175598098</v>
      </c>
    </row>
    <row r="10" spans="2:52" x14ac:dyDescent="0.25">
      <c r="B10" s="34" t="s">
        <v>23</v>
      </c>
      <c r="C10" s="8">
        <f t="shared" ref="C10:Q10" si="11">C5+C6+C7+C8+AL20+AL21</f>
        <v>417.50000000000006</v>
      </c>
      <c r="D10" s="8">
        <f t="shared" si="11"/>
        <v>398.49999785423267</v>
      </c>
      <c r="E10" s="8">
        <f t="shared" si="11"/>
        <v>397.34999847412087</v>
      </c>
      <c r="F10" s="8">
        <f t="shared" si="11"/>
        <v>399.9499981403352</v>
      </c>
      <c r="G10" s="8">
        <f t="shared" si="11"/>
        <v>401.26791906356834</v>
      </c>
      <c r="H10" s="8">
        <f t="shared" si="11"/>
        <v>410.56940412521368</v>
      </c>
      <c r="I10" s="8">
        <f t="shared" si="11"/>
        <v>413.96730613708507</v>
      </c>
      <c r="J10" s="8">
        <f t="shared" si="11"/>
        <v>414.68673133850109</v>
      </c>
      <c r="K10" s="8">
        <f t="shared" si="11"/>
        <v>418.56586074829107</v>
      </c>
      <c r="L10" s="8">
        <f t="shared" si="11"/>
        <v>417.45876884460444</v>
      </c>
      <c r="M10" s="8">
        <f t="shared" si="11"/>
        <v>420.85580539703363</v>
      </c>
      <c r="N10" s="8">
        <f t="shared" si="11"/>
        <v>423.44497299194353</v>
      </c>
      <c r="O10" s="8">
        <f t="shared" si="11"/>
        <v>426.4887905120849</v>
      </c>
      <c r="P10" s="8">
        <f t="shared" si="11"/>
        <v>431.46020412445097</v>
      </c>
      <c r="Q10" s="8">
        <f t="shared" si="11"/>
        <v>437.29391956329351</v>
      </c>
      <c r="S10" s="47" t="s">
        <v>23</v>
      </c>
      <c r="T10" s="48">
        <f>C10/$C$10*100</f>
        <v>100</v>
      </c>
      <c r="U10" s="48">
        <f t="shared" ref="U10:AG10" si="12">D10/$C$10*100</f>
        <v>95.449101282450926</v>
      </c>
      <c r="V10" s="48">
        <f t="shared" si="12"/>
        <v>95.173652329130732</v>
      </c>
      <c r="W10" s="48">
        <f t="shared" si="12"/>
        <v>95.796406740200041</v>
      </c>
      <c r="X10" s="48">
        <f t="shared" si="12"/>
        <v>96.112076422411562</v>
      </c>
      <c r="Y10" s="48">
        <f t="shared" si="12"/>
        <v>98.339977035979302</v>
      </c>
      <c r="Z10" s="48">
        <f t="shared" si="12"/>
        <v>99.153845781337722</v>
      </c>
      <c r="AA10" s="48">
        <f t="shared" si="12"/>
        <v>99.326163194850551</v>
      </c>
      <c r="AB10" s="48">
        <f t="shared" si="12"/>
        <v>100.25529598761463</v>
      </c>
      <c r="AC10" s="48">
        <f t="shared" si="12"/>
        <v>99.990124274156727</v>
      </c>
      <c r="AD10" s="48">
        <f t="shared" si="12"/>
        <v>100.80378572384036</v>
      </c>
      <c r="AE10" s="48">
        <f t="shared" si="12"/>
        <v>101.42394562681281</v>
      </c>
      <c r="AF10" s="48">
        <f t="shared" si="12"/>
        <v>102.15300371546942</v>
      </c>
      <c r="AG10" s="48">
        <f t="shared" si="12"/>
        <v>103.34376146693435</v>
      </c>
      <c r="AH10" s="48">
        <f>Q10/$C$10*100</f>
        <v>104.74105857803436</v>
      </c>
      <c r="AI10" s="48"/>
      <c r="AJ10" s="48"/>
      <c r="AK10" s="50" t="s">
        <v>57</v>
      </c>
      <c r="AL10" s="51">
        <v>22.25</v>
      </c>
      <c r="AM10" s="51">
        <v>16.450000286102298</v>
      </c>
      <c r="AN10" s="51">
        <v>20</v>
      </c>
      <c r="AO10" s="51">
        <v>21.300000190734899</v>
      </c>
      <c r="AP10" s="51">
        <v>17.774795532226602</v>
      </c>
      <c r="AQ10" s="51">
        <v>19.740258216857899</v>
      </c>
      <c r="AR10" s="51">
        <v>17.961225509643601</v>
      </c>
      <c r="AS10" s="51">
        <v>20.135403633117701</v>
      </c>
      <c r="AT10" s="51">
        <v>20.4639120101929</v>
      </c>
      <c r="AU10" s="51">
        <v>18.102827072143601</v>
      </c>
      <c r="AV10" s="51">
        <v>20.104678153991699</v>
      </c>
      <c r="AW10" s="51">
        <v>20.485266685485801</v>
      </c>
      <c r="AX10" s="51">
        <v>20.843659400939899</v>
      </c>
      <c r="AY10" s="51">
        <v>21.190736770629901</v>
      </c>
      <c r="AZ10" s="51">
        <v>21.5234069824219</v>
      </c>
    </row>
    <row r="11" spans="2:52" x14ac:dyDescent="0.25">
      <c r="B11" s="34" t="s">
        <v>24</v>
      </c>
      <c r="C11" s="8">
        <f>AL22+AL23+AL24+AL25+AL26+AL27+AL28+AL29+AL30+AL31+AL32+AL33+AL34+AL35+AL36+AL37+AL38+AL39+AL40+AL41+AL42+AL43+AL44+AL45+AL46+AL47+AL48+AL49+AL50+AL51+AL52+AL53</f>
        <v>733.49999809265159</v>
      </c>
      <c r="D11" s="8">
        <f t="shared" ref="D11:Q11" si="13">AM22+AM23+AM24+AM25+AM26+AM27+AM28+AM29+AM30+AM31+AM32+AM33+AM34+AM35+AM36+AM37+AM38+AM39+AM40+AM41+AM42+AM43+AM44+AM45+AM46+AM47+AM48+AM49+AM50+AM51+AM52+AM53</f>
        <v>740.34999799728382</v>
      </c>
      <c r="E11" s="8">
        <f t="shared" si="13"/>
        <v>731.40000295639015</v>
      </c>
      <c r="F11" s="8">
        <f t="shared" si="13"/>
        <v>747.40000152587891</v>
      </c>
      <c r="G11" s="8">
        <f t="shared" si="13"/>
        <v>765.80040359497082</v>
      </c>
      <c r="H11" s="8">
        <f t="shared" si="13"/>
        <v>779.82903194427502</v>
      </c>
      <c r="I11" s="8">
        <f t="shared" si="13"/>
        <v>801.11614227294922</v>
      </c>
      <c r="J11" s="8">
        <f t="shared" si="13"/>
        <v>819.68293571472168</v>
      </c>
      <c r="K11" s="8">
        <f t="shared" si="13"/>
        <v>829.45377159118652</v>
      </c>
      <c r="L11" s="8">
        <f t="shared" si="13"/>
        <v>844.87379741668701</v>
      </c>
      <c r="M11" s="8">
        <f t="shared" si="13"/>
        <v>854.06582546234142</v>
      </c>
      <c r="N11" s="8">
        <f t="shared" si="13"/>
        <v>866.46545219421409</v>
      </c>
      <c r="O11" s="8">
        <f t="shared" si="13"/>
        <v>881.36703586578358</v>
      </c>
      <c r="P11" s="8">
        <f t="shared" si="13"/>
        <v>894.75500774383522</v>
      </c>
      <c r="Q11" s="8">
        <f t="shared" si="13"/>
        <v>909.05784702301025</v>
      </c>
      <c r="S11" s="47" t="s">
        <v>24</v>
      </c>
      <c r="T11" s="48">
        <f>C11/$C$11*100</f>
        <v>100</v>
      </c>
      <c r="U11" s="48">
        <f t="shared" ref="U11:AG11" si="14">D11/$C$11*100</f>
        <v>100.93387865336668</v>
      </c>
      <c r="V11" s="48">
        <f t="shared" si="14"/>
        <v>99.71370209383474</v>
      </c>
      <c r="W11" s="48">
        <f t="shared" si="14"/>
        <v>101.89502433120272</v>
      </c>
      <c r="X11" s="48">
        <f t="shared" si="14"/>
        <v>104.40359994360071</v>
      </c>
      <c r="Y11" s="48">
        <f t="shared" si="14"/>
        <v>106.31616005072864</v>
      </c>
      <c r="Z11" s="48">
        <f t="shared" si="14"/>
        <v>109.21828825577676</v>
      </c>
      <c r="AA11" s="48">
        <f t="shared" si="14"/>
        <v>111.74954844528628</v>
      </c>
      <c r="AB11" s="48">
        <f t="shared" si="14"/>
        <v>113.08163241282172</v>
      </c>
      <c r="AC11" s="48">
        <f t="shared" si="14"/>
        <v>115.1838854278998</v>
      </c>
      <c r="AD11" s="48">
        <f t="shared" si="14"/>
        <v>116.43705898884824</v>
      </c>
      <c r="AE11" s="48">
        <f t="shared" si="14"/>
        <v>118.12753298531939</v>
      </c>
      <c r="AF11" s="48">
        <f t="shared" si="14"/>
        <v>120.15910540663073</v>
      </c>
      <c r="AG11" s="48">
        <f t="shared" si="14"/>
        <v>121.98432311799607</v>
      </c>
      <c r="AH11" s="48">
        <f>Q11/$C$11*100</f>
        <v>123.93426712840743</v>
      </c>
      <c r="AI11" s="48"/>
      <c r="AJ11" s="48"/>
      <c r="AK11" s="50" t="s">
        <v>58</v>
      </c>
      <c r="AL11" s="51">
        <v>28</v>
      </c>
      <c r="AM11" s="51">
        <v>21.149999618530298</v>
      </c>
      <c r="AN11" s="51">
        <v>20.449999809265101</v>
      </c>
      <c r="AO11" s="51">
        <v>18.999999523162799</v>
      </c>
      <c r="AP11" s="51">
        <v>22.080473899841301</v>
      </c>
      <c r="AQ11" s="51">
        <v>18.6917867660522</v>
      </c>
      <c r="AR11" s="51">
        <v>20.506489753723098</v>
      </c>
      <c r="AS11" s="51">
        <v>18.989235877990701</v>
      </c>
      <c r="AT11" s="51">
        <v>20.897741317748999</v>
      </c>
      <c r="AU11" s="51">
        <v>21.2866563796997</v>
      </c>
      <c r="AV11" s="51">
        <v>19.1009731292725</v>
      </c>
      <c r="AW11" s="51">
        <v>21.0375366210938</v>
      </c>
      <c r="AX11" s="51">
        <v>21.404468536376999</v>
      </c>
      <c r="AY11" s="51">
        <v>21.764461517333999</v>
      </c>
      <c r="AZ11" s="51">
        <v>22.115531921386701</v>
      </c>
    </row>
    <row r="12" spans="2:52" x14ac:dyDescent="0.25">
      <c r="B12" s="34" t="s">
        <v>25</v>
      </c>
      <c r="C12" s="8">
        <f>AL54+AL55+AL56+AL57+AL58+AL59+AL60+AL61+AL62+AL63+AL64+AL65+AL66+AL67+AL68+AL69+AL70</f>
        <v>333.15000200271601</v>
      </c>
      <c r="D12" s="8">
        <f t="shared" ref="D12:Q12" si="15">AM54+AM55+AM56+AM57+AM58+AM59+AM60+AM61+AM62+AM63+AM64+AM65+AM66+AM67+AM68+AM69+AM70</f>
        <v>335.90000247955322</v>
      </c>
      <c r="E12" s="8">
        <f t="shared" si="15"/>
        <v>339.25000238418562</v>
      </c>
      <c r="F12" s="8">
        <f t="shared" si="15"/>
        <v>352.14999866485607</v>
      </c>
      <c r="G12" s="8">
        <f t="shared" si="15"/>
        <v>366.88407611846924</v>
      </c>
      <c r="H12" s="8">
        <f t="shared" si="15"/>
        <v>373.16602849960316</v>
      </c>
      <c r="I12" s="8">
        <f t="shared" si="15"/>
        <v>374.40461492538452</v>
      </c>
      <c r="J12" s="8">
        <f t="shared" si="15"/>
        <v>388.11019229888916</v>
      </c>
      <c r="K12" s="8">
        <f t="shared" si="15"/>
        <v>398.45394420623774</v>
      </c>
      <c r="L12" s="8">
        <f t="shared" si="15"/>
        <v>406.48569393157953</v>
      </c>
      <c r="M12" s="8">
        <f t="shared" si="15"/>
        <v>414.31262254714966</v>
      </c>
      <c r="N12" s="8">
        <f t="shared" si="15"/>
        <v>421.27856016159075</v>
      </c>
      <c r="O12" s="8">
        <f t="shared" si="15"/>
        <v>427.27152109146124</v>
      </c>
      <c r="P12" s="8">
        <f t="shared" si="15"/>
        <v>433.9810090065003</v>
      </c>
      <c r="Q12" s="8">
        <f t="shared" si="15"/>
        <v>439.70820617675747</v>
      </c>
      <c r="S12" s="47" t="s">
        <v>25</v>
      </c>
      <c r="T12" s="48">
        <f>C12/$C$12*100</f>
        <v>100</v>
      </c>
      <c r="U12" s="48">
        <f t="shared" ref="U12:AG12" si="16">D12/$C$12*100</f>
        <v>100.82545413786754</v>
      </c>
      <c r="V12" s="48">
        <f t="shared" si="16"/>
        <v>101.83100715737648</v>
      </c>
      <c r="W12" s="48">
        <f t="shared" si="16"/>
        <v>105.70313568900569</v>
      </c>
      <c r="X12" s="48">
        <f t="shared" si="16"/>
        <v>110.12579135913624</v>
      </c>
      <c r="Y12" s="48">
        <f t="shared" si="16"/>
        <v>112.01141415468487</v>
      </c>
      <c r="Z12" s="48">
        <f t="shared" si="16"/>
        <v>112.38319455940817</v>
      </c>
      <c r="AA12" s="48">
        <f t="shared" si="16"/>
        <v>116.49713041146106</v>
      </c>
      <c r="AB12" s="48">
        <f t="shared" si="16"/>
        <v>119.60196362327781</v>
      </c>
      <c r="AC12" s="48">
        <f t="shared" si="16"/>
        <v>122.01281449437471</v>
      </c>
      <c r="AD12" s="48">
        <f t="shared" si="16"/>
        <v>124.36218521882884</v>
      </c>
      <c r="AE12" s="48">
        <f t="shared" si="16"/>
        <v>126.45311650280473</v>
      </c>
      <c r="AF12" s="48">
        <f t="shared" si="16"/>
        <v>128.25199415366592</v>
      </c>
      <c r="AG12" s="48">
        <f t="shared" si="16"/>
        <v>130.26594819079793</v>
      </c>
      <c r="AH12" s="48">
        <f>Q12/$C$12*100</f>
        <v>131.98505283910302</v>
      </c>
      <c r="AI12" s="48"/>
      <c r="AJ12" s="48"/>
      <c r="AK12" s="50" t="s">
        <v>59</v>
      </c>
      <c r="AL12" s="51">
        <v>23</v>
      </c>
      <c r="AM12" s="51">
        <v>26.849999427795399</v>
      </c>
      <c r="AN12" s="51">
        <v>23.949999809265101</v>
      </c>
      <c r="AO12" s="51">
        <v>20.599999427795399</v>
      </c>
      <c r="AP12" s="51">
        <v>20.137667179107702</v>
      </c>
      <c r="AQ12" s="51">
        <v>23.129902839660598</v>
      </c>
      <c r="AR12" s="51">
        <v>19.777183532714801</v>
      </c>
      <c r="AS12" s="51">
        <v>21.5302333831787</v>
      </c>
      <c r="AT12" s="51">
        <v>20.226002693176302</v>
      </c>
      <c r="AU12" s="51">
        <v>21.9137830734253</v>
      </c>
      <c r="AV12" s="51">
        <v>22.366793632507299</v>
      </c>
      <c r="AW12" s="51">
        <v>20.332274436950701</v>
      </c>
      <c r="AX12" s="51">
        <v>22.201638221740701</v>
      </c>
      <c r="AY12" s="51">
        <v>22.5757303237915</v>
      </c>
      <c r="AZ12" s="51">
        <v>22.943449974060101</v>
      </c>
    </row>
    <row r="13" spans="2:52" x14ac:dyDescent="0.25">
      <c r="B13" s="33" t="s">
        <v>26</v>
      </c>
      <c r="C13" s="8">
        <f>AL71+AL72+AL73+AL74+AL75+AL76+AL77+AL78+AL79+AL80+AL81+AL82+AL83</f>
        <v>162.20000004768386</v>
      </c>
      <c r="D13" s="8">
        <f t="shared" ref="D13:Q13" si="17">AM71+AM72+AM73+AM74+AM75+AM76+AM77+AM78+AM79+AM80+AM81+AM82+AM83</f>
        <v>160.74999976158151</v>
      </c>
      <c r="E13" s="8">
        <f t="shared" si="17"/>
        <v>159.49999976158153</v>
      </c>
      <c r="F13" s="8">
        <f t="shared" si="17"/>
        <v>156.2499988079071</v>
      </c>
      <c r="G13" s="8">
        <f t="shared" si="17"/>
        <v>162.06234574317941</v>
      </c>
      <c r="H13" s="8">
        <f t="shared" si="17"/>
        <v>171.65492177009583</v>
      </c>
      <c r="I13" s="8">
        <f t="shared" si="17"/>
        <v>183.50395965576172</v>
      </c>
      <c r="J13" s="8">
        <f t="shared" si="17"/>
        <v>181.33138656616219</v>
      </c>
      <c r="K13" s="8">
        <f t="shared" si="17"/>
        <v>190.80491399765006</v>
      </c>
      <c r="L13" s="8">
        <f t="shared" si="17"/>
        <v>198.31751441955569</v>
      </c>
      <c r="M13" s="8">
        <f t="shared" si="17"/>
        <v>205.14401102066054</v>
      </c>
      <c r="N13" s="8">
        <f t="shared" si="17"/>
        <v>213.0213184356688</v>
      </c>
      <c r="O13" s="8">
        <f t="shared" si="17"/>
        <v>218.4178705215455</v>
      </c>
      <c r="P13" s="8">
        <f t="shared" si="17"/>
        <v>224.31314897537243</v>
      </c>
      <c r="Q13" s="8">
        <f t="shared" si="17"/>
        <v>229.68939447402963</v>
      </c>
      <c r="S13" s="47" t="s">
        <v>26</v>
      </c>
      <c r="T13" s="48">
        <f>C13/$C$13*100</f>
        <v>100</v>
      </c>
      <c r="U13" s="48">
        <f t="shared" ref="U13:AG13" si="18">D13/$C$13*100</f>
        <v>99.106041747425351</v>
      </c>
      <c r="V13" s="48">
        <f t="shared" si="18"/>
        <v>98.335388233471903</v>
      </c>
      <c r="W13" s="48">
        <f t="shared" si="18"/>
        <v>96.331688509230844</v>
      </c>
      <c r="X13" s="48">
        <f t="shared" si="18"/>
        <v>99.915132981218264</v>
      </c>
      <c r="Y13" s="48">
        <f t="shared" si="18"/>
        <v>105.8291749196254</v>
      </c>
      <c r="Z13" s="48">
        <f t="shared" si="18"/>
        <v>113.13437706647034</v>
      </c>
      <c r="AA13" s="48">
        <f t="shared" si="18"/>
        <v>111.79493619781384</v>
      </c>
      <c r="AB13" s="48">
        <f t="shared" si="18"/>
        <v>117.6355819615024</v>
      </c>
      <c r="AC13" s="48">
        <f t="shared" si="18"/>
        <v>122.26727149275828</v>
      </c>
      <c r="AD13" s="48">
        <f t="shared" si="18"/>
        <v>126.47596236766456</v>
      </c>
      <c r="AE13" s="48">
        <f t="shared" si="18"/>
        <v>131.33250207955882</v>
      </c>
      <c r="AF13" s="48">
        <f t="shared" si="18"/>
        <v>134.65959954212985</v>
      </c>
      <c r="AG13" s="48">
        <f t="shared" si="18"/>
        <v>138.29417318707056</v>
      </c>
      <c r="AH13" s="48">
        <f>Q13/$C$13*100</f>
        <v>141.60875117540388</v>
      </c>
      <c r="AI13" s="48"/>
      <c r="AJ13" s="48"/>
      <c r="AK13" s="50" t="s">
        <v>60</v>
      </c>
      <c r="AL13" s="51">
        <v>27.899999618530298</v>
      </c>
      <c r="AM13" s="51">
        <v>23.5</v>
      </c>
      <c r="AN13" s="51">
        <v>26.699999809265101</v>
      </c>
      <c r="AO13" s="51">
        <v>23.600000381469702</v>
      </c>
      <c r="AP13" s="51">
        <v>21.7415657043457</v>
      </c>
      <c r="AQ13" s="51">
        <v>21.3610067367554</v>
      </c>
      <c r="AR13" s="51">
        <v>24.222828865051302</v>
      </c>
      <c r="AS13" s="51">
        <v>20.909296035766602</v>
      </c>
      <c r="AT13" s="51">
        <v>22.621860504150401</v>
      </c>
      <c r="AU13" s="51">
        <v>21.489495277404799</v>
      </c>
      <c r="AV13" s="51">
        <v>23.011380195617701</v>
      </c>
      <c r="AW13" s="51">
        <v>23.5190477371216</v>
      </c>
      <c r="AX13" s="51">
        <v>21.596967697143601</v>
      </c>
      <c r="AY13" s="51">
        <v>23.425290107727101</v>
      </c>
      <c r="AZ13" s="51">
        <v>23.8081197738647</v>
      </c>
    </row>
    <row r="14" spans="2:52" x14ac:dyDescent="0.25">
      <c r="B14" s="33" t="s">
        <v>27</v>
      </c>
      <c r="C14" s="8">
        <f>AL84+AL85+AL86+AL87+AL88+AL89+AL90+AL91+AL92+AL93</f>
        <v>72.900000214576664</v>
      </c>
      <c r="D14" s="8">
        <f t="shared" ref="D14:Q14" si="19">AM84+AM85+AM86+AM87+AM88+AM89+AM90+AM91+AM92+AM93</f>
        <v>71.7500013113021</v>
      </c>
      <c r="E14" s="8">
        <f t="shared" si="19"/>
        <v>71.150000214576707</v>
      </c>
      <c r="F14" s="8">
        <f t="shared" si="19"/>
        <v>69.800000786781297</v>
      </c>
      <c r="G14" s="8">
        <f t="shared" si="19"/>
        <v>72.787161052227034</v>
      </c>
      <c r="H14" s="8">
        <f t="shared" si="19"/>
        <v>76.555794954299898</v>
      </c>
      <c r="I14" s="8">
        <f t="shared" si="19"/>
        <v>80.205589175224276</v>
      </c>
      <c r="J14" s="8">
        <f t="shared" si="19"/>
        <v>87.048178195953341</v>
      </c>
      <c r="K14" s="8">
        <f t="shared" si="19"/>
        <v>90.904383897781344</v>
      </c>
      <c r="L14" s="8">
        <f t="shared" si="19"/>
        <v>95.637034177780166</v>
      </c>
      <c r="M14" s="8">
        <f t="shared" si="19"/>
        <v>103.46632099151601</v>
      </c>
      <c r="N14" s="8">
        <f t="shared" si="19"/>
        <v>106.28496217727667</v>
      </c>
      <c r="O14" s="8">
        <f t="shared" si="19"/>
        <v>110.40803122520443</v>
      </c>
      <c r="P14" s="8">
        <f t="shared" si="19"/>
        <v>113.43581676483171</v>
      </c>
      <c r="Q14" s="8">
        <f t="shared" si="19"/>
        <v>117.00884175300597</v>
      </c>
      <c r="S14" s="47" t="s">
        <v>27</v>
      </c>
      <c r="T14" s="48">
        <f>C14/$C$14*100</f>
        <v>100</v>
      </c>
      <c r="U14" s="48">
        <f t="shared" ref="U14:AG14" si="20">D14/$C$14*100</f>
        <v>98.422498079712454</v>
      </c>
      <c r="V14" s="48">
        <f t="shared" si="20"/>
        <v>97.599451310220928</v>
      </c>
      <c r="W14" s="48">
        <f t="shared" si="20"/>
        <v>95.747600248737015</v>
      </c>
      <c r="X14" s="48">
        <f t="shared" si="20"/>
        <v>99.845213769523326</v>
      </c>
      <c r="Y14" s="48">
        <f t="shared" si="20"/>
        <v>105.01480758431087</v>
      </c>
      <c r="Z14" s="48">
        <f t="shared" si="20"/>
        <v>110.02138400431285</v>
      </c>
      <c r="AA14" s="48">
        <f t="shared" si="20"/>
        <v>119.40765149483181</v>
      </c>
      <c r="AB14" s="48">
        <f t="shared" si="20"/>
        <v>124.69737123485581</v>
      </c>
      <c r="AC14" s="48">
        <f t="shared" si="20"/>
        <v>131.18934690847524</v>
      </c>
      <c r="AD14" s="48">
        <f t="shared" si="20"/>
        <v>141.92910930997155</v>
      </c>
      <c r="AE14" s="48">
        <f t="shared" si="20"/>
        <v>145.79555811307742</v>
      </c>
      <c r="AF14" s="48">
        <f t="shared" si="20"/>
        <v>151.45134554214704</v>
      </c>
      <c r="AG14" s="48">
        <f t="shared" si="20"/>
        <v>155.6046864621953</v>
      </c>
      <c r="AH14" s="48">
        <f>Q14/$C$14*100</f>
        <v>160.50595529300088</v>
      </c>
      <c r="AI14" s="48"/>
      <c r="AJ14" s="48"/>
      <c r="AK14" s="50" t="s">
        <v>61</v>
      </c>
      <c r="AL14" s="51">
        <v>21.400000572204601</v>
      </c>
      <c r="AM14" s="51">
        <v>29.199999809265101</v>
      </c>
      <c r="AN14" s="51">
        <v>26</v>
      </c>
      <c r="AO14" s="51">
        <v>27.699999809265101</v>
      </c>
      <c r="AP14" s="51">
        <v>24.593366622924801</v>
      </c>
      <c r="AQ14" s="51">
        <v>22.900279045104998</v>
      </c>
      <c r="AR14" s="51">
        <v>22.5032138824463</v>
      </c>
      <c r="AS14" s="51">
        <v>25.322455406189</v>
      </c>
      <c r="AT14" s="51">
        <v>22.063793182373001</v>
      </c>
      <c r="AU14" s="51">
        <v>23.702870368957502</v>
      </c>
      <c r="AV14" s="51">
        <v>22.709751129150401</v>
      </c>
      <c r="AW14" s="51">
        <v>24.1303386688232</v>
      </c>
      <c r="AX14" s="51">
        <v>24.661354064941399</v>
      </c>
      <c r="AY14" s="51">
        <v>22.822362899780298</v>
      </c>
      <c r="AZ14" s="51">
        <v>24.636938095092798</v>
      </c>
    </row>
    <row r="15" spans="2:52" x14ac:dyDescent="0.25">
      <c r="B15" s="33" t="s">
        <v>28</v>
      </c>
      <c r="C15" s="8">
        <f>AL94+AL95+AL96+AL97+AL98+AL99+AL100+AL101+AL102+AL103</f>
        <v>34.650000095367432</v>
      </c>
      <c r="D15" s="8">
        <f t="shared" ref="D15:Q15" si="21">AM94+AM95+AM96+AM97+AM98+AM99+AM100+AM101+AM102+AM103</f>
        <v>34.000000000000021</v>
      </c>
      <c r="E15" s="8">
        <f t="shared" si="21"/>
        <v>39.150000095367403</v>
      </c>
      <c r="F15" s="8">
        <f t="shared" si="21"/>
        <v>35.299999833106988</v>
      </c>
      <c r="G15" s="8">
        <f t="shared" si="21"/>
        <v>34.053320780396447</v>
      </c>
      <c r="H15" s="8">
        <f t="shared" si="21"/>
        <v>35.633585326373577</v>
      </c>
      <c r="I15" s="8">
        <f t="shared" si="21"/>
        <v>34.787639871239669</v>
      </c>
      <c r="J15" s="8">
        <f t="shared" si="21"/>
        <v>36.142114207148559</v>
      </c>
      <c r="K15" s="8">
        <f t="shared" si="21"/>
        <v>36.535556703805916</v>
      </c>
      <c r="L15" s="8">
        <f t="shared" si="21"/>
        <v>38.14912037551403</v>
      </c>
      <c r="M15" s="8">
        <f t="shared" si="21"/>
        <v>38.97354310750962</v>
      </c>
      <c r="N15" s="8">
        <f t="shared" si="21"/>
        <v>42.385532885789871</v>
      </c>
      <c r="O15" s="8">
        <f t="shared" si="21"/>
        <v>43.779365226626389</v>
      </c>
      <c r="P15" s="8">
        <f t="shared" si="21"/>
        <v>45.242685645818732</v>
      </c>
      <c r="Q15" s="8">
        <f t="shared" si="21"/>
        <v>46.231215447187438</v>
      </c>
      <c r="S15" s="47" t="s">
        <v>28</v>
      </c>
      <c r="T15" s="48">
        <f>C15/$C$15*100</f>
        <v>100</v>
      </c>
      <c r="U15" s="48">
        <f t="shared" ref="U15:AG15" si="22">D15/$C$15*100</f>
        <v>98.124097854030552</v>
      </c>
      <c r="V15" s="48">
        <f t="shared" si="22"/>
        <v>112.98701295126865</v>
      </c>
      <c r="W15" s="48">
        <f t="shared" si="22"/>
        <v>101.87590111385443</v>
      </c>
      <c r="X15" s="48">
        <f t="shared" si="22"/>
        <v>98.277981779715034</v>
      </c>
      <c r="Y15" s="48">
        <f t="shared" si="22"/>
        <v>102.83862980750078</v>
      </c>
      <c r="Z15" s="48">
        <f t="shared" si="22"/>
        <v>100.39722878930277</v>
      </c>
      <c r="AA15" s="48">
        <f t="shared" si="22"/>
        <v>104.30624562099386</v>
      </c>
      <c r="AB15" s="48">
        <f t="shared" si="22"/>
        <v>105.441721798698</v>
      </c>
      <c r="AC15" s="48">
        <f t="shared" si="22"/>
        <v>110.09847119918021</v>
      </c>
      <c r="AD15" s="48">
        <f t="shared" si="22"/>
        <v>112.47775757645735</v>
      </c>
      <c r="AE15" s="48">
        <f t="shared" si="22"/>
        <v>122.32476989648451</v>
      </c>
      <c r="AF15" s="48">
        <f t="shared" si="22"/>
        <v>126.34737404367141</v>
      </c>
      <c r="AG15" s="48">
        <f t="shared" si="22"/>
        <v>130.57052098498409</v>
      </c>
      <c r="AH15" s="48">
        <f>Q15/$C$15*100</f>
        <v>133.42342083678196</v>
      </c>
      <c r="AI15" s="48"/>
      <c r="AJ15" s="48"/>
      <c r="AK15" s="50" t="s">
        <v>62</v>
      </c>
      <c r="AL15" s="51">
        <v>24.949999809265101</v>
      </c>
      <c r="AM15" s="51">
        <v>19.399999618530298</v>
      </c>
      <c r="AN15" s="51">
        <v>29.699999809265101</v>
      </c>
      <c r="AO15" s="51">
        <v>26.149999618530298</v>
      </c>
      <c r="AP15" s="51">
        <v>28.286101341247601</v>
      </c>
      <c r="AQ15" s="51">
        <v>25.6506538391113</v>
      </c>
      <c r="AR15" s="51">
        <v>24.007606506347699</v>
      </c>
      <c r="AS15" s="51">
        <v>23.582283973693801</v>
      </c>
      <c r="AT15" s="51">
        <v>26.409838676452601</v>
      </c>
      <c r="AU15" s="51">
        <v>23.198225021362301</v>
      </c>
      <c r="AV15" s="51">
        <v>24.761290550231902</v>
      </c>
      <c r="AW15" s="51">
        <v>23.881198883056602</v>
      </c>
      <c r="AX15" s="51">
        <v>25.221736907958999</v>
      </c>
      <c r="AY15" s="51">
        <v>25.7784938812256</v>
      </c>
      <c r="AZ15" s="51">
        <v>23.9959926605225</v>
      </c>
    </row>
    <row r="16" spans="2:52" x14ac:dyDescent="0.25">
      <c r="B16" s="53" t="s">
        <v>29</v>
      </c>
      <c r="C16" s="54">
        <f t="shared" ref="C16:F16" si="23">C5+C6+C7+C8+C9+C13+C14+C15</f>
        <v>1753.9000004529955</v>
      </c>
      <c r="D16" s="54">
        <f t="shared" si="23"/>
        <v>1741.2499994039533</v>
      </c>
      <c r="E16" s="54">
        <f t="shared" si="23"/>
        <v>1737.8000038862228</v>
      </c>
      <c r="F16" s="54">
        <f t="shared" si="23"/>
        <v>1760.8499977588654</v>
      </c>
      <c r="G16" s="54">
        <f>G5+G6+G7+G8+G9+G13+G14+G15</f>
        <v>1802.8552263528111</v>
      </c>
      <c r="H16" s="54">
        <f t="shared" ref="H16:Q16" si="24">H5+H6+H7+H8+H9+H13+H14+H15</f>
        <v>1847.4087666198614</v>
      </c>
      <c r="I16" s="54">
        <f t="shared" si="24"/>
        <v>1887.9852520376444</v>
      </c>
      <c r="J16" s="54">
        <f t="shared" si="24"/>
        <v>1927.0015383213758</v>
      </c>
      <c r="K16" s="54">
        <f t="shared" si="24"/>
        <v>1964.7184311449528</v>
      </c>
      <c r="L16" s="54">
        <f t="shared" si="24"/>
        <v>2000.9219291657209</v>
      </c>
      <c r="M16" s="54">
        <f t="shared" si="24"/>
        <v>2036.818128526211</v>
      </c>
      <c r="N16" s="54">
        <f t="shared" si="24"/>
        <v>2072.8807988464832</v>
      </c>
      <c r="O16" s="54">
        <f t="shared" si="24"/>
        <v>2107.7326144427061</v>
      </c>
      <c r="P16" s="54">
        <f t="shared" si="24"/>
        <v>2143.1878722608089</v>
      </c>
      <c r="Q16" s="54">
        <f t="shared" si="24"/>
        <v>2178.9894244372845</v>
      </c>
      <c r="R16" s="35"/>
      <c r="S16" s="49"/>
      <c r="T16" s="48">
        <f>C16/$C$16*100</f>
        <v>100</v>
      </c>
      <c r="U16" s="48">
        <f t="shared" ref="U16:AG16" si="25">D16/$C$16*100</f>
        <v>99.278750154183541</v>
      </c>
      <c r="V16" s="48">
        <f t="shared" si="25"/>
        <v>99.082045922651545</v>
      </c>
      <c r="W16" s="48">
        <f t="shared" si="25"/>
        <v>100.3962596102443</v>
      </c>
      <c r="X16" s="48">
        <f t="shared" si="25"/>
        <v>102.7912210437979</v>
      </c>
      <c r="Y16" s="48">
        <f t="shared" si="25"/>
        <v>105.33147648912222</v>
      </c>
      <c r="Z16" s="48">
        <f t="shared" si="25"/>
        <v>107.64497699697917</v>
      </c>
      <c r="AA16" s="48">
        <f t="shared" si="25"/>
        <v>109.86952151340851</v>
      </c>
      <c r="AB16" s="48">
        <f t="shared" si="25"/>
        <v>112.0199800808203</v>
      </c>
      <c r="AC16" s="48">
        <f t="shared" si="25"/>
        <v>114.084151242883</v>
      </c>
      <c r="AD16" s="48">
        <f t="shared" si="25"/>
        <v>116.13080152803145</v>
      </c>
      <c r="AE16" s="48">
        <f t="shared" si="25"/>
        <v>118.18694328702331</v>
      </c>
      <c r="AF16" s="48">
        <f t="shared" si="25"/>
        <v>120.17404720327973</v>
      </c>
      <c r="AG16" s="48">
        <f t="shared" si="25"/>
        <v>122.19555685656358</v>
      </c>
      <c r="AH16" s="48">
        <f>Q16/$C$16*100</f>
        <v>124.23681075742614</v>
      </c>
      <c r="AI16" s="48"/>
      <c r="AJ16" s="48"/>
      <c r="AK16" s="50" t="s">
        <v>63</v>
      </c>
      <c r="AL16" s="51">
        <v>27.449999809265101</v>
      </c>
      <c r="AM16" s="51">
        <v>26.600000381469702</v>
      </c>
      <c r="AN16" s="51">
        <v>22.699999809265101</v>
      </c>
      <c r="AO16" s="51">
        <v>32.5</v>
      </c>
      <c r="AP16" s="51">
        <v>26.8353786468506</v>
      </c>
      <c r="AQ16" s="51">
        <v>28.960988044738802</v>
      </c>
      <c r="AR16" s="51">
        <v>26.708983421325701</v>
      </c>
      <c r="AS16" s="51">
        <v>25.094738960266099</v>
      </c>
      <c r="AT16" s="51">
        <v>24.647015571594199</v>
      </c>
      <c r="AU16" s="51">
        <v>27.4977016448975</v>
      </c>
      <c r="AV16" s="51">
        <v>24.333478927612301</v>
      </c>
      <c r="AW16" s="51">
        <v>25.827797889709501</v>
      </c>
      <c r="AX16" s="51">
        <v>25.026000022888201</v>
      </c>
      <c r="AY16" s="51">
        <v>26.307985305786101</v>
      </c>
      <c r="AZ16" s="51">
        <v>26.891461372375499</v>
      </c>
    </row>
    <row r="17" spans="2:52" x14ac:dyDescent="0.25">
      <c r="H17" s="8"/>
      <c r="I17" s="8"/>
      <c r="J17" s="8"/>
      <c r="K17" s="8"/>
      <c r="L17" s="8"/>
      <c r="M17" s="8"/>
      <c r="N17" s="36"/>
      <c r="O17" s="36"/>
      <c r="P17" s="36"/>
      <c r="Q17" s="36"/>
      <c r="R17" s="35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/>
      <c r="AD17" s="59"/>
      <c r="AE17" s="59"/>
      <c r="AF17" s="59"/>
      <c r="AG17" s="59"/>
      <c r="AH17" s="59"/>
      <c r="AI17" s="59"/>
      <c r="AJ17" s="59"/>
      <c r="AK17" s="50" t="s">
        <v>64</v>
      </c>
      <c r="AL17" s="51">
        <v>20.850000381469702</v>
      </c>
      <c r="AM17" s="51">
        <v>25.949999809265101</v>
      </c>
      <c r="AN17" s="51">
        <v>27.299999237060501</v>
      </c>
      <c r="AO17" s="51">
        <v>24.149999618530298</v>
      </c>
      <c r="AP17" s="51">
        <v>32.810331344604499</v>
      </c>
      <c r="AQ17" s="51">
        <v>27.527579307556199</v>
      </c>
      <c r="AR17" s="51">
        <v>29.576220512390101</v>
      </c>
      <c r="AS17" s="51">
        <v>27.7107610702515</v>
      </c>
      <c r="AT17" s="51">
        <v>26.118756294250499</v>
      </c>
      <c r="AU17" s="51">
        <v>25.648786544799801</v>
      </c>
      <c r="AV17" s="51">
        <v>28.530164718627901</v>
      </c>
      <c r="AW17" s="51">
        <v>25.411252975463899</v>
      </c>
      <c r="AX17" s="51">
        <v>26.8258056640625</v>
      </c>
      <c r="AY17" s="51">
        <v>26.104544639587399</v>
      </c>
      <c r="AZ17" s="51">
        <v>27.321933746337901</v>
      </c>
    </row>
    <row r="18" spans="2:52" x14ac:dyDescent="0.25">
      <c r="B18" s="53" t="s">
        <v>30</v>
      </c>
      <c r="C18" s="8"/>
      <c r="D18" s="8">
        <f t="shared" ref="D18:G18" si="26">D16-C16</f>
        <v>-12.650001049042203</v>
      </c>
      <c r="E18" s="8">
        <f t="shared" si="26"/>
        <v>-3.4499955177304855</v>
      </c>
      <c r="F18" s="8">
        <f t="shared" si="26"/>
        <v>23.049993872642517</v>
      </c>
      <c r="G18" s="8">
        <f t="shared" si="26"/>
        <v>42.005228593945731</v>
      </c>
      <c r="H18" s="8">
        <f>H16-G16</f>
        <v>44.553540267050266</v>
      </c>
      <c r="I18" s="8">
        <f>I16-H16</f>
        <v>40.576485417783033</v>
      </c>
      <c r="J18" s="8">
        <f t="shared" ref="J18:Q18" si="27">J16-I16</f>
        <v>39.016286283731461</v>
      </c>
      <c r="K18" s="8">
        <f t="shared" si="27"/>
        <v>37.716892823576927</v>
      </c>
      <c r="L18" s="8">
        <f t="shared" si="27"/>
        <v>36.203498020768166</v>
      </c>
      <c r="M18" s="8">
        <f>M16-L16</f>
        <v>35.896199360490073</v>
      </c>
      <c r="N18" s="36">
        <f t="shared" si="27"/>
        <v>36.062670320272218</v>
      </c>
      <c r="O18" s="36">
        <f>O16-N16</f>
        <v>34.851815596222878</v>
      </c>
      <c r="P18" s="36">
        <f t="shared" si="27"/>
        <v>35.455257818102837</v>
      </c>
      <c r="Q18" s="36">
        <f t="shared" si="27"/>
        <v>35.801552176475525</v>
      </c>
      <c r="R18" s="35"/>
      <c r="AC18" s="37"/>
      <c r="AD18" s="37"/>
      <c r="AE18" s="37"/>
      <c r="AF18" s="37"/>
      <c r="AG18" s="37"/>
      <c r="AH18" s="37"/>
      <c r="AI18" s="37"/>
      <c r="AJ18" s="37"/>
      <c r="AK18" s="50" t="s">
        <v>65</v>
      </c>
      <c r="AL18" s="51">
        <v>26.899999618530298</v>
      </c>
      <c r="AM18" s="51">
        <v>20.050000190734899</v>
      </c>
      <c r="AN18" s="51">
        <v>25.599999427795399</v>
      </c>
      <c r="AO18" s="51">
        <v>29.249999046325701</v>
      </c>
      <c r="AP18" s="51">
        <v>25.131343841552699</v>
      </c>
      <c r="AQ18" s="51">
        <v>33.259517669677699</v>
      </c>
      <c r="AR18" s="51">
        <v>28.302082061767599</v>
      </c>
      <c r="AS18" s="51">
        <v>30.274751663208001</v>
      </c>
      <c r="AT18" s="51">
        <v>28.799895286560101</v>
      </c>
      <c r="AU18" s="51">
        <v>27.2294664382935</v>
      </c>
      <c r="AV18" s="51">
        <v>26.748853683471701</v>
      </c>
      <c r="AW18" s="51">
        <v>29.660624504089402</v>
      </c>
      <c r="AX18" s="51">
        <v>26.571434020996101</v>
      </c>
      <c r="AY18" s="51">
        <v>27.925319671630898</v>
      </c>
      <c r="AZ18" s="51">
        <v>27.280134201049801</v>
      </c>
    </row>
    <row r="19" spans="2:52" ht="15.75" thickBot="1" x14ac:dyDescent="0.3">
      <c r="B19" s="53" t="s">
        <v>31</v>
      </c>
      <c r="D19" s="38">
        <f t="shared" ref="D19:G19" si="28">D18/C16</f>
        <v>-7.2124984581646463E-3</v>
      </c>
      <c r="E19" s="38">
        <f t="shared" si="28"/>
        <v>-1.9813326741774315E-3</v>
      </c>
      <c r="F19" s="38">
        <f t="shared" si="28"/>
        <v>1.3263893325524268E-2</v>
      </c>
      <c r="G19" s="38">
        <f t="shared" si="28"/>
        <v>2.3855086263684124E-2</v>
      </c>
      <c r="H19" s="38">
        <f>H18/G16</f>
        <v>2.47127665138051E-2</v>
      </c>
      <c r="I19" s="38">
        <f>I18/H16</f>
        <v>2.196399960363098E-2</v>
      </c>
      <c r="J19" s="38">
        <f t="shared" ref="J19:Q19" si="29">J18/I16</f>
        <v>2.0665567298061457E-2</v>
      </c>
      <c r="K19" s="38">
        <f t="shared" si="29"/>
        <v>1.9572840017778276E-2</v>
      </c>
      <c r="L19" s="38">
        <f t="shared" si="29"/>
        <v>1.842681243625853E-2</v>
      </c>
      <c r="M19" s="38">
        <f t="shared" si="29"/>
        <v>1.7939830053967622E-2</v>
      </c>
      <c r="N19" s="39">
        <f t="shared" si="29"/>
        <v>1.770539539844249E-2</v>
      </c>
      <c r="O19" s="39">
        <f t="shared" si="29"/>
        <v>1.6813227087451057E-2</v>
      </c>
      <c r="P19" s="39">
        <f t="shared" si="29"/>
        <v>1.6821515962297411E-2</v>
      </c>
      <c r="Q19" s="39">
        <f t="shared" si="29"/>
        <v>1.6704812788395043E-2</v>
      </c>
      <c r="R19" s="40"/>
      <c r="AC19" s="37"/>
      <c r="AD19" s="37"/>
      <c r="AE19" s="37"/>
      <c r="AF19" s="37"/>
      <c r="AG19" s="37"/>
      <c r="AH19" s="37"/>
      <c r="AI19" s="37"/>
      <c r="AJ19" s="37"/>
      <c r="AK19" s="50" t="s">
        <v>66</v>
      </c>
      <c r="AL19" s="51">
        <v>25.699999809265101</v>
      </c>
      <c r="AM19" s="51">
        <v>26.549999237060501</v>
      </c>
      <c r="AN19" s="51">
        <v>18.050000190734899</v>
      </c>
      <c r="AO19" s="51">
        <v>25.300000190734899</v>
      </c>
      <c r="AP19" s="51">
        <v>30.130196571350101</v>
      </c>
      <c r="AQ19" s="51">
        <v>26.407992362976099</v>
      </c>
      <c r="AR19" s="51">
        <v>33.9125366210938</v>
      </c>
      <c r="AS19" s="51">
        <v>29.305566787719702</v>
      </c>
      <c r="AT19" s="51">
        <v>31.204968452453599</v>
      </c>
      <c r="AU19" s="51">
        <v>30.113416671752901</v>
      </c>
      <c r="AV19" s="51">
        <v>28.577579498291001</v>
      </c>
      <c r="AW19" s="51">
        <v>28.094551086425799</v>
      </c>
      <c r="AX19" s="51">
        <v>31.018689155578599</v>
      </c>
      <c r="AY19" s="51">
        <v>27.9856119155884</v>
      </c>
      <c r="AZ19" s="51">
        <v>29.280715942382798</v>
      </c>
    </row>
    <row r="20" spans="2:52" x14ac:dyDescent="0.25"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  <c r="R20" s="43" t="s">
        <v>153</v>
      </c>
      <c r="AC20" s="37"/>
      <c r="AD20" s="37"/>
      <c r="AE20" s="37"/>
      <c r="AF20" s="37"/>
      <c r="AG20" s="37"/>
      <c r="AH20" s="37"/>
      <c r="AI20" s="37"/>
      <c r="AJ20" s="37"/>
      <c r="AK20" s="50" t="s">
        <v>67</v>
      </c>
      <c r="AL20" s="51">
        <v>30.799999237060501</v>
      </c>
      <c r="AM20" s="51">
        <v>27.5</v>
      </c>
      <c r="AN20" s="51">
        <v>29.650000572204601</v>
      </c>
      <c r="AO20" s="51">
        <v>20.5</v>
      </c>
      <c r="AP20" s="51">
        <v>27.028948783874501</v>
      </c>
      <c r="AQ20" s="51">
        <v>31.343187332153299</v>
      </c>
      <c r="AR20" s="51">
        <v>28.013529777526902</v>
      </c>
      <c r="AS20" s="51">
        <v>34.863410949707003</v>
      </c>
      <c r="AT20" s="51">
        <v>30.627585411071799</v>
      </c>
      <c r="AU20" s="51">
        <v>32.448703765869098</v>
      </c>
      <c r="AV20" s="51">
        <v>31.7531290054321</v>
      </c>
      <c r="AW20" s="51">
        <v>30.249308586120598</v>
      </c>
      <c r="AX20" s="51">
        <v>29.764285087585399</v>
      </c>
      <c r="AY20" s="51">
        <v>32.711450576782198</v>
      </c>
      <c r="AZ20" s="51">
        <v>29.772969245910598</v>
      </c>
    </row>
    <row r="21" spans="2:52" ht="15" customHeight="1" thickBot="1" x14ac:dyDescent="0.4">
      <c r="F21" s="41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  <c r="R21" s="44">
        <f>AVERAGE(H19:Q19)</f>
        <v>1.9132676716008802E-2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154</v>
      </c>
      <c r="AJ21" s="3"/>
      <c r="AK21" s="50" t="s">
        <v>68</v>
      </c>
      <c r="AL21" s="51">
        <v>30.850000381469702</v>
      </c>
      <c r="AM21" s="51">
        <v>32.299999237060497</v>
      </c>
      <c r="AN21" s="51">
        <v>26.850000381469702</v>
      </c>
      <c r="AO21" s="51">
        <v>29.349999427795399</v>
      </c>
      <c r="AP21" s="51">
        <v>22.468406677246101</v>
      </c>
      <c r="AQ21" s="51">
        <v>28.4292812347412</v>
      </c>
      <c r="AR21" s="51">
        <v>32.027723312377901</v>
      </c>
      <c r="AS21" s="51">
        <v>29.1786994934082</v>
      </c>
      <c r="AT21" s="51">
        <v>35.199787139892599</v>
      </c>
      <c r="AU21" s="51">
        <v>31.424857139587399</v>
      </c>
      <c r="AV21" s="51">
        <v>33.161880493164098</v>
      </c>
      <c r="AW21" s="51">
        <v>32.898487091064503</v>
      </c>
      <c r="AX21" s="51">
        <v>31.404692649841301</v>
      </c>
      <c r="AY21" s="51">
        <v>30.951012611389199</v>
      </c>
      <c r="AZ21" s="51">
        <v>33.867757797241197</v>
      </c>
    </row>
    <row r="22" spans="2:52" ht="15" customHeight="1" thickBot="1" x14ac:dyDescent="0.4">
      <c r="F22" s="41"/>
      <c r="N22" s="42"/>
      <c r="O22" s="37"/>
      <c r="P22" s="37"/>
      <c r="Q22" s="37"/>
      <c r="S22" s="87" t="s">
        <v>152</v>
      </c>
      <c r="T22" s="88">
        <v>2015</v>
      </c>
      <c r="U22" s="88">
        <v>2016</v>
      </c>
      <c r="V22" s="88">
        <v>2017</v>
      </c>
      <c r="W22" s="88">
        <v>2018</v>
      </c>
      <c r="X22" s="88">
        <v>2019</v>
      </c>
      <c r="Y22" s="88">
        <v>2020</v>
      </c>
      <c r="Z22" s="88">
        <v>2021</v>
      </c>
      <c r="AA22" s="88">
        <v>2022</v>
      </c>
      <c r="AB22" s="88">
        <v>2023</v>
      </c>
      <c r="AC22" s="88">
        <v>2024</v>
      </c>
      <c r="AD22" s="88">
        <v>2025</v>
      </c>
      <c r="AE22" s="88">
        <v>2026</v>
      </c>
      <c r="AF22" s="88">
        <v>2027</v>
      </c>
      <c r="AG22" s="88">
        <v>2028</v>
      </c>
      <c r="AH22" s="89">
        <v>2029</v>
      </c>
      <c r="AI22" s="111"/>
      <c r="AJ22" s="29"/>
      <c r="AK22" s="50" t="s">
        <v>69</v>
      </c>
      <c r="AL22" s="51">
        <v>29.450000762939499</v>
      </c>
      <c r="AM22" s="51">
        <v>31.350000381469702</v>
      </c>
      <c r="AN22" s="51">
        <v>30.649999618530298</v>
      </c>
      <c r="AO22" s="51">
        <v>22.400000572204601</v>
      </c>
      <c r="AP22" s="51">
        <v>29.433372497558601</v>
      </c>
      <c r="AQ22" s="51">
        <v>24.325313568115199</v>
      </c>
      <c r="AR22" s="51">
        <v>29.485715866088899</v>
      </c>
      <c r="AS22" s="51">
        <v>32.356857299804702</v>
      </c>
      <c r="AT22" s="51">
        <v>30.045239448547399</v>
      </c>
      <c r="AU22" s="51">
        <v>35.123985290527301</v>
      </c>
      <c r="AV22" s="51">
        <v>31.926358222961401</v>
      </c>
      <c r="AW22" s="51">
        <v>33.552547454833999</v>
      </c>
      <c r="AX22" s="51">
        <v>33.663425445556598</v>
      </c>
      <c r="AY22" s="51">
        <v>32.249331474304199</v>
      </c>
      <c r="AZ22" s="51">
        <v>31.8664245605469</v>
      </c>
    </row>
    <row r="23" spans="2:52" x14ac:dyDescent="0.25">
      <c r="N23" s="42"/>
      <c r="O23" s="37"/>
      <c r="P23" s="37"/>
      <c r="Q23" s="37"/>
      <c r="S23" s="66" t="s">
        <v>47</v>
      </c>
      <c r="T23" s="64">
        <f>AL4</f>
        <v>12.800000190734901</v>
      </c>
      <c r="U23" s="64">
        <f t="shared" ref="U23:AH28" si="30">AM4</f>
        <v>17.949999809265101</v>
      </c>
      <c r="V23" s="64">
        <f t="shared" si="30"/>
        <v>16.5</v>
      </c>
      <c r="W23" s="64">
        <f t="shared" si="30"/>
        <v>12.349999666214</v>
      </c>
      <c r="X23" s="64">
        <f t="shared" si="30"/>
        <v>16.554407119751001</v>
      </c>
      <c r="Y23" s="64">
        <f t="shared" si="30"/>
        <v>17.1789903640747</v>
      </c>
      <c r="Z23" s="64">
        <f t="shared" si="30"/>
        <v>17.757182121276902</v>
      </c>
      <c r="AA23" s="64">
        <f t="shared" si="30"/>
        <v>18.268338203430201</v>
      </c>
      <c r="AB23" s="64">
        <f t="shared" si="30"/>
        <v>18.7188529968262</v>
      </c>
      <c r="AC23" s="64">
        <f t="shared" si="30"/>
        <v>19.122844696044901</v>
      </c>
      <c r="AD23" s="64">
        <f t="shared" si="30"/>
        <v>19.509061813354499</v>
      </c>
      <c r="AE23" s="64">
        <f t="shared" si="30"/>
        <v>19.8856763839722</v>
      </c>
      <c r="AF23" s="64">
        <f t="shared" si="30"/>
        <v>20.234061241149899</v>
      </c>
      <c r="AG23" s="64">
        <f t="shared" si="30"/>
        <v>20.568170547485401</v>
      </c>
      <c r="AH23" s="64">
        <f t="shared" si="30"/>
        <v>20.8963479995728</v>
      </c>
      <c r="AI23" s="93">
        <f>AH23-T23</f>
        <v>8.0963478088378995</v>
      </c>
      <c r="AJ23" s="94"/>
      <c r="AK23" s="50" t="s">
        <v>70</v>
      </c>
      <c r="AL23" s="51">
        <v>29.349999427795399</v>
      </c>
      <c r="AM23" s="51">
        <v>29.149999618530298</v>
      </c>
      <c r="AN23" s="51">
        <v>29.000000953674299</v>
      </c>
      <c r="AO23" s="51">
        <v>29.449999809265101</v>
      </c>
      <c r="AP23" s="51">
        <v>24.0945501327515</v>
      </c>
      <c r="AQ23" s="51">
        <v>29.400039672851602</v>
      </c>
      <c r="AR23" s="51">
        <v>25.795809745788599</v>
      </c>
      <c r="AS23" s="51">
        <v>30.030200004577601</v>
      </c>
      <c r="AT23" s="51">
        <v>32.302883148193402</v>
      </c>
      <c r="AU23" s="51">
        <v>30.4729051589966</v>
      </c>
      <c r="AV23" s="51">
        <v>34.576862335205099</v>
      </c>
      <c r="AW23" s="51">
        <v>32.054027557372997</v>
      </c>
      <c r="AX23" s="51">
        <v>33.521104812622099</v>
      </c>
      <c r="AY23" s="51">
        <v>33.962910652160602</v>
      </c>
      <c r="AZ23" s="51">
        <v>32.717129707336397</v>
      </c>
    </row>
    <row r="24" spans="2:52" x14ac:dyDescent="0.25">
      <c r="N24" s="42"/>
      <c r="O24" s="37"/>
      <c r="P24" s="37"/>
      <c r="Q24" s="37"/>
      <c r="S24" s="29" t="s">
        <v>52</v>
      </c>
      <c r="T24" s="60">
        <f>AL5</f>
        <v>16.550000190734899</v>
      </c>
      <c r="U24" s="60">
        <f t="shared" si="30"/>
        <v>12.0000002384186</v>
      </c>
      <c r="V24" s="60">
        <f t="shared" si="30"/>
        <v>18.0999999046326</v>
      </c>
      <c r="W24" s="60">
        <f t="shared" si="30"/>
        <v>18.550000190734899</v>
      </c>
      <c r="X24" s="60">
        <f t="shared" si="30"/>
        <v>13.2287292480469</v>
      </c>
      <c r="Y24" s="60">
        <f t="shared" si="30"/>
        <v>16.780601501464801</v>
      </c>
      <c r="Z24" s="60">
        <f t="shared" si="30"/>
        <v>17.317266464233398</v>
      </c>
      <c r="AA24" s="60">
        <f t="shared" si="30"/>
        <v>17.8240356445313</v>
      </c>
      <c r="AB24" s="60">
        <f t="shared" si="30"/>
        <v>18.2823085784912</v>
      </c>
      <c r="AC24" s="60">
        <f t="shared" si="30"/>
        <v>18.683189392089801</v>
      </c>
      <c r="AD24" s="60">
        <f t="shared" si="30"/>
        <v>19.058198928833001</v>
      </c>
      <c r="AE24" s="60">
        <f t="shared" si="30"/>
        <v>19.4253377914429</v>
      </c>
      <c r="AF24" s="60">
        <f t="shared" si="30"/>
        <v>19.763881683349599</v>
      </c>
      <c r="AG24" s="60">
        <f t="shared" si="30"/>
        <v>20.094629287719702</v>
      </c>
      <c r="AH24" s="60">
        <f t="shared" si="30"/>
        <v>20.4178256988525</v>
      </c>
      <c r="AI24" s="94">
        <f t="shared" ref="AI24:AI28" si="31">AH24-T24</f>
        <v>3.8678255081176012</v>
      </c>
      <c r="AJ24" s="94"/>
      <c r="AK24" s="50" t="s">
        <v>71</v>
      </c>
      <c r="AL24" s="51">
        <v>24.350000381469702</v>
      </c>
      <c r="AM24" s="51">
        <v>30</v>
      </c>
      <c r="AN24" s="51">
        <v>26.949999809265101</v>
      </c>
      <c r="AO24" s="51">
        <v>28.75</v>
      </c>
      <c r="AP24" s="51">
        <v>29.611174583435101</v>
      </c>
      <c r="AQ24" s="51">
        <v>26.041777610778801</v>
      </c>
      <c r="AR24" s="51">
        <v>29.794848442077601</v>
      </c>
      <c r="AS24" s="51">
        <v>27.417199134826699</v>
      </c>
      <c r="AT24" s="51">
        <v>30.823578834533699</v>
      </c>
      <c r="AU24" s="51">
        <v>32.621412277221701</v>
      </c>
      <c r="AV24" s="51">
        <v>31.2490749359131</v>
      </c>
      <c r="AW24" s="51">
        <v>34.500171661377003</v>
      </c>
      <c r="AX24" s="51">
        <v>32.607561111450202</v>
      </c>
      <c r="AY24" s="51">
        <v>33.914800643920898</v>
      </c>
      <c r="AZ24" s="51">
        <v>34.596429824829102</v>
      </c>
    </row>
    <row r="25" spans="2:52" x14ac:dyDescent="0.25">
      <c r="N25" s="42"/>
      <c r="O25" s="37"/>
      <c r="P25" s="37"/>
      <c r="Q25" s="37"/>
      <c r="S25" s="66" t="s">
        <v>53</v>
      </c>
      <c r="T25" s="64">
        <f t="shared" ref="T25:T28" si="32">AL6</f>
        <v>20.75</v>
      </c>
      <c r="U25" s="64">
        <f t="shared" si="30"/>
        <v>16.699999809265101</v>
      </c>
      <c r="V25" s="64">
        <f t="shared" si="30"/>
        <v>12.1500000953674</v>
      </c>
      <c r="W25" s="64">
        <f t="shared" si="30"/>
        <v>18.900000572204601</v>
      </c>
      <c r="X25" s="64">
        <f t="shared" si="30"/>
        <v>18.460238456726099</v>
      </c>
      <c r="Y25" s="64">
        <f t="shared" si="30"/>
        <v>14.2608771324158</v>
      </c>
      <c r="Z25" s="64">
        <f t="shared" si="30"/>
        <v>17.2218675613403</v>
      </c>
      <c r="AA25" s="64">
        <f t="shared" si="30"/>
        <v>17.695106506347699</v>
      </c>
      <c r="AB25" s="64">
        <f t="shared" si="30"/>
        <v>18.149010658264199</v>
      </c>
      <c r="AC25" s="64">
        <f t="shared" si="30"/>
        <v>18.5572319030762</v>
      </c>
      <c r="AD25" s="64">
        <f t="shared" si="30"/>
        <v>18.932448387146</v>
      </c>
      <c r="AE25" s="64">
        <f t="shared" si="30"/>
        <v>19.290418624877901</v>
      </c>
      <c r="AF25" s="64">
        <f t="shared" si="30"/>
        <v>19.623691558837901</v>
      </c>
      <c r="AG25" s="64">
        <f t="shared" si="30"/>
        <v>19.949065208435101</v>
      </c>
      <c r="AH25" s="64">
        <f t="shared" si="30"/>
        <v>20.270413398742701</v>
      </c>
      <c r="AI25" s="93">
        <f t="shared" si="31"/>
        <v>-0.47958660125729935</v>
      </c>
      <c r="AJ25" s="94"/>
      <c r="AK25" s="50" t="s">
        <v>72</v>
      </c>
      <c r="AL25" s="51">
        <v>30</v>
      </c>
      <c r="AM25" s="51">
        <v>29.799999237060501</v>
      </c>
      <c r="AN25" s="51">
        <v>24.099999427795399</v>
      </c>
      <c r="AO25" s="51">
        <v>25.600000381469702</v>
      </c>
      <c r="AP25" s="51">
        <v>29.2963399887085</v>
      </c>
      <c r="AQ25" s="51">
        <v>30.040030479431199</v>
      </c>
      <c r="AR25" s="51">
        <v>27.717571258544901</v>
      </c>
      <c r="AS25" s="51">
        <v>30.268719673156699</v>
      </c>
      <c r="AT25" s="51">
        <v>28.852753639221199</v>
      </c>
      <c r="AU25" s="51">
        <v>31.575743675231902</v>
      </c>
      <c r="AV25" s="51">
        <v>32.9998970031738</v>
      </c>
      <c r="AW25" s="51">
        <v>32.021663665771499</v>
      </c>
      <c r="AX25" s="51">
        <v>34.5512371063232</v>
      </c>
      <c r="AY25" s="51">
        <v>33.208648681640597</v>
      </c>
      <c r="AZ25" s="51">
        <v>34.370500564575202</v>
      </c>
    </row>
    <row r="26" spans="2:52" x14ac:dyDescent="0.25">
      <c r="N26" s="42"/>
      <c r="O26" s="37"/>
      <c r="P26" s="37"/>
      <c r="Q26" s="37"/>
      <c r="S26" s="29" t="s">
        <v>54</v>
      </c>
      <c r="T26" s="60">
        <f t="shared" si="32"/>
        <v>18.75</v>
      </c>
      <c r="U26" s="60">
        <f t="shared" si="30"/>
        <v>19.800000190734899</v>
      </c>
      <c r="V26" s="60">
        <f t="shared" si="30"/>
        <v>17</v>
      </c>
      <c r="W26" s="60">
        <f t="shared" si="30"/>
        <v>14.9500002861023</v>
      </c>
      <c r="X26" s="60">
        <f t="shared" si="30"/>
        <v>18.812959671020501</v>
      </c>
      <c r="Y26" s="60">
        <f t="shared" si="30"/>
        <v>18.7627143859863</v>
      </c>
      <c r="Z26" s="60">
        <f t="shared" si="30"/>
        <v>15.304862976074199</v>
      </c>
      <c r="AA26" s="60">
        <f t="shared" si="30"/>
        <v>17.8524494171143</v>
      </c>
      <c r="AB26" s="60">
        <f t="shared" si="30"/>
        <v>18.2853889465332</v>
      </c>
      <c r="AC26" s="60">
        <f t="shared" si="30"/>
        <v>18.692414283752399</v>
      </c>
      <c r="AD26" s="60">
        <f t="shared" si="30"/>
        <v>19.078179359436</v>
      </c>
      <c r="AE26" s="60">
        <f t="shared" si="30"/>
        <v>19.441440582275401</v>
      </c>
      <c r="AF26" s="60">
        <f t="shared" si="30"/>
        <v>19.767292022705099</v>
      </c>
      <c r="AG26" s="60">
        <f t="shared" si="30"/>
        <v>20.093503952026399</v>
      </c>
      <c r="AH26" s="60">
        <f t="shared" si="30"/>
        <v>20.4141187667847</v>
      </c>
      <c r="AI26" s="94">
        <f t="shared" si="31"/>
        <v>1.6641187667846999</v>
      </c>
      <c r="AJ26" s="94"/>
      <c r="AK26" s="50" t="s">
        <v>73</v>
      </c>
      <c r="AL26" s="51">
        <v>25.3499999046326</v>
      </c>
      <c r="AM26" s="51">
        <v>25.149999618530298</v>
      </c>
      <c r="AN26" s="51">
        <v>27.850000381469702</v>
      </c>
      <c r="AO26" s="51">
        <v>24.450000762939499</v>
      </c>
      <c r="AP26" s="51">
        <v>26.966453552246101</v>
      </c>
      <c r="AQ26" s="51">
        <v>29.781119346618699</v>
      </c>
      <c r="AR26" s="51">
        <v>30.337215423583999</v>
      </c>
      <c r="AS26" s="51">
        <v>28.896374702453599</v>
      </c>
      <c r="AT26" s="51">
        <v>30.595396041870099</v>
      </c>
      <c r="AU26" s="51">
        <v>29.8814487457275</v>
      </c>
      <c r="AV26" s="51">
        <v>32.086236953735401</v>
      </c>
      <c r="AW26" s="51">
        <v>33.203245162963903</v>
      </c>
      <c r="AX26" s="51">
        <v>32.543684005737298</v>
      </c>
      <c r="AY26" s="51">
        <v>34.525098800659201</v>
      </c>
      <c r="AZ26" s="51">
        <v>33.615625381469698</v>
      </c>
    </row>
    <row r="27" spans="2:52" x14ac:dyDescent="0.25">
      <c r="N27" s="42"/>
      <c r="O27" s="37"/>
      <c r="P27" s="37"/>
      <c r="Q27" s="37"/>
      <c r="S27" s="66" t="s">
        <v>55</v>
      </c>
      <c r="T27" s="64">
        <f t="shared" si="32"/>
        <v>21.149999618530298</v>
      </c>
      <c r="U27" s="64">
        <f t="shared" si="30"/>
        <v>17.050000190734899</v>
      </c>
      <c r="V27" s="64">
        <f t="shared" si="30"/>
        <v>17.949999809265101</v>
      </c>
      <c r="W27" s="64">
        <f t="shared" si="30"/>
        <v>18.800000190734899</v>
      </c>
      <c r="X27" s="64">
        <f t="shared" si="30"/>
        <v>16.058570861816399</v>
      </c>
      <c r="Y27" s="64">
        <f t="shared" si="30"/>
        <v>19.177052497863802</v>
      </c>
      <c r="Z27" s="64">
        <f t="shared" si="30"/>
        <v>19.299739837646499</v>
      </c>
      <c r="AA27" s="64">
        <f t="shared" si="30"/>
        <v>16.3581399917603</v>
      </c>
      <c r="AB27" s="64">
        <f t="shared" si="30"/>
        <v>18.641751289367701</v>
      </c>
      <c r="AC27" s="64">
        <f t="shared" si="30"/>
        <v>19.038870811462399</v>
      </c>
      <c r="AD27" s="64">
        <f t="shared" si="30"/>
        <v>19.427671432495099</v>
      </c>
      <c r="AE27" s="64">
        <f t="shared" si="30"/>
        <v>19.804327964782701</v>
      </c>
      <c r="AF27" s="64">
        <f t="shared" si="30"/>
        <v>20.140365600585898</v>
      </c>
      <c r="AG27" s="64">
        <f t="shared" si="30"/>
        <v>20.461791038513201</v>
      </c>
      <c r="AH27" s="64">
        <f t="shared" si="30"/>
        <v>20.787079811096199</v>
      </c>
      <c r="AI27" s="93">
        <f t="shared" si="31"/>
        <v>-0.36291980743409979</v>
      </c>
      <c r="AJ27" s="94"/>
      <c r="AK27" s="50" t="s">
        <v>74</v>
      </c>
      <c r="AL27" s="51">
        <v>31.249999046325701</v>
      </c>
      <c r="AM27" s="51">
        <v>24.350000381469702</v>
      </c>
      <c r="AN27" s="51">
        <v>27.949999809265101</v>
      </c>
      <c r="AO27" s="51">
        <v>30.149999618530298</v>
      </c>
      <c r="AP27" s="51">
        <v>25.800106048583999</v>
      </c>
      <c r="AQ27" s="51">
        <v>27.7871770858765</v>
      </c>
      <c r="AR27" s="51">
        <v>29.779310226440401</v>
      </c>
      <c r="AS27" s="51">
        <v>30.209314346313501</v>
      </c>
      <c r="AT27" s="51">
        <v>29.3921461105347</v>
      </c>
      <c r="AU27" s="51">
        <v>30.535354614257798</v>
      </c>
      <c r="AV27" s="51">
        <v>30.292296409606902</v>
      </c>
      <c r="AW27" s="51">
        <v>32.096351623535199</v>
      </c>
      <c r="AX27" s="51">
        <v>32.974407196044901</v>
      </c>
      <c r="AY27" s="51">
        <v>32.568016052246101</v>
      </c>
      <c r="AZ27" s="51">
        <v>34.1429538726807</v>
      </c>
    </row>
    <row r="28" spans="2:52" x14ac:dyDescent="0.25">
      <c r="N28" s="42"/>
      <c r="O28" s="37"/>
      <c r="P28" s="37"/>
      <c r="Q28" s="37"/>
      <c r="S28" s="68" t="s">
        <v>56</v>
      </c>
      <c r="T28" s="62">
        <f t="shared" si="32"/>
        <v>17.450000762939499</v>
      </c>
      <c r="U28" s="62">
        <f t="shared" si="30"/>
        <v>19.5</v>
      </c>
      <c r="V28" s="62">
        <f t="shared" si="30"/>
        <v>18.699999809265101</v>
      </c>
      <c r="W28" s="62">
        <f t="shared" si="30"/>
        <v>17</v>
      </c>
      <c r="X28" s="62">
        <f t="shared" si="30"/>
        <v>19.134437561035199</v>
      </c>
      <c r="Y28" s="62">
        <f t="shared" si="30"/>
        <v>17.0067348480225</v>
      </c>
      <c r="Z28" s="62">
        <f t="shared" si="30"/>
        <v>19.546763420104998</v>
      </c>
      <c r="AA28" s="62">
        <f t="shared" si="30"/>
        <v>19.791824340820298</v>
      </c>
      <c r="AB28" s="62">
        <f t="shared" si="30"/>
        <v>17.207391738891602</v>
      </c>
      <c r="AC28" s="62">
        <f t="shared" si="30"/>
        <v>19.307428359985401</v>
      </c>
      <c r="AD28" s="62">
        <f t="shared" si="30"/>
        <v>19.690292358398398</v>
      </c>
      <c r="AE28" s="62">
        <f t="shared" si="30"/>
        <v>20.070086479187001</v>
      </c>
      <c r="AF28" s="62">
        <f t="shared" si="30"/>
        <v>20.4187669754028</v>
      </c>
      <c r="AG28" s="62">
        <f t="shared" si="30"/>
        <v>20.750043869018601</v>
      </c>
      <c r="AH28" s="63">
        <f t="shared" si="30"/>
        <v>21.069722175598098</v>
      </c>
      <c r="AI28" s="95">
        <f t="shared" si="31"/>
        <v>3.619721412658599</v>
      </c>
      <c r="AJ28" s="94"/>
      <c r="AK28" s="50" t="s">
        <v>75</v>
      </c>
      <c r="AL28" s="51">
        <v>21.599999427795399</v>
      </c>
      <c r="AM28" s="51">
        <v>28.300000190734899</v>
      </c>
      <c r="AN28" s="51">
        <v>18.850000381469702</v>
      </c>
      <c r="AO28" s="51">
        <v>24.850000381469702</v>
      </c>
      <c r="AP28" s="51">
        <v>28.938565254211401</v>
      </c>
      <c r="AQ28" s="51">
        <v>26.337314605712901</v>
      </c>
      <c r="AR28" s="51">
        <v>27.779709815979</v>
      </c>
      <c r="AS28" s="51">
        <v>29.209876060485801</v>
      </c>
      <c r="AT28" s="51">
        <v>29.566057205200199</v>
      </c>
      <c r="AU28" s="51">
        <v>29.169635772705099</v>
      </c>
      <c r="AV28" s="51">
        <v>29.964035987854</v>
      </c>
      <c r="AW28" s="51">
        <v>30.019666671752901</v>
      </c>
      <c r="AX28" s="51">
        <v>31.4894123077393</v>
      </c>
      <c r="AY28" s="51">
        <v>32.219451904296903</v>
      </c>
      <c r="AZ28" s="51">
        <v>32.001426696777301</v>
      </c>
    </row>
    <row r="29" spans="2:52" x14ac:dyDescent="0.25">
      <c r="N29" s="42"/>
      <c r="O29" s="37"/>
      <c r="P29" s="37"/>
      <c r="Q29" s="37"/>
      <c r="R29" s="2"/>
      <c r="S29" s="90" t="s">
        <v>9</v>
      </c>
      <c r="T29" s="102">
        <f>SUM(T23:T28)</f>
        <v>107.4500007629396</v>
      </c>
      <c r="U29" s="102">
        <f t="shared" ref="U29:AI29" si="33">SUM(U23:U28)</f>
        <v>103.00000023841861</v>
      </c>
      <c r="V29" s="102">
        <f t="shared" si="33"/>
        <v>100.39999961853022</v>
      </c>
      <c r="W29" s="102">
        <f t="shared" si="33"/>
        <v>100.55000090599069</v>
      </c>
      <c r="X29" s="102">
        <f t="shared" si="33"/>
        <v>102.2493429183961</v>
      </c>
      <c r="Y29" s="102">
        <f t="shared" si="33"/>
        <v>103.1669707298279</v>
      </c>
      <c r="Z29" s="102">
        <f t="shared" si="33"/>
        <v>106.4476823806763</v>
      </c>
      <c r="AA29" s="102">
        <f t="shared" si="33"/>
        <v>107.78989410400409</v>
      </c>
      <c r="AB29" s="102">
        <f t="shared" si="33"/>
        <v>109.28470420837411</v>
      </c>
      <c r="AC29" s="102">
        <f t="shared" si="33"/>
        <v>113.4019794464111</v>
      </c>
      <c r="AD29" s="102">
        <f t="shared" si="33"/>
        <v>115.695852279663</v>
      </c>
      <c r="AE29" s="102">
        <f t="shared" si="33"/>
        <v>117.9172878265381</v>
      </c>
      <c r="AF29" s="102">
        <f t="shared" si="33"/>
        <v>119.94805908203121</v>
      </c>
      <c r="AG29" s="102">
        <f t="shared" si="33"/>
        <v>121.9172039031984</v>
      </c>
      <c r="AH29" s="102">
        <f t="shared" si="33"/>
        <v>123.85550785064699</v>
      </c>
      <c r="AI29" s="60">
        <f t="shared" si="33"/>
        <v>16.405507087707399</v>
      </c>
      <c r="AJ29" s="99"/>
      <c r="AK29" s="50" t="s">
        <v>76</v>
      </c>
      <c r="AL29" s="51">
        <v>25.8499999046326</v>
      </c>
      <c r="AM29" s="51">
        <v>23.699999809265101</v>
      </c>
      <c r="AN29" s="51">
        <v>21.200000286102298</v>
      </c>
      <c r="AO29" s="51">
        <v>18.3499999046326</v>
      </c>
      <c r="AP29" s="51">
        <v>25.243379592895501</v>
      </c>
      <c r="AQ29" s="51">
        <v>28.1260538101196</v>
      </c>
      <c r="AR29" s="51">
        <v>26.437407493591301</v>
      </c>
      <c r="AS29" s="51">
        <v>27.525821685791001</v>
      </c>
      <c r="AT29" s="51">
        <v>28.600371360778801</v>
      </c>
      <c r="AU29" s="51">
        <v>28.9284477233887</v>
      </c>
      <c r="AV29" s="51">
        <v>28.807702064514199</v>
      </c>
      <c r="AW29" s="51">
        <v>29.388034820556602</v>
      </c>
      <c r="AX29" s="51">
        <v>29.6015434265137</v>
      </c>
      <c r="AY29" s="51">
        <v>30.838315010070801</v>
      </c>
      <c r="AZ29" s="51">
        <v>31.472483634948698</v>
      </c>
    </row>
    <row r="30" spans="2:52" x14ac:dyDescent="0.25">
      <c r="N30" s="42"/>
      <c r="O30" s="37"/>
      <c r="P30" s="37"/>
      <c r="Q30" s="37"/>
      <c r="S30" s="75" t="s">
        <v>57</v>
      </c>
      <c r="T30" s="64">
        <f>AL10</f>
        <v>22.25</v>
      </c>
      <c r="U30" s="64">
        <f t="shared" ref="U30:AH36" si="34">AM10</f>
        <v>16.450000286102298</v>
      </c>
      <c r="V30" s="64">
        <f t="shared" si="34"/>
        <v>20</v>
      </c>
      <c r="W30" s="64">
        <f t="shared" si="34"/>
        <v>21.300000190734899</v>
      </c>
      <c r="X30" s="64">
        <f t="shared" si="34"/>
        <v>17.774795532226602</v>
      </c>
      <c r="Y30" s="64">
        <f t="shared" si="34"/>
        <v>19.740258216857899</v>
      </c>
      <c r="Z30" s="64">
        <f t="shared" si="34"/>
        <v>17.961225509643601</v>
      </c>
      <c r="AA30" s="64">
        <f t="shared" si="34"/>
        <v>20.135403633117701</v>
      </c>
      <c r="AB30" s="64">
        <f t="shared" si="34"/>
        <v>20.4639120101929</v>
      </c>
      <c r="AC30" s="64">
        <f t="shared" si="34"/>
        <v>18.102827072143601</v>
      </c>
      <c r="AD30" s="64">
        <f t="shared" si="34"/>
        <v>20.104678153991699</v>
      </c>
      <c r="AE30" s="64">
        <f t="shared" si="34"/>
        <v>20.485266685485801</v>
      </c>
      <c r="AF30" s="64">
        <f t="shared" si="34"/>
        <v>20.843659400939899</v>
      </c>
      <c r="AG30" s="64">
        <f t="shared" si="34"/>
        <v>21.190736770629901</v>
      </c>
      <c r="AH30" s="64">
        <f t="shared" si="34"/>
        <v>21.5234069824219</v>
      </c>
      <c r="AI30" s="86">
        <f t="shared" ref="AI30:AI36" si="35">AH30-T30</f>
        <v>-0.72659301757810013</v>
      </c>
      <c r="AJ30" s="94"/>
      <c r="AK30" s="50" t="s">
        <v>77</v>
      </c>
      <c r="AL30" s="51">
        <v>24.699999809265101</v>
      </c>
      <c r="AM30" s="51">
        <v>26.050000190734899</v>
      </c>
      <c r="AN30" s="51">
        <v>23.149999618530298</v>
      </c>
      <c r="AO30" s="51">
        <v>21.550000190734899</v>
      </c>
      <c r="AP30" s="51">
        <v>20.519477844238299</v>
      </c>
      <c r="AQ30" s="51">
        <v>25.508501052856399</v>
      </c>
      <c r="AR30" s="51">
        <v>27.4570503234863</v>
      </c>
      <c r="AS30" s="51">
        <v>26.361049652099599</v>
      </c>
      <c r="AT30" s="51">
        <v>27.220908164977999</v>
      </c>
      <c r="AU30" s="51">
        <v>28.063835144043001</v>
      </c>
      <c r="AV30" s="51">
        <v>28.388486862182599</v>
      </c>
      <c r="AW30" s="51">
        <v>28.449089050293001</v>
      </c>
      <c r="AX30" s="51">
        <v>28.876396179199201</v>
      </c>
      <c r="AY30" s="51">
        <v>29.194787979126001</v>
      </c>
      <c r="AZ30" s="51">
        <v>30.254442214965799</v>
      </c>
    </row>
    <row r="31" spans="2:52" x14ac:dyDescent="0.25">
      <c r="N31" s="42"/>
      <c r="O31" s="37"/>
      <c r="P31" s="37"/>
      <c r="Q31" s="37"/>
      <c r="S31" s="29" t="s">
        <v>58</v>
      </c>
      <c r="T31" s="60">
        <f>AL11</f>
        <v>28</v>
      </c>
      <c r="U31" s="60">
        <f t="shared" si="34"/>
        <v>21.149999618530298</v>
      </c>
      <c r="V31" s="60">
        <f t="shared" si="34"/>
        <v>20.449999809265101</v>
      </c>
      <c r="W31" s="60">
        <f t="shared" si="34"/>
        <v>18.999999523162799</v>
      </c>
      <c r="X31" s="60">
        <f t="shared" si="34"/>
        <v>22.080473899841301</v>
      </c>
      <c r="Y31" s="60">
        <f t="shared" si="34"/>
        <v>18.6917867660522</v>
      </c>
      <c r="Z31" s="60">
        <f t="shared" si="34"/>
        <v>20.506489753723098</v>
      </c>
      <c r="AA31" s="60">
        <f t="shared" si="34"/>
        <v>18.989235877990701</v>
      </c>
      <c r="AB31" s="60">
        <f t="shared" si="34"/>
        <v>20.897741317748999</v>
      </c>
      <c r="AC31" s="60">
        <f t="shared" si="34"/>
        <v>21.2866563796997</v>
      </c>
      <c r="AD31" s="60">
        <f t="shared" si="34"/>
        <v>19.1009731292725</v>
      </c>
      <c r="AE31" s="60">
        <f t="shared" si="34"/>
        <v>21.0375366210938</v>
      </c>
      <c r="AF31" s="60">
        <f t="shared" si="34"/>
        <v>21.404468536376999</v>
      </c>
      <c r="AG31" s="60">
        <f t="shared" si="34"/>
        <v>21.764461517333999</v>
      </c>
      <c r="AH31" s="60">
        <f t="shared" si="34"/>
        <v>22.115531921386701</v>
      </c>
      <c r="AI31" s="83">
        <f t="shared" si="35"/>
        <v>-5.884468078613299</v>
      </c>
      <c r="AJ31" s="94"/>
      <c r="AK31" s="50" t="s">
        <v>78</v>
      </c>
      <c r="AL31" s="51">
        <v>25.75</v>
      </c>
      <c r="AM31" s="51">
        <v>20.399999618530298</v>
      </c>
      <c r="AN31" s="51">
        <v>25.900000572204601</v>
      </c>
      <c r="AO31" s="51">
        <v>28.150000572204601</v>
      </c>
      <c r="AP31" s="51">
        <v>22.252614021301302</v>
      </c>
      <c r="AQ31" s="51">
        <v>21.830107688903801</v>
      </c>
      <c r="AR31" s="51">
        <v>25.391449928283699</v>
      </c>
      <c r="AS31" s="51">
        <v>26.748455047607401</v>
      </c>
      <c r="AT31" s="51">
        <v>26.066225051879901</v>
      </c>
      <c r="AU31" s="51">
        <v>26.7677917480469</v>
      </c>
      <c r="AV31" s="51">
        <v>27.4648180007935</v>
      </c>
      <c r="AW31" s="51">
        <v>27.788495063781699</v>
      </c>
      <c r="AX31" s="51">
        <v>27.941310882568398</v>
      </c>
      <c r="AY31" s="51">
        <v>28.293284416198698</v>
      </c>
      <c r="AZ31" s="51">
        <v>28.670327186584501</v>
      </c>
    </row>
    <row r="32" spans="2:52" x14ac:dyDescent="0.25">
      <c r="N32" s="42"/>
      <c r="O32" s="37"/>
      <c r="P32" s="37"/>
      <c r="Q32" s="37"/>
      <c r="S32" s="66" t="s">
        <v>59</v>
      </c>
      <c r="T32" s="64">
        <f t="shared" ref="T32:T36" si="36">AL12</f>
        <v>23</v>
      </c>
      <c r="U32" s="64">
        <f t="shared" si="34"/>
        <v>26.849999427795399</v>
      </c>
      <c r="V32" s="64">
        <f t="shared" si="34"/>
        <v>23.949999809265101</v>
      </c>
      <c r="W32" s="64">
        <f t="shared" si="34"/>
        <v>20.599999427795399</v>
      </c>
      <c r="X32" s="64">
        <f t="shared" si="34"/>
        <v>20.137667179107702</v>
      </c>
      <c r="Y32" s="64">
        <f t="shared" si="34"/>
        <v>23.129902839660598</v>
      </c>
      <c r="Z32" s="64">
        <f t="shared" si="34"/>
        <v>19.777183532714801</v>
      </c>
      <c r="AA32" s="64">
        <f t="shared" si="34"/>
        <v>21.5302333831787</v>
      </c>
      <c r="AB32" s="64">
        <f t="shared" si="34"/>
        <v>20.226002693176302</v>
      </c>
      <c r="AC32" s="64">
        <f t="shared" si="34"/>
        <v>21.9137830734253</v>
      </c>
      <c r="AD32" s="64">
        <f t="shared" si="34"/>
        <v>22.366793632507299</v>
      </c>
      <c r="AE32" s="64">
        <f t="shared" si="34"/>
        <v>20.332274436950701</v>
      </c>
      <c r="AF32" s="64">
        <f t="shared" si="34"/>
        <v>22.201638221740701</v>
      </c>
      <c r="AG32" s="64">
        <f t="shared" si="34"/>
        <v>22.5757303237915</v>
      </c>
      <c r="AH32" s="64">
        <f t="shared" si="34"/>
        <v>22.943449974060101</v>
      </c>
      <c r="AI32" s="82">
        <f t="shared" si="35"/>
        <v>-5.6550025939898774E-2</v>
      </c>
      <c r="AJ32" s="94"/>
      <c r="AK32" s="50" t="s">
        <v>79</v>
      </c>
      <c r="AL32" s="51">
        <v>18.25</v>
      </c>
      <c r="AM32" s="51">
        <v>21.949999809265101</v>
      </c>
      <c r="AN32" s="51">
        <v>19.050000190734899</v>
      </c>
      <c r="AO32" s="51">
        <v>26.199998855590799</v>
      </c>
      <c r="AP32" s="51">
        <v>26.774696350097699</v>
      </c>
      <c r="AQ32" s="51">
        <v>22.650586128234899</v>
      </c>
      <c r="AR32" s="51">
        <v>22.462385177612301</v>
      </c>
      <c r="AS32" s="51">
        <v>25.083697319030801</v>
      </c>
      <c r="AT32" s="51">
        <v>26.0824279785156</v>
      </c>
      <c r="AU32" s="51">
        <v>25.682136535644499</v>
      </c>
      <c r="AV32" s="51">
        <v>26.291383743286101</v>
      </c>
      <c r="AW32" s="51">
        <v>26.8952732086182</v>
      </c>
      <c r="AX32" s="51">
        <v>27.197987556457502</v>
      </c>
      <c r="AY32" s="51">
        <v>27.423095703125</v>
      </c>
      <c r="AZ32" s="51">
        <v>27.739005088806199</v>
      </c>
    </row>
    <row r="33" spans="14:52" x14ac:dyDescent="0.25">
      <c r="N33" s="42"/>
      <c r="O33" s="37"/>
      <c r="P33" s="37"/>
      <c r="Q33" s="37"/>
      <c r="S33" s="29" t="s">
        <v>60</v>
      </c>
      <c r="T33" s="60">
        <f t="shared" si="36"/>
        <v>27.899999618530298</v>
      </c>
      <c r="U33" s="60">
        <f t="shared" si="34"/>
        <v>23.5</v>
      </c>
      <c r="V33" s="60">
        <f t="shared" si="34"/>
        <v>26.699999809265101</v>
      </c>
      <c r="W33" s="60">
        <f t="shared" si="34"/>
        <v>23.600000381469702</v>
      </c>
      <c r="X33" s="60">
        <f t="shared" si="34"/>
        <v>21.7415657043457</v>
      </c>
      <c r="Y33" s="60">
        <f t="shared" si="34"/>
        <v>21.3610067367554</v>
      </c>
      <c r="Z33" s="60">
        <f t="shared" si="34"/>
        <v>24.222828865051302</v>
      </c>
      <c r="AA33" s="60">
        <f t="shared" si="34"/>
        <v>20.909296035766602</v>
      </c>
      <c r="AB33" s="60">
        <f t="shared" si="34"/>
        <v>22.621860504150401</v>
      </c>
      <c r="AC33" s="60">
        <f t="shared" si="34"/>
        <v>21.489495277404799</v>
      </c>
      <c r="AD33" s="60">
        <f t="shared" si="34"/>
        <v>23.011380195617701</v>
      </c>
      <c r="AE33" s="60">
        <f t="shared" si="34"/>
        <v>23.5190477371216</v>
      </c>
      <c r="AF33" s="60">
        <f t="shared" si="34"/>
        <v>21.596967697143601</v>
      </c>
      <c r="AG33" s="60">
        <f t="shared" si="34"/>
        <v>23.425290107727101</v>
      </c>
      <c r="AH33" s="60">
        <f t="shared" si="34"/>
        <v>23.8081197738647</v>
      </c>
      <c r="AI33" s="83">
        <f t="shared" si="35"/>
        <v>-4.0918798446655984</v>
      </c>
      <c r="AJ33" s="94"/>
      <c r="AK33" s="50" t="s">
        <v>80</v>
      </c>
      <c r="AL33" s="51">
        <v>14.1499996185303</v>
      </c>
      <c r="AM33" s="51">
        <v>17.0999999046326</v>
      </c>
      <c r="AN33" s="51">
        <v>22.599999427795399</v>
      </c>
      <c r="AO33" s="51">
        <v>20.299999237060501</v>
      </c>
      <c r="AP33" s="51">
        <v>25.318294525146499</v>
      </c>
      <c r="AQ33" s="51">
        <v>25.840201377868699</v>
      </c>
      <c r="AR33" s="51">
        <v>22.7470960617065</v>
      </c>
      <c r="AS33" s="51">
        <v>22.716332435607899</v>
      </c>
      <c r="AT33" s="51">
        <v>24.723352432251001</v>
      </c>
      <c r="AU33" s="51">
        <v>25.4941663742065</v>
      </c>
      <c r="AV33" s="51">
        <v>25.288064002990701</v>
      </c>
      <c r="AW33" s="51">
        <v>25.8386068344116</v>
      </c>
      <c r="AX33" s="51">
        <v>26.358725547790499</v>
      </c>
      <c r="AY33" s="51">
        <v>26.663754463195801</v>
      </c>
      <c r="AZ33" s="51">
        <v>26.9332599639893</v>
      </c>
    </row>
    <row r="34" spans="14:52" x14ac:dyDescent="0.25">
      <c r="N34" s="42"/>
      <c r="O34" s="37"/>
      <c r="P34" s="37"/>
      <c r="Q34" s="37"/>
      <c r="S34" s="66" t="s">
        <v>61</v>
      </c>
      <c r="T34" s="64">
        <f t="shared" si="36"/>
        <v>21.400000572204601</v>
      </c>
      <c r="U34" s="64">
        <f t="shared" si="34"/>
        <v>29.199999809265101</v>
      </c>
      <c r="V34" s="64">
        <f t="shared" si="34"/>
        <v>26</v>
      </c>
      <c r="W34" s="64">
        <f t="shared" si="34"/>
        <v>27.699999809265101</v>
      </c>
      <c r="X34" s="64">
        <f t="shared" si="34"/>
        <v>24.593366622924801</v>
      </c>
      <c r="Y34" s="64">
        <f t="shared" si="34"/>
        <v>22.900279045104998</v>
      </c>
      <c r="Z34" s="64">
        <f t="shared" si="34"/>
        <v>22.5032138824463</v>
      </c>
      <c r="AA34" s="64">
        <f t="shared" si="34"/>
        <v>25.322455406189</v>
      </c>
      <c r="AB34" s="64">
        <f t="shared" si="34"/>
        <v>22.063793182373001</v>
      </c>
      <c r="AC34" s="64">
        <f t="shared" si="34"/>
        <v>23.702870368957502</v>
      </c>
      <c r="AD34" s="64">
        <f t="shared" si="34"/>
        <v>22.709751129150401</v>
      </c>
      <c r="AE34" s="64">
        <f t="shared" si="34"/>
        <v>24.1303386688232</v>
      </c>
      <c r="AF34" s="64">
        <f t="shared" si="34"/>
        <v>24.661354064941399</v>
      </c>
      <c r="AG34" s="64">
        <f t="shared" si="34"/>
        <v>22.822362899780298</v>
      </c>
      <c r="AH34" s="64">
        <f t="shared" si="34"/>
        <v>24.636938095092798</v>
      </c>
      <c r="AI34" s="82">
        <f t="shared" si="35"/>
        <v>3.2369375228881978</v>
      </c>
      <c r="AJ34" s="94"/>
      <c r="AK34" s="50" t="s">
        <v>81</v>
      </c>
      <c r="AL34" s="51">
        <v>13.6499996185303</v>
      </c>
      <c r="AM34" s="51">
        <v>18.399999618530298</v>
      </c>
      <c r="AN34" s="51">
        <v>17.449999809265101</v>
      </c>
      <c r="AO34" s="51">
        <v>22.899999618530298</v>
      </c>
      <c r="AP34" s="51">
        <v>20.818510055541999</v>
      </c>
      <c r="AQ34" s="51">
        <v>25.149075508117701</v>
      </c>
      <c r="AR34" s="51">
        <v>25.4764566421509</v>
      </c>
      <c r="AS34" s="51">
        <v>23.080499649047901</v>
      </c>
      <c r="AT34" s="51">
        <v>23.1751308441162</v>
      </c>
      <c r="AU34" s="51">
        <v>24.790899276733398</v>
      </c>
      <c r="AV34" s="51">
        <v>25.429477691650401</v>
      </c>
      <c r="AW34" s="51">
        <v>25.349575996398901</v>
      </c>
      <c r="AX34" s="51">
        <v>25.845028877258301</v>
      </c>
      <c r="AY34" s="51">
        <v>26.3297262191772</v>
      </c>
      <c r="AZ34" s="51">
        <v>26.645235061645501</v>
      </c>
    </row>
    <row r="35" spans="14:52" x14ac:dyDescent="0.25">
      <c r="N35" s="42"/>
      <c r="O35" s="37"/>
      <c r="P35" s="37"/>
      <c r="Q35" s="37"/>
      <c r="S35" s="29" t="s">
        <v>62</v>
      </c>
      <c r="T35" s="60">
        <f t="shared" si="36"/>
        <v>24.949999809265101</v>
      </c>
      <c r="U35" s="60">
        <f t="shared" si="34"/>
        <v>19.399999618530298</v>
      </c>
      <c r="V35" s="60">
        <f t="shared" si="34"/>
        <v>29.699999809265101</v>
      </c>
      <c r="W35" s="60">
        <f t="shared" si="34"/>
        <v>26.149999618530298</v>
      </c>
      <c r="X35" s="60">
        <f t="shared" si="34"/>
        <v>28.286101341247601</v>
      </c>
      <c r="Y35" s="60">
        <f t="shared" si="34"/>
        <v>25.6506538391113</v>
      </c>
      <c r="Z35" s="60">
        <f t="shared" si="34"/>
        <v>24.007606506347699</v>
      </c>
      <c r="AA35" s="60">
        <f t="shared" si="34"/>
        <v>23.582283973693801</v>
      </c>
      <c r="AB35" s="60">
        <f t="shared" si="34"/>
        <v>26.409838676452601</v>
      </c>
      <c r="AC35" s="60">
        <f t="shared" si="34"/>
        <v>23.198225021362301</v>
      </c>
      <c r="AD35" s="60">
        <f t="shared" si="34"/>
        <v>24.761290550231902</v>
      </c>
      <c r="AE35" s="60">
        <f t="shared" si="34"/>
        <v>23.881198883056602</v>
      </c>
      <c r="AF35" s="60">
        <f t="shared" si="34"/>
        <v>25.221736907958999</v>
      </c>
      <c r="AG35" s="60">
        <f t="shared" si="34"/>
        <v>25.7784938812256</v>
      </c>
      <c r="AH35" s="60">
        <f t="shared" si="34"/>
        <v>23.9959926605225</v>
      </c>
      <c r="AI35" s="83">
        <f t="shared" si="35"/>
        <v>-0.95400714874260117</v>
      </c>
      <c r="AJ35" s="94"/>
      <c r="AK35" s="50" t="s">
        <v>82</v>
      </c>
      <c r="AL35" s="51">
        <v>11.800000190734901</v>
      </c>
      <c r="AM35" s="51">
        <v>15.2999997138977</v>
      </c>
      <c r="AN35" s="51">
        <v>18</v>
      </c>
      <c r="AO35" s="51">
        <v>19.549999713897702</v>
      </c>
      <c r="AP35" s="51">
        <v>22.872241020202601</v>
      </c>
      <c r="AQ35" s="51">
        <v>21.494482994079601</v>
      </c>
      <c r="AR35" s="51">
        <v>25.253592491149899</v>
      </c>
      <c r="AS35" s="51">
        <v>25.4298286437988</v>
      </c>
      <c r="AT35" s="51">
        <v>23.543947219848601</v>
      </c>
      <c r="AU35" s="51">
        <v>23.728536605835</v>
      </c>
      <c r="AV35" s="51">
        <v>25.0914001464844</v>
      </c>
      <c r="AW35" s="51">
        <v>25.643238067626999</v>
      </c>
      <c r="AX35" s="51">
        <v>25.626296997070298</v>
      </c>
      <c r="AY35" s="51">
        <v>26.098559379577601</v>
      </c>
      <c r="AZ35" s="51">
        <v>26.5630187988281</v>
      </c>
    </row>
    <row r="36" spans="14:52" x14ac:dyDescent="0.25">
      <c r="N36" s="42"/>
      <c r="O36" s="37"/>
      <c r="P36" s="37"/>
      <c r="Q36" s="37"/>
      <c r="S36" s="72" t="s">
        <v>63</v>
      </c>
      <c r="T36" s="73">
        <f t="shared" si="36"/>
        <v>27.449999809265101</v>
      </c>
      <c r="U36" s="73">
        <f t="shared" si="34"/>
        <v>26.600000381469702</v>
      </c>
      <c r="V36" s="73">
        <f t="shared" si="34"/>
        <v>22.699999809265101</v>
      </c>
      <c r="W36" s="73">
        <f t="shared" si="34"/>
        <v>32.5</v>
      </c>
      <c r="X36" s="73">
        <f t="shared" si="34"/>
        <v>26.8353786468506</v>
      </c>
      <c r="Y36" s="73">
        <f t="shared" si="34"/>
        <v>28.960988044738802</v>
      </c>
      <c r="Z36" s="73">
        <f t="shared" si="34"/>
        <v>26.708983421325701</v>
      </c>
      <c r="AA36" s="73">
        <f t="shared" si="34"/>
        <v>25.094738960266099</v>
      </c>
      <c r="AB36" s="73">
        <f t="shared" si="34"/>
        <v>24.647015571594199</v>
      </c>
      <c r="AC36" s="73">
        <f t="shared" si="34"/>
        <v>27.4977016448975</v>
      </c>
      <c r="AD36" s="73">
        <f t="shared" si="34"/>
        <v>24.333478927612301</v>
      </c>
      <c r="AE36" s="73">
        <f t="shared" si="34"/>
        <v>25.827797889709501</v>
      </c>
      <c r="AF36" s="73">
        <f t="shared" si="34"/>
        <v>25.026000022888201</v>
      </c>
      <c r="AG36" s="73">
        <f t="shared" si="34"/>
        <v>26.307985305786101</v>
      </c>
      <c r="AH36" s="73">
        <f t="shared" si="34"/>
        <v>26.891461372375499</v>
      </c>
      <c r="AI36" s="85">
        <f t="shared" si="35"/>
        <v>-0.55853843688960225</v>
      </c>
      <c r="AJ36" s="94"/>
      <c r="AK36" s="50" t="s">
        <v>83</v>
      </c>
      <c r="AL36" s="51">
        <v>16.5999999046326</v>
      </c>
      <c r="AM36" s="51">
        <v>14.1500000953674</v>
      </c>
      <c r="AN36" s="51">
        <v>18.399999618530298</v>
      </c>
      <c r="AO36" s="51">
        <v>18.5</v>
      </c>
      <c r="AP36" s="51">
        <v>20.397178649902301</v>
      </c>
      <c r="AQ36" s="51">
        <v>23.126184463501001</v>
      </c>
      <c r="AR36" s="51">
        <v>22.1767740249634</v>
      </c>
      <c r="AS36" s="51">
        <v>25.529432296752901</v>
      </c>
      <c r="AT36" s="51">
        <v>25.5978107452393</v>
      </c>
      <c r="AU36" s="51">
        <v>24.081727027893098</v>
      </c>
      <c r="AV36" s="51">
        <v>24.346239089965799</v>
      </c>
      <c r="AW36" s="51">
        <v>25.536906242370598</v>
      </c>
      <c r="AX36" s="51">
        <v>26.008660316467299</v>
      </c>
      <c r="AY36" s="51">
        <v>26.051092147827099</v>
      </c>
      <c r="AZ36" s="51">
        <v>26.510260581970201</v>
      </c>
    </row>
    <row r="37" spans="14:52" x14ac:dyDescent="0.25">
      <c r="N37" s="42"/>
      <c r="O37" s="37"/>
      <c r="P37" s="37"/>
      <c r="Q37" s="37"/>
      <c r="R37" s="1"/>
      <c r="S37" s="3" t="s">
        <v>9</v>
      </c>
      <c r="T37" s="60">
        <f>SUM(T30:T36)</f>
        <v>174.94999980926511</v>
      </c>
      <c r="U37" s="60">
        <f t="shared" ref="U37:AI37" si="37">SUM(U30:U36)</f>
        <v>163.14999914169309</v>
      </c>
      <c r="V37" s="60">
        <f t="shared" si="37"/>
        <v>169.49999904632551</v>
      </c>
      <c r="W37" s="60">
        <f t="shared" si="37"/>
        <v>170.8499989509582</v>
      </c>
      <c r="X37" s="60">
        <f t="shared" si="37"/>
        <v>161.4493489265443</v>
      </c>
      <c r="Y37" s="60">
        <f t="shared" si="37"/>
        <v>160.43487548828119</v>
      </c>
      <c r="Z37" s="60">
        <f t="shared" si="37"/>
        <v>155.68753147125253</v>
      </c>
      <c r="AA37" s="60">
        <f t="shared" si="37"/>
        <v>155.56364727020258</v>
      </c>
      <c r="AB37" s="60">
        <f t="shared" si="37"/>
        <v>157.33016395568842</v>
      </c>
      <c r="AC37" s="60">
        <f t="shared" si="37"/>
        <v>157.19155883789068</v>
      </c>
      <c r="AD37" s="60">
        <f t="shared" si="37"/>
        <v>156.38834571838382</v>
      </c>
      <c r="AE37" s="60">
        <f t="shared" si="37"/>
        <v>159.21346092224121</v>
      </c>
      <c r="AF37" s="60">
        <f t="shared" si="37"/>
        <v>160.95582485198977</v>
      </c>
      <c r="AG37" s="60">
        <f t="shared" si="37"/>
        <v>163.8650608062745</v>
      </c>
      <c r="AH37" s="60">
        <f t="shared" si="37"/>
        <v>165.91490077972421</v>
      </c>
      <c r="AI37" s="60">
        <f t="shared" si="37"/>
        <v>-9.0350990295409019</v>
      </c>
      <c r="AJ37" s="99"/>
      <c r="AK37" s="50" t="s">
        <v>84</v>
      </c>
      <c r="AL37" s="51">
        <v>21.75</v>
      </c>
      <c r="AM37" s="51">
        <v>19.9000000953674</v>
      </c>
      <c r="AN37" s="51">
        <v>17.600000381469702</v>
      </c>
      <c r="AO37" s="51">
        <v>18.900000572204601</v>
      </c>
      <c r="AP37" s="51">
        <v>19.4183797836304</v>
      </c>
      <c r="AQ37" s="51">
        <v>21.066102981567401</v>
      </c>
      <c r="AR37" s="51">
        <v>23.233781814575199</v>
      </c>
      <c r="AS37" s="51">
        <v>22.6154737472534</v>
      </c>
      <c r="AT37" s="51">
        <v>25.6441087722778</v>
      </c>
      <c r="AU37" s="51">
        <v>25.635600090026902</v>
      </c>
      <c r="AV37" s="51">
        <v>24.409107208251999</v>
      </c>
      <c r="AW37" s="51">
        <v>24.735021591186499</v>
      </c>
      <c r="AX37" s="51">
        <v>25.771399497985801</v>
      </c>
      <c r="AY37" s="51">
        <v>26.1939697265625</v>
      </c>
      <c r="AZ37" s="51">
        <v>26.283271789550799</v>
      </c>
    </row>
    <row r="38" spans="14:52" x14ac:dyDescent="0.25">
      <c r="N38" s="42"/>
      <c r="O38" s="37"/>
      <c r="P38" s="37"/>
      <c r="Q38" s="37"/>
      <c r="S38" s="65" t="s">
        <v>64</v>
      </c>
      <c r="T38" s="78">
        <f>AL17</f>
        <v>20.850000381469702</v>
      </c>
      <c r="U38" s="78">
        <f t="shared" ref="U38:AH40" si="38">AM17</f>
        <v>25.949999809265101</v>
      </c>
      <c r="V38" s="78">
        <f t="shared" si="38"/>
        <v>27.299999237060501</v>
      </c>
      <c r="W38" s="78">
        <f t="shared" si="38"/>
        <v>24.149999618530298</v>
      </c>
      <c r="X38" s="78">
        <f t="shared" si="38"/>
        <v>32.810331344604499</v>
      </c>
      <c r="Y38" s="78">
        <f t="shared" si="38"/>
        <v>27.527579307556199</v>
      </c>
      <c r="Z38" s="78">
        <f t="shared" si="38"/>
        <v>29.576220512390101</v>
      </c>
      <c r="AA38" s="78">
        <f t="shared" si="38"/>
        <v>27.7107610702515</v>
      </c>
      <c r="AB38" s="78">
        <f t="shared" si="38"/>
        <v>26.118756294250499</v>
      </c>
      <c r="AC38" s="78">
        <f t="shared" si="38"/>
        <v>25.648786544799801</v>
      </c>
      <c r="AD38" s="78">
        <f t="shared" si="38"/>
        <v>28.530164718627901</v>
      </c>
      <c r="AE38" s="78">
        <f t="shared" si="38"/>
        <v>25.411252975463899</v>
      </c>
      <c r="AF38" s="78">
        <f t="shared" si="38"/>
        <v>26.8258056640625</v>
      </c>
      <c r="AG38" s="78">
        <f t="shared" si="38"/>
        <v>26.104544639587399</v>
      </c>
      <c r="AH38" s="78">
        <f t="shared" si="38"/>
        <v>27.321933746337901</v>
      </c>
      <c r="AI38" s="103">
        <f t="shared" ref="AI38:AI40" si="39">AH38-T38</f>
        <v>6.4719333648681996</v>
      </c>
      <c r="AJ38" s="94"/>
      <c r="AK38" s="50" t="s">
        <v>85</v>
      </c>
      <c r="AL38" s="51">
        <v>17.5</v>
      </c>
      <c r="AM38" s="51">
        <v>19.25</v>
      </c>
      <c r="AN38" s="51">
        <v>22.550000667572</v>
      </c>
      <c r="AO38" s="51">
        <v>18.300000190734899</v>
      </c>
      <c r="AP38" s="51">
        <v>19.433689117431602</v>
      </c>
      <c r="AQ38" s="51">
        <v>20.163173675537099</v>
      </c>
      <c r="AR38" s="51">
        <v>21.5561923980713</v>
      </c>
      <c r="AS38" s="51">
        <v>23.3106479644775</v>
      </c>
      <c r="AT38" s="51">
        <v>22.928063392639199</v>
      </c>
      <c r="AU38" s="51">
        <v>25.676688194274899</v>
      </c>
      <c r="AV38" s="51">
        <v>25.646518707275401</v>
      </c>
      <c r="AW38" s="51">
        <v>24.638037681579601</v>
      </c>
      <c r="AX38" s="51">
        <v>24.987428665161101</v>
      </c>
      <c r="AY38" s="51">
        <v>25.920836448669402</v>
      </c>
      <c r="AZ38" s="51">
        <v>26.308922767639199</v>
      </c>
    </row>
    <row r="39" spans="14:52" x14ac:dyDescent="0.25">
      <c r="N39" s="42"/>
      <c r="O39" s="37"/>
      <c r="P39" s="37"/>
      <c r="Q39" s="37"/>
      <c r="S39" s="66" t="s">
        <v>65</v>
      </c>
      <c r="T39" s="64">
        <f>AL18</f>
        <v>26.899999618530298</v>
      </c>
      <c r="U39" s="64">
        <f t="shared" si="38"/>
        <v>20.050000190734899</v>
      </c>
      <c r="V39" s="64">
        <f t="shared" si="38"/>
        <v>25.599999427795399</v>
      </c>
      <c r="W39" s="64">
        <f t="shared" si="38"/>
        <v>29.249999046325701</v>
      </c>
      <c r="X39" s="64">
        <f t="shared" si="38"/>
        <v>25.131343841552699</v>
      </c>
      <c r="Y39" s="64">
        <f t="shared" si="38"/>
        <v>33.259517669677699</v>
      </c>
      <c r="Z39" s="64">
        <f t="shared" si="38"/>
        <v>28.302082061767599</v>
      </c>
      <c r="AA39" s="64">
        <f t="shared" si="38"/>
        <v>30.274751663208001</v>
      </c>
      <c r="AB39" s="64">
        <f t="shared" si="38"/>
        <v>28.799895286560101</v>
      </c>
      <c r="AC39" s="64">
        <f t="shared" si="38"/>
        <v>27.2294664382935</v>
      </c>
      <c r="AD39" s="64">
        <f t="shared" si="38"/>
        <v>26.748853683471701</v>
      </c>
      <c r="AE39" s="64">
        <f t="shared" si="38"/>
        <v>29.660624504089402</v>
      </c>
      <c r="AF39" s="64">
        <f t="shared" si="38"/>
        <v>26.571434020996101</v>
      </c>
      <c r="AG39" s="64">
        <f t="shared" si="38"/>
        <v>27.925319671630898</v>
      </c>
      <c r="AH39" s="64">
        <f t="shared" si="38"/>
        <v>27.280134201049801</v>
      </c>
      <c r="AI39" s="82">
        <f t="shared" si="39"/>
        <v>0.38013458251950283</v>
      </c>
      <c r="AJ39" s="94"/>
      <c r="AK39" s="50" t="s">
        <v>86</v>
      </c>
      <c r="AL39" s="51">
        <v>25.900000572204601</v>
      </c>
      <c r="AM39" s="51">
        <v>18.150000572204601</v>
      </c>
      <c r="AN39" s="51">
        <v>19.449999809265101</v>
      </c>
      <c r="AO39" s="51">
        <v>19.4000000953674</v>
      </c>
      <c r="AP39" s="51">
        <v>19.001259803772001</v>
      </c>
      <c r="AQ39" s="51">
        <v>20.070926666259801</v>
      </c>
      <c r="AR39" s="51">
        <v>20.879324913024899</v>
      </c>
      <c r="AS39" s="51">
        <v>22.092288970947301</v>
      </c>
      <c r="AT39" s="51">
        <v>23.5494928359985</v>
      </c>
      <c r="AU39" s="51">
        <v>23.327830314636198</v>
      </c>
      <c r="AV39" s="51">
        <v>25.868554115295399</v>
      </c>
      <c r="AW39" s="51">
        <v>25.836814880371101</v>
      </c>
      <c r="AX39" s="51">
        <v>24.975925445556602</v>
      </c>
      <c r="AY39" s="51">
        <v>25.356327056884801</v>
      </c>
      <c r="AZ39" s="51">
        <v>26.220159530639599</v>
      </c>
    </row>
    <row r="40" spans="14:52" x14ac:dyDescent="0.25">
      <c r="N40" s="42"/>
      <c r="O40" s="37"/>
      <c r="P40" s="37"/>
      <c r="Q40" s="37"/>
      <c r="S40" s="68" t="s">
        <v>66</v>
      </c>
      <c r="T40" s="62">
        <f>AL19</f>
        <v>25.699999809265101</v>
      </c>
      <c r="U40" s="62">
        <f t="shared" si="38"/>
        <v>26.549999237060501</v>
      </c>
      <c r="V40" s="62">
        <f t="shared" si="38"/>
        <v>18.050000190734899</v>
      </c>
      <c r="W40" s="62">
        <f t="shared" si="38"/>
        <v>25.300000190734899</v>
      </c>
      <c r="X40" s="62">
        <f t="shared" si="38"/>
        <v>30.130196571350101</v>
      </c>
      <c r="Y40" s="62">
        <f t="shared" si="38"/>
        <v>26.407992362976099</v>
      </c>
      <c r="Z40" s="62">
        <f t="shared" si="38"/>
        <v>33.9125366210938</v>
      </c>
      <c r="AA40" s="62">
        <f t="shared" si="38"/>
        <v>29.305566787719702</v>
      </c>
      <c r="AB40" s="62">
        <f t="shared" si="38"/>
        <v>31.204968452453599</v>
      </c>
      <c r="AC40" s="62">
        <f t="shared" si="38"/>
        <v>30.113416671752901</v>
      </c>
      <c r="AD40" s="62">
        <f t="shared" si="38"/>
        <v>28.577579498291001</v>
      </c>
      <c r="AE40" s="62">
        <f t="shared" si="38"/>
        <v>28.094551086425799</v>
      </c>
      <c r="AF40" s="62">
        <f t="shared" si="38"/>
        <v>31.018689155578599</v>
      </c>
      <c r="AG40" s="62">
        <f t="shared" si="38"/>
        <v>27.9856119155884</v>
      </c>
      <c r="AH40" s="62">
        <f t="shared" si="38"/>
        <v>29.280715942382798</v>
      </c>
      <c r="AI40" s="84">
        <f t="shared" si="39"/>
        <v>3.5807161331176971</v>
      </c>
      <c r="AJ40" s="94"/>
      <c r="AK40" s="50" t="s">
        <v>87</v>
      </c>
      <c r="AL40" s="51">
        <v>14.1500000953674</v>
      </c>
      <c r="AM40" s="51">
        <v>26.75</v>
      </c>
      <c r="AN40" s="51">
        <v>19.450000762939499</v>
      </c>
      <c r="AO40" s="51">
        <v>19.400000572204601</v>
      </c>
      <c r="AP40" s="51">
        <v>20.498018264770501</v>
      </c>
      <c r="AQ40" s="51">
        <v>19.931484222412099</v>
      </c>
      <c r="AR40" s="51">
        <v>20.889500617981</v>
      </c>
      <c r="AS40" s="51">
        <v>21.755098342895501</v>
      </c>
      <c r="AT40" s="51">
        <v>22.852272033691399</v>
      </c>
      <c r="AU40" s="51">
        <v>24.0782070159912</v>
      </c>
      <c r="AV40" s="51">
        <v>23.994515419006301</v>
      </c>
      <c r="AW40" s="51">
        <v>26.384536743164102</v>
      </c>
      <c r="AX40" s="51">
        <v>26.3397617340088</v>
      </c>
      <c r="AY40" s="51">
        <v>25.6028604507446</v>
      </c>
      <c r="AZ40" s="51">
        <v>26.012877464294402</v>
      </c>
    </row>
    <row r="41" spans="14:52" x14ac:dyDescent="0.25">
      <c r="N41" s="42"/>
      <c r="O41" s="37"/>
      <c r="P41" s="37"/>
      <c r="Q41" s="37"/>
      <c r="S41" s="3" t="s">
        <v>9</v>
      </c>
      <c r="T41" s="102">
        <f>SUM(T38:T40)</f>
        <v>73.449999809265108</v>
      </c>
      <c r="U41" s="102">
        <f t="shared" ref="U41:AI41" si="40">SUM(U38:U40)</f>
        <v>72.549999237060504</v>
      </c>
      <c r="V41" s="102">
        <f t="shared" si="40"/>
        <v>70.949998855590792</v>
      </c>
      <c r="W41" s="102">
        <f t="shared" si="40"/>
        <v>78.699998855590906</v>
      </c>
      <c r="X41" s="102">
        <f t="shared" si="40"/>
        <v>88.071871757507296</v>
      </c>
      <c r="Y41" s="102">
        <f t="shared" si="40"/>
        <v>87.195089340210004</v>
      </c>
      <c r="Z41" s="102">
        <f t="shared" si="40"/>
        <v>91.790839195251493</v>
      </c>
      <c r="AA41" s="102">
        <f t="shared" si="40"/>
        <v>87.291079521179199</v>
      </c>
      <c r="AB41" s="102">
        <f t="shared" si="40"/>
        <v>86.123620033264203</v>
      </c>
      <c r="AC41" s="102">
        <f t="shared" si="40"/>
        <v>82.991669654846206</v>
      </c>
      <c r="AD41" s="102">
        <f t="shared" si="40"/>
        <v>83.856597900390597</v>
      </c>
      <c r="AE41" s="102">
        <f t="shared" si="40"/>
        <v>83.166428565979103</v>
      </c>
      <c r="AF41" s="102">
        <f t="shared" si="40"/>
        <v>84.415928840637207</v>
      </c>
      <c r="AG41" s="102">
        <f t="shared" si="40"/>
        <v>82.015476226806697</v>
      </c>
      <c r="AH41" s="102">
        <f t="shared" si="40"/>
        <v>83.882783889770508</v>
      </c>
      <c r="AI41" s="60">
        <f t="shared" si="40"/>
        <v>10.4327840805054</v>
      </c>
      <c r="AJ41" s="99"/>
      <c r="AK41" s="50" t="s">
        <v>88</v>
      </c>
      <c r="AL41" s="51">
        <v>20.399999618530298</v>
      </c>
      <c r="AM41" s="51">
        <v>15.2999997138977</v>
      </c>
      <c r="AN41" s="51">
        <v>28.200000762939499</v>
      </c>
      <c r="AO41" s="51">
        <v>22.200000762939499</v>
      </c>
      <c r="AP41" s="51">
        <v>20.157685279846199</v>
      </c>
      <c r="AQ41" s="51">
        <v>21.633367538452099</v>
      </c>
      <c r="AR41" s="51">
        <v>20.862398147583001</v>
      </c>
      <c r="AS41" s="51">
        <v>21.766914367675799</v>
      </c>
      <c r="AT41" s="51">
        <v>22.661234855651902</v>
      </c>
      <c r="AU41" s="51">
        <v>23.685170173645002</v>
      </c>
      <c r="AV41" s="51">
        <v>24.718995094299299</v>
      </c>
      <c r="AW41" s="51">
        <v>24.7661790847778</v>
      </c>
      <c r="AX41" s="51">
        <v>27.018832206726099</v>
      </c>
      <c r="AY41" s="51">
        <v>26.977732658386198</v>
      </c>
      <c r="AZ41" s="51">
        <v>26.3375406265259</v>
      </c>
    </row>
    <row r="42" spans="14:52" x14ac:dyDescent="0.25">
      <c r="N42" s="42"/>
      <c r="O42" s="37"/>
      <c r="P42" s="37"/>
      <c r="Q42" s="37"/>
      <c r="S42" s="75" t="s">
        <v>67</v>
      </c>
      <c r="T42" s="64">
        <f>AL20</f>
        <v>30.799999237060501</v>
      </c>
      <c r="U42" s="64">
        <f t="shared" ref="U42:AH55" si="41">AM20</f>
        <v>27.5</v>
      </c>
      <c r="V42" s="64">
        <f t="shared" si="41"/>
        <v>29.650000572204601</v>
      </c>
      <c r="W42" s="64">
        <f t="shared" si="41"/>
        <v>20.5</v>
      </c>
      <c r="X42" s="64">
        <f t="shared" si="41"/>
        <v>27.028948783874501</v>
      </c>
      <c r="Y42" s="64">
        <f t="shared" si="41"/>
        <v>31.343187332153299</v>
      </c>
      <c r="Z42" s="64">
        <f t="shared" si="41"/>
        <v>28.013529777526902</v>
      </c>
      <c r="AA42" s="64">
        <f t="shared" si="41"/>
        <v>34.863410949707003</v>
      </c>
      <c r="AB42" s="64">
        <f t="shared" si="41"/>
        <v>30.627585411071799</v>
      </c>
      <c r="AC42" s="64">
        <f t="shared" si="41"/>
        <v>32.448703765869098</v>
      </c>
      <c r="AD42" s="64">
        <f t="shared" si="41"/>
        <v>31.7531290054321</v>
      </c>
      <c r="AE42" s="64">
        <f t="shared" si="41"/>
        <v>30.249308586120598</v>
      </c>
      <c r="AF42" s="64">
        <f t="shared" si="41"/>
        <v>29.764285087585399</v>
      </c>
      <c r="AG42" s="64">
        <f t="shared" si="41"/>
        <v>32.711450576782198</v>
      </c>
      <c r="AH42" s="64">
        <f t="shared" si="41"/>
        <v>29.772969245910598</v>
      </c>
      <c r="AI42" s="86">
        <f t="shared" ref="AI42:AI55" si="42">AH42-T42</f>
        <v>-1.0270299911499023</v>
      </c>
      <c r="AJ42" s="94"/>
      <c r="AK42" s="50" t="s">
        <v>89</v>
      </c>
      <c r="AL42" s="51">
        <v>20</v>
      </c>
      <c r="AM42" s="51">
        <v>20.900000572204601</v>
      </c>
      <c r="AN42" s="51">
        <v>14.1500000953674</v>
      </c>
      <c r="AO42" s="51">
        <v>29.350000381469702</v>
      </c>
      <c r="AP42" s="51">
        <v>22.771302223205598</v>
      </c>
      <c r="AQ42" s="51">
        <v>20.942511558532701</v>
      </c>
      <c r="AR42" s="51">
        <v>22.672215461731</v>
      </c>
      <c r="AS42" s="51">
        <v>21.732570648193398</v>
      </c>
      <c r="AT42" s="51">
        <v>22.611488342285199</v>
      </c>
      <c r="AU42" s="51">
        <v>23.5070543289185</v>
      </c>
      <c r="AV42" s="51">
        <v>24.490540504455598</v>
      </c>
      <c r="AW42" s="51">
        <v>25.356990814208999</v>
      </c>
      <c r="AX42" s="51">
        <v>25.5153503417969</v>
      </c>
      <c r="AY42" s="51">
        <v>27.670110702514599</v>
      </c>
      <c r="AZ42" s="51">
        <v>27.6278429031372</v>
      </c>
    </row>
    <row r="43" spans="14:52" x14ac:dyDescent="0.25">
      <c r="N43" s="42"/>
      <c r="O43" s="37"/>
      <c r="P43" s="37"/>
      <c r="Q43" s="37"/>
      <c r="S43" s="29" t="s">
        <v>68</v>
      </c>
      <c r="T43" s="60">
        <f>AL21</f>
        <v>30.850000381469702</v>
      </c>
      <c r="U43" s="60">
        <f t="shared" si="41"/>
        <v>32.299999237060497</v>
      </c>
      <c r="V43" s="60">
        <f t="shared" si="41"/>
        <v>26.850000381469702</v>
      </c>
      <c r="W43" s="60">
        <f t="shared" si="41"/>
        <v>29.349999427795399</v>
      </c>
      <c r="X43" s="60">
        <f t="shared" si="41"/>
        <v>22.468406677246101</v>
      </c>
      <c r="Y43" s="60">
        <f t="shared" si="41"/>
        <v>28.4292812347412</v>
      </c>
      <c r="Z43" s="60">
        <f t="shared" si="41"/>
        <v>32.027723312377901</v>
      </c>
      <c r="AA43" s="60">
        <f t="shared" si="41"/>
        <v>29.1786994934082</v>
      </c>
      <c r="AB43" s="60">
        <f t="shared" si="41"/>
        <v>35.199787139892599</v>
      </c>
      <c r="AC43" s="60">
        <f t="shared" si="41"/>
        <v>31.424857139587399</v>
      </c>
      <c r="AD43" s="60">
        <f t="shared" si="41"/>
        <v>33.161880493164098</v>
      </c>
      <c r="AE43" s="60">
        <f t="shared" si="41"/>
        <v>32.898487091064503</v>
      </c>
      <c r="AF43" s="60">
        <f t="shared" si="41"/>
        <v>31.404692649841301</v>
      </c>
      <c r="AG43" s="60">
        <f t="shared" si="41"/>
        <v>30.951012611389199</v>
      </c>
      <c r="AH43" s="60">
        <f t="shared" si="41"/>
        <v>33.867757797241197</v>
      </c>
      <c r="AI43" s="83">
        <f t="shared" si="42"/>
        <v>3.017757415771495</v>
      </c>
      <c r="AJ43" s="94"/>
      <c r="AK43" s="50" t="s">
        <v>90</v>
      </c>
      <c r="AL43" s="51">
        <v>23.800000190734899</v>
      </c>
      <c r="AM43" s="51">
        <v>18.5</v>
      </c>
      <c r="AN43" s="51">
        <v>18.75</v>
      </c>
      <c r="AO43" s="51">
        <v>16.299999713897702</v>
      </c>
      <c r="AP43" s="51">
        <v>29.047503471374501</v>
      </c>
      <c r="AQ43" s="51">
        <v>23.376642227172901</v>
      </c>
      <c r="AR43" s="51">
        <v>21.662040710449201</v>
      </c>
      <c r="AS43" s="51">
        <v>23.606411933898901</v>
      </c>
      <c r="AT43" s="51">
        <v>22.532746315002399</v>
      </c>
      <c r="AU43" s="51">
        <v>23.385546684265101</v>
      </c>
      <c r="AV43" s="51">
        <v>24.290425300598098</v>
      </c>
      <c r="AW43" s="51">
        <v>25.2432460784912</v>
      </c>
      <c r="AX43" s="51">
        <v>25.951602935791001</v>
      </c>
      <c r="AY43" s="51">
        <v>26.221744537353501</v>
      </c>
      <c r="AZ43" s="51">
        <v>28.298215866088899</v>
      </c>
    </row>
    <row r="44" spans="14:52" x14ac:dyDescent="0.25">
      <c r="N44" s="42"/>
      <c r="O44" s="37"/>
      <c r="P44" s="37"/>
      <c r="Q44" s="37"/>
      <c r="S44" s="66" t="s">
        <v>69</v>
      </c>
      <c r="T44" s="64">
        <f t="shared" ref="T44:T55" si="43">AL22</f>
        <v>29.450000762939499</v>
      </c>
      <c r="U44" s="64">
        <f t="shared" si="41"/>
        <v>31.350000381469702</v>
      </c>
      <c r="V44" s="64">
        <f t="shared" si="41"/>
        <v>30.649999618530298</v>
      </c>
      <c r="W44" s="64">
        <f t="shared" si="41"/>
        <v>22.400000572204601</v>
      </c>
      <c r="X44" s="64">
        <f t="shared" si="41"/>
        <v>29.433372497558601</v>
      </c>
      <c r="Y44" s="64">
        <f t="shared" si="41"/>
        <v>24.325313568115199</v>
      </c>
      <c r="Z44" s="64">
        <f t="shared" si="41"/>
        <v>29.485715866088899</v>
      </c>
      <c r="AA44" s="64">
        <f t="shared" si="41"/>
        <v>32.356857299804702</v>
      </c>
      <c r="AB44" s="64">
        <f t="shared" si="41"/>
        <v>30.045239448547399</v>
      </c>
      <c r="AC44" s="64">
        <f t="shared" si="41"/>
        <v>35.123985290527301</v>
      </c>
      <c r="AD44" s="64">
        <f t="shared" si="41"/>
        <v>31.926358222961401</v>
      </c>
      <c r="AE44" s="64">
        <f t="shared" si="41"/>
        <v>33.552547454833999</v>
      </c>
      <c r="AF44" s="64">
        <f t="shared" si="41"/>
        <v>33.663425445556598</v>
      </c>
      <c r="AG44" s="64">
        <f t="shared" si="41"/>
        <v>32.249331474304199</v>
      </c>
      <c r="AH44" s="64">
        <f t="shared" si="41"/>
        <v>31.8664245605469</v>
      </c>
      <c r="AI44" s="82">
        <f t="shared" si="42"/>
        <v>2.4164237976074006</v>
      </c>
      <c r="AJ44" s="94"/>
      <c r="AK44" s="50" t="s">
        <v>91</v>
      </c>
      <c r="AL44" s="51">
        <v>29.5</v>
      </c>
      <c r="AM44" s="51">
        <v>26.600000381469702</v>
      </c>
      <c r="AN44" s="51">
        <v>19.299999237060501</v>
      </c>
      <c r="AO44" s="51">
        <v>20.699999809265101</v>
      </c>
      <c r="AP44" s="51">
        <v>17.5621433258057</v>
      </c>
      <c r="AQ44" s="51">
        <v>29.052777290344199</v>
      </c>
      <c r="AR44" s="51">
        <v>24.044939994812001</v>
      </c>
      <c r="AS44" s="51">
        <v>22.4296875</v>
      </c>
      <c r="AT44" s="51">
        <v>24.5230503082275</v>
      </c>
      <c r="AU44" s="51">
        <v>23.360307693481399</v>
      </c>
      <c r="AV44" s="51">
        <v>24.204945564270002</v>
      </c>
      <c r="AW44" s="51">
        <v>25.119982719421401</v>
      </c>
      <c r="AX44" s="51">
        <v>26.0401000976563</v>
      </c>
      <c r="AY44" s="51">
        <v>26.634043693542498</v>
      </c>
      <c r="AZ44" s="51">
        <v>26.993426322937001</v>
      </c>
    </row>
    <row r="45" spans="14:52" x14ac:dyDescent="0.25">
      <c r="N45" s="42"/>
      <c r="O45" s="37"/>
      <c r="P45" s="37"/>
      <c r="Q45" s="37"/>
      <c r="S45" s="29" t="s">
        <v>70</v>
      </c>
      <c r="T45" s="60">
        <f t="shared" si="43"/>
        <v>29.349999427795399</v>
      </c>
      <c r="U45" s="60">
        <f t="shared" si="41"/>
        <v>29.149999618530298</v>
      </c>
      <c r="V45" s="60">
        <f t="shared" si="41"/>
        <v>29.000000953674299</v>
      </c>
      <c r="W45" s="60">
        <f t="shared" si="41"/>
        <v>29.449999809265101</v>
      </c>
      <c r="X45" s="60">
        <f t="shared" si="41"/>
        <v>24.0945501327515</v>
      </c>
      <c r="Y45" s="60">
        <f t="shared" si="41"/>
        <v>29.400039672851602</v>
      </c>
      <c r="Z45" s="60">
        <f t="shared" si="41"/>
        <v>25.795809745788599</v>
      </c>
      <c r="AA45" s="60">
        <f t="shared" si="41"/>
        <v>30.030200004577601</v>
      </c>
      <c r="AB45" s="60">
        <f t="shared" si="41"/>
        <v>32.302883148193402</v>
      </c>
      <c r="AC45" s="60">
        <f t="shared" si="41"/>
        <v>30.4729051589966</v>
      </c>
      <c r="AD45" s="60">
        <f t="shared" si="41"/>
        <v>34.576862335205099</v>
      </c>
      <c r="AE45" s="60">
        <f t="shared" si="41"/>
        <v>32.054027557372997</v>
      </c>
      <c r="AF45" s="60">
        <f t="shared" si="41"/>
        <v>33.521104812622099</v>
      </c>
      <c r="AG45" s="60">
        <f t="shared" si="41"/>
        <v>33.962910652160602</v>
      </c>
      <c r="AH45" s="60">
        <f t="shared" si="41"/>
        <v>32.717129707336397</v>
      </c>
      <c r="AI45" s="83">
        <f t="shared" si="42"/>
        <v>3.3671302795409979</v>
      </c>
      <c r="AJ45" s="94"/>
      <c r="AK45" s="50" t="s">
        <v>92</v>
      </c>
      <c r="AL45" s="51">
        <v>28.399999618530298</v>
      </c>
      <c r="AM45" s="51">
        <v>29.149999618530298</v>
      </c>
      <c r="AN45" s="51">
        <v>27.100000381469702</v>
      </c>
      <c r="AO45" s="51">
        <v>21.949999809265101</v>
      </c>
      <c r="AP45" s="51">
        <v>21.494879722595201</v>
      </c>
      <c r="AQ45" s="51">
        <v>18.741676330566399</v>
      </c>
      <c r="AR45" s="51">
        <v>29.1512756347656</v>
      </c>
      <c r="AS45" s="51">
        <v>24.6945848464966</v>
      </c>
      <c r="AT45" s="51">
        <v>23.1708517074585</v>
      </c>
      <c r="AU45" s="51">
        <v>25.371132850647001</v>
      </c>
      <c r="AV45" s="51">
        <v>24.151462554931602</v>
      </c>
      <c r="AW45" s="51">
        <v>24.9907035827637</v>
      </c>
      <c r="AX45" s="51">
        <v>25.906589508056602</v>
      </c>
      <c r="AY45" s="51">
        <v>26.806135177612301</v>
      </c>
      <c r="AZ45" s="51">
        <v>27.311180114746101</v>
      </c>
    </row>
    <row r="46" spans="14:52" x14ac:dyDescent="0.25">
      <c r="N46" s="42"/>
      <c r="O46" s="37"/>
      <c r="P46" s="37"/>
      <c r="Q46" s="37"/>
      <c r="S46" s="66" t="s">
        <v>71</v>
      </c>
      <c r="T46" s="64">
        <f t="shared" si="43"/>
        <v>24.350000381469702</v>
      </c>
      <c r="U46" s="64">
        <f t="shared" si="41"/>
        <v>30</v>
      </c>
      <c r="V46" s="64">
        <f t="shared" si="41"/>
        <v>26.949999809265101</v>
      </c>
      <c r="W46" s="64">
        <f t="shared" si="41"/>
        <v>28.75</v>
      </c>
      <c r="X46" s="64">
        <f t="shared" si="41"/>
        <v>29.611174583435101</v>
      </c>
      <c r="Y46" s="64">
        <f t="shared" si="41"/>
        <v>26.041777610778801</v>
      </c>
      <c r="Z46" s="64">
        <f t="shared" si="41"/>
        <v>29.794848442077601</v>
      </c>
      <c r="AA46" s="64">
        <f t="shared" si="41"/>
        <v>27.417199134826699</v>
      </c>
      <c r="AB46" s="64">
        <f t="shared" si="41"/>
        <v>30.823578834533699</v>
      </c>
      <c r="AC46" s="64">
        <f t="shared" si="41"/>
        <v>32.621412277221701</v>
      </c>
      <c r="AD46" s="64">
        <f t="shared" si="41"/>
        <v>31.2490749359131</v>
      </c>
      <c r="AE46" s="64">
        <f t="shared" si="41"/>
        <v>34.500171661377003</v>
      </c>
      <c r="AF46" s="64">
        <f t="shared" si="41"/>
        <v>32.607561111450202</v>
      </c>
      <c r="AG46" s="64">
        <f t="shared" si="41"/>
        <v>33.914800643920898</v>
      </c>
      <c r="AH46" s="64">
        <f t="shared" si="41"/>
        <v>34.596429824829102</v>
      </c>
      <c r="AI46" s="82">
        <f t="shared" si="42"/>
        <v>10.2464294433594</v>
      </c>
      <c r="AJ46" s="94"/>
      <c r="AK46" s="50" t="s">
        <v>93</v>
      </c>
      <c r="AL46" s="51">
        <v>24.75</v>
      </c>
      <c r="AM46" s="51">
        <v>26.699999809265101</v>
      </c>
      <c r="AN46" s="51">
        <v>29</v>
      </c>
      <c r="AO46" s="51">
        <v>27.75</v>
      </c>
      <c r="AP46" s="51">
        <v>22.442271232604998</v>
      </c>
      <c r="AQ46" s="51">
        <v>22.167350769043001</v>
      </c>
      <c r="AR46" s="51">
        <v>19.679363250732401</v>
      </c>
      <c r="AS46" s="51">
        <v>29.1705675125122</v>
      </c>
      <c r="AT46" s="51">
        <v>25.195362091064499</v>
      </c>
      <c r="AU46" s="51">
        <v>23.744009971618699</v>
      </c>
      <c r="AV46" s="51">
        <v>26.0265197753906</v>
      </c>
      <c r="AW46" s="51">
        <v>24.770180702209501</v>
      </c>
      <c r="AX46" s="51">
        <v>25.591926574706999</v>
      </c>
      <c r="AY46" s="51">
        <v>26.513891220092798</v>
      </c>
      <c r="AZ46" s="51">
        <v>27.394417762756301</v>
      </c>
    </row>
    <row r="47" spans="14:52" x14ac:dyDescent="0.25">
      <c r="N47" s="42"/>
      <c r="O47" s="37"/>
      <c r="P47" s="37"/>
      <c r="Q47" s="37"/>
      <c r="S47" s="29" t="s">
        <v>72</v>
      </c>
      <c r="T47" s="60">
        <f t="shared" si="43"/>
        <v>30</v>
      </c>
      <c r="U47" s="60">
        <f t="shared" si="41"/>
        <v>29.799999237060501</v>
      </c>
      <c r="V47" s="60">
        <f t="shared" si="41"/>
        <v>24.099999427795399</v>
      </c>
      <c r="W47" s="60">
        <f t="shared" si="41"/>
        <v>25.600000381469702</v>
      </c>
      <c r="X47" s="60">
        <f t="shared" si="41"/>
        <v>29.2963399887085</v>
      </c>
      <c r="Y47" s="60">
        <f t="shared" si="41"/>
        <v>30.040030479431199</v>
      </c>
      <c r="Z47" s="60">
        <f t="shared" si="41"/>
        <v>27.717571258544901</v>
      </c>
      <c r="AA47" s="60">
        <f t="shared" si="41"/>
        <v>30.268719673156699</v>
      </c>
      <c r="AB47" s="60">
        <f t="shared" si="41"/>
        <v>28.852753639221199</v>
      </c>
      <c r="AC47" s="60">
        <f t="shared" si="41"/>
        <v>31.575743675231902</v>
      </c>
      <c r="AD47" s="60">
        <f t="shared" si="41"/>
        <v>32.9998970031738</v>
      </c>
      <c r="AE47" s="60">
        <f t="shared" si="41"/>
        <v>32.021663665771499</v>
      </c>
      <c r="AF47" s="60">
        <f t="shared" si="41"/>
        <v>34.5512371063232</v>
      </c>
      <c r="AG47" s="60">
        <f t="shared" si="41"/>
        <v>33.208648681640597</v>
      </c>
      <c r="AH47" s="60">
        <f t="shared" si="41"/>
        <v>34.370500564575202</v>
      </c>
      <c r="AI47" s="83">
        <f t="shared" si="42"/>
        <v>4.3705005645752024</v>
      </c>
      <c r="AJ47" s="94"/>
      <c r="AK47" s="50" t="s">
        <v>94</v>
      </c>
      <c r="AL47" s="51">
        <v>23.699999809265101</v>
      </c>
      <c r="AM47" s="51">
        <v>24.099999427795399</v>
      </c>
      <c r="AN47" s="51">
        <v>25.699999809265101</v>
      </c>
      <c r="AO47" s="51">
        <v>30.300000190734899</v>
      </c>
      <c r="AP47" s="51">
        <v>27.598195075988802</v>
      </c>
      <c r="AQ47" s="51">
        <v>22.735082626342798</v>
      </c>
      <c r="AR47" s="51">
        <v>22.539385795593301</v>
      </c>
      <c r="AS47" s="51">
        <v>20.305136680602999</v>
      </c>
      <c r="AT47" s="51">
        <v>28.9716844558716</v>
      </c>
      <c r="AU47" s="51">
        <v>25.4158821105957</v>
      </c>
      <c r="AV47" s="51">
        <v>24.023429870605501</v>
      </c>
      <c r="AW47" s="51">
        <v>26.3625040054321</v>
      </c>
      <c r="AX47" s="51">
        <v>25.0691814422607</v>
      </c>
      <c r="AY47" s="51">
        <v>25.888696670532202</v>
      </c>
      <c r="AZ47" s="51">
        <v>26.802599906921401</v>
      </c>
    </row>
    <row r="48" spans="14:52" x14ac:dyDescent="0.25">
      <c r="N48" s="42"/>
      <c r="O48" s="37"/>
      <c r="P48" s="37"/>
      <c r="Q48" s="37"/>
      <c r="S48" s="66" t="s">
        <v>73</v>
      </c>
      <c r="T48" s="64">
        <f t="shared" si="43"/>
        <v>25.3499999046326</v>
      </c>
      <c r="U48" s="64">
        <f t="shared" si="41"/>
        <v>25.149999618530298</v>
      </c>
      <c r="V48" s="64">
        <f t="shared" si="41"/>
        <v>27.850000381469702</v>
      </c>
      <c r="W48" s="64">
        <f t="shared" si="41"/>
        <v>24.450000762939499</v>
      </c>
      <c r="X48" s="64">
        <f t="shared" si="41"/>
        <v>26.966453552246101</v>
      </c>
      <c r="Y48" s="64">
        <f t="shared" si="41"/>
        <v>29.781119346618699</v>
      </c>
      <c r="Z48" s="64">
        <f t="shared" si="41"/>
        <v>30.337215423583999</v>
      </c>
      <c r="AA48" s="64">
        <f t="shared" si="41"/>
        <v>28.896374702453599</v>
      </c>
      <c r="AB48" s="64">
        <f t="shared" si="41"/>
        <v>30.595396041870099</v>
      </c>
      <c r="AC48" s="64">
        <f t="shared" si="41"/>
        <v>29.8814487457275</v>
      </c>
      <c r="AD48" s="64">
        <f t="shared" si="41"/>
        <v>32.086236953735401</v>
      </c>
      <c r="AE48" s="64">
        <f t="shared" si="41"/>
        <v>33.203245162963903</v>
      </c>
      <c r="AF48" s="64">
        <f t="shared" si="41"/>
        <v>32.543684005737298</v>
      </c>
      <c r="AG48" s="64">
        <f t="shared" si="41"/>
        <v>34.525098800659201</v>
      </c>
      <c r="AH48" s="64">
        <f t="shared" si="41"/>
        <v>33.615625381469698</v>
      </c>
      <c r="AI48" s="82">
        <f t="shared" si="42"/>
        <v>8.2656254768370978</v>
      </c>
      <c r="AJ48" s="94"/>
      <c r="AK48" s="50" t="s">
        <v>95</v>
      </c>
      <c r="AL48" s="51">
        <v>20.5</v>
      </c>
      <c r="AM48" s="51">
        <v>23.350000381469702</v>
      </c>
      <c r="AN48" s="51">
        <v>25.25</v>
      </c>
      <c r="AO48" s="51">
        <v>26.649999618530298</v>
      </c>
      <c r="AP48" s="51">
        <v>29.8564567565918</v>
      </c>
      <c r="AQ48" s="51">
        <v>27.399225234985401</v>
      </c>
      <c r="AR48" s="51">
        <v>22.868279457092299</v>
      </c>
      <c r="AS48" s="51">
        <v>22.741779327392599</v>
      </c>
      <c r="AT48" s="51">
        <v>20.738525390625</v>
      </c>
      <c r="AU48" s="51">
        <v>28.661272048950199</v>
      </c>
      <c r="AV48" s="51">
        <v>25.477745056152301</v>
      </c>
      <c r="AW48" s="51">
        <v>24.143041610717798</v>
      </c>
      <c r="AX48" s="51">
        <v>26.509772300720201</v>
      </c>
      <c r="AY48" s="51">
        <v>25.197292327880898</v>
      </c>
      <c r="AZ48" s="51">
        <v>26.009097099304199</v>
      </c>
    </row>
    <row r="49" spans="14:52" x14ac:dyDescent="0.25">
      <c r="N49" s="42"/>
      <c r="O49" s="37"/>
      <c r="P49" s="37"/>
      <c r="Q49" s="37"/>
      <c r="S49" s="29" t="s">
        <v>74</v>
      </c>
      <c r="T49" s="60">
        <f t="shared" si="43"/>
        <v>31.249999046325701</v>
      </c>
      <c r="U49" s="60">
        <f t="shared" si="41"/>
        <v>24.350000381469702</v>
      </c>
      <c r="V49" s="60">
        <f t="shared" si="41"/>
        <v>27.949999809265101</v>
      </c>
      <c r="W49" s="60">
        <f t="shared" si="41"/>
        <v>30.149999618530298</v>
      </c>
      <c r="X49" s="60">
        <f t="shared" si="41"/>
        <v>25.800106048583999</v>
      </c>
      <c r="Y49" s="60">
        <f t="shared" si="41"/>
        <v>27.7871770858765</v>
      </c>
      <c r="Z49" s="60">
        <f t="shared" si="41"/>
        <v>29.779310226440401</v>
      </c>
      <c r="AA49" s="60">
        <f t="shared" si="41"/>
        <v>30.209314346313501</v>
      </c>
      <c r="AB49" s="60">
        <f t="shared" si="41"/>
        <v>29.3921461105347</v>
      </c>
      <c r="AC49" s="60">
        <f t="shared" si="41"/>
        <v>30.535354614257798</v>
      </c>
      <c r="AD49" s="60">
        <f t="shared" si="41"/>
        <v>30.292296409606902</v>
      </c>
      <c r="AE49" s="60">
        <f t="shared" si="41"/>
        <v>32.096351623535199</v>
      </c>
      <c r="AF49" s="60">
        <f t="shared" si="41"/>
        <v>32.974407196044901</v>
      </c>
      <c r="AG49" s="60">
        <f t="shared" si="41"/>
        <v>32.568016052246101</v>
      </c>
      <c r="AH49" s="60">
        <f t="shared" si="41"/>
        <v>34.1429538726807</v>
      </c>
      <c r="AI49" s="83">
        <f t="shared" si="42"/>
        <v>2.8929548263549982</v>
      </c>
      <c r="AJ49" s="94"/>
      <c r="AK49" s="50" t="s">
        <v>96</v>
      </c>
      <c r="AL49" s="51">
        <v>23.800000190734899</v>
      </c>
      <c r="AM49" s="51">
        <v>18.5</v>
      </c>
      <c r="AN49" s="51">
        <v>23.550000190734899</v>
      </c>
      <c r="AO49" s="51">
        <v>27.899999618530298</v>
      </c>
      <c r="AP49" s="51">
        <v>26.543178558349599</v>
      </c>
      <c r="AQ49" s="51">
        <v>29.508207321166999</v>
      </c>
      <c r="AR49" s="51">
        <v>27.2043714523315</v>
      </c>
      <c r="AS49" s="51">
        <v>22.9841985702515</v>
      </c>
      <c r="AT49" s="51">
        <v>22.914469718933098</v>
      </c>
      <c r="AU49" s="51">
        <v>21.109500885009801</v>
      </c>
      <c r="AV49" s="51">
        <v>28.3973693847656</v>
      </c>
      <c r="AW49" s="51">
        <v>25.5323162078857</v>
      </c>
      <c r="AX49" s="51">
        <v>24.2381706237793</v>
      </c>
      <c r="AY49" s="51">
        <v>26.6232461929321</v>
      </c>
      <c r="AZ49" s="51">
        <v>25.302948951721199</v>
      </c>
    </row>
    <row r="50" spans="14:52" x14ac:dyDescent="0.25">
      <c r="N50" s="42"/>
      <c r="O50" s="37"/>
      <c r="P50" s="37"/>
      <c r="Q50" s="37"/>
      <c r="S50" s="66" t="s">
        <v>75</v>
      </c>
      <c r="T50" s="64">
        <f t="shared" si="43"/>
        <v>21.599999427795399</v>
      </c>
      <c r="U50" s="64">
        <f t="shared" si="41"/>
        <v>28.300000190734899</v>
      </c>
      <c r="V50" s="64">
        <f t="shared" si="41"/>
        <v>18.850000381469702</v>
      </c>
      <c r="W50" s="64">
        <f t="shared" si="41"/>
        <v>24.850000381469702</v>
      </c>
      <c r="X50" s="64">
        <f t="shared" si="41"/>
        <v>28.938565254211401</v>
      </c>
      <c r="Y50" s="64">
        <f t="shared" si="41"/>
        <v>26.337314605712901</v>
      </c>
      <c r="Z50" s="64">
        <f t="shared" si="41"/>
        <v>27.779709815979</v>
      </c>
      <c r="AA50" s="64">
        <f t="shared" si="41"/>
        <v>29.209876060485801</v>
      </c>
      <c r="AB50" s="64">
        <f t="shared" si="41"/>
        <v>29.566057205200199</v>
      </c>
      <c r="AC50" s="64">
        <f t="shared" si="41"/>
        <v>29.169635772705099</v>
      </c>
      <c r="AD50" s="64">
        <f t="shared" si="41"/>
        <v>29.964035987854</v>
      </c>
      <c r="AE50" s="64">
        <f t="shared" si="41"/>
        <v>30.019666671752901</v>
      </c>
      <c r="AF50" s="64">
        <f t="shared" si="41"/>
        <v>31.4894123077393</v>
      </c>
      <c r="AG50" s="64">
        <f t="shared" si="41"/>
        <v>32.219451904296903</v>
      </c>
      <c r="AH50" s="64">
        <f t="shared" si="41"/>
        <v>32.001426696777301</v>
      </c>
      <c r="AI50" s="82">
        <f t="shared" si="42"/>
        <v>10.401427268981902</v>
      </c>
      <c r="AJ50" s="94"/>
      <c r="AK50" s="50" t="s">
        <v>97</v>
      </c>
      <c r="AL50" s="51">
        <v>25.75</v>
      </c>
      <c r="AM50" s="51">
        <v>22</v>
      </c>
      <c r="AN50" s="51">
        <v>18.650000572204601</v>
      </c>
      <c r="AO50" s="51">
        <v>22.550000190734899</v>
      </c>
      <c r="AP50" s="51">
        <v>27.786505699157701</v>
      </c>
      <c r="AQ50" s="51">
        <v>26.4760274887085</v>
      </c>
      <c r="AR50" s="51">
        <v>29.165743827819799</v>
      </c>
      <c r="AS50" s="51">
        <v>27.004843711852999</v>
      </c>
      <c r="AT50" s="51">
        <v>23.075907707214402</v>
      </c>
      <c r="AU50" s="51">
        <v>23.0517482757568</v>
      </c>
      <c r="AV50" s="51">
        <v>21.425764083862301</v>
      </c>
      <c r="AW50" s="51">
        <v>28.156232833862301</v>
      </c>
      <c r="AX50" s="51">
        <v>25.559959411621101</v>
      </c>
      <c r="AY50" s="51">
        <v>24.309519767761198</v>
      </c>
      <c r="AZ50" s="51">
        <v>26.705022811889599</v>
      </c>
    </row>
    <row r="51" spans="14:52" x14ac:dyDescent="0.25">
      <c r="N51" s="42"/>
      <c r="O51" s="37"/>
      <c r="P51" s="37"/>
      <c r="Q51" s="37"/>
      <c r="S51" s="29" t="s">
        <v>76</v>
      </c>
      <c r="T51" s="60">
        <f t="shared" si="43"/>
        <v>25.8499999046326</v>
      </c>
      <c r="U51" s="60">
        <f t="shared" si="41"/>
        <v>23.699999809265101</v>
      </c>
      <c r="V51" s="60">
        <f t="shared" si="41"/>
        <v>21.200000286102298</v>
      </c>
      <c r="W51" s="60">
        <f t="shared" si="41"/>
        <v>18.3499999046326</v>
      </c>
      <c r="X51" s="60">
        <f t="shared" si="41"/>
        <v>25.243379592895501</v>
      </c>
      <c r="Y51" s="60">
        <f t="shared" si="41"/>
        <v>28.1260538101196</v>
      </c>
      <c r="Z51" s="60">
        <f t="shared" si="41"/>
        <v>26.437407493591301</v>
      </c>
      <c r="AA51" s="60">
        <f t="shared" si="41"/>
        <v>27.525821685791001</v>
      </c>
      <c r="AB51" s="60">
        <f t="shared" si="41"/>
        <v>28.600371360778801</v>
      </c>
      <c r="AC51" s="60">
        <f t="shared" si="41"/>
        <v>28.9284477233887</v>
      </c>
      <c r="AD51" s="60">
        <f t="shared" si="41"/>
        <v>28.807702064514199</v>
      </c>
      <c r="AE51" s="60">
        <f t="shared" si="41"/>
        <v>29.388034820556602</v>
      </c>
      <c r="AF51" s="60">
        <f t="shared" si="41"/>
        <v>29.6015434265137</v>
      </c>
      <c r="AG51" s="60">
        <f t="shared" si="41"/>
        <v>30.838315010070801</v>
      </c>
      <c r="AH51" s="60">
        <f t="shared" si="41"/>
        <v>31.472483634948698</v>
      </c>
      <c r="AI51" s="83">
        <f t="shared" si="42"/>
        <v>5.6224837303160982</v>
      </c>
      <c r="AJ51" s="94"/>
      <c r="AK51" s="50" t="s">
        <v>98</v>
      </c>
      <c r="AL51" s="51">
        <v>24.849999427795399</v>
      </c>
      <c r="AM51" s="51">
        <v>26.75</v>
      </c>
      <c r="AN51" s="51">
        <v>22.350000381469702</v>
      </c>
      <c r="AO51" s="51">
        <v>17.850000381469702</v>
      </c>
      <c r="AP51" s="51">
        <v>22.549728393554702</v>
      </c>
      <c r="AQ51" s="51">
        <v>27.679697990417498</v>
      </c>
      <c r="AR51" s="51">
        <v>26.362904548645002</v>
      </c>
      <c r="AS51" s="51">
        <v>28.797161102294901</v>
      </c>
      <c r="AT51" s="51">
        <v>26.767774581909201</v>
      </c>
      <c r="AU51" s="51">
        <v>23.103331565856902</v>
      </c>
      <c r="AV51" s="51">
        <v>23.123003959655801</v>
      </c>
      <c r="AW51" s="51">
        <v>21.6603298187256</v>
      </c>
      <c r="AX51" s="51">
        <v>27.881405830383301</v>
      </c>
      <c r="AY51" s="51">
        <v>25.533269882202099</v>
      </c>
      <c r="AZ51" s="51">
        <v>24.319868087768601</v>
      </c>
    </row>
    <row r="52" spans="14:52" x14ac:dyDescent="0.25">
      <c r="N52" s="42"/>
      <c r="O52" s="37"/>
      <c r="P52" s="37"/>
      <c r="Q52" s="37"/>
      <c r="S52" s="66" t="s">
        <v>77</v>
      </c>
      <c r="T52" s="64">
        <f t="shared" si="43"/>
        <v>24.699999809265101</v>
      </c>
      <c r="U52" s="64">
        <f t="shared" si="41"/>
        <v>26.050000190734899</v>
      </c>
      <c r="V52" s="64">
        <f t="shared" si="41"/>
        <v>23.149999618530298</v>
      </c>
      <c r="W52" s="64">
        <f t="shared" si="41"/>
        <v>21.550000190734899</v>
      </c>
      <c r="X52" s="64">
        <f t="shared" si="41"/>
        <v>20.519477844238299</v>
      </c>
      <c r="Y52" s="64">
        <f t="shared" si="41"/>
        <v>25.508501052856399</v>
      </c>
      <c r="Z52" s="64">
        <f t="shared" si="41"/>
        <v>27.4570503234863</v>
      </c>
      <c r="AA52" s="64">
        <f t="shared" si="41"/>
        <v>26.361049652099599</v>
      </c>
      <c r="AB52" s="64">
        <f t="shared" si="41"/>
        <v>27.220908164977999</v>
      </c>
      <c r="AC52" s="64">
        <f t="shared" si="41"/>
        <v>28.063835144043001</v>
      </c>
      <c r="AD52" s="64">
        <f t="shared" si="41"/>
        <v>28.388486862182599</v>
      </c>
      <c r="AE52" s="64">
        <f t="shared" si="41"/>
        <v>28.449089050293001</v>
      </c>
      <c r="AF52" s="64">
        <f t="shared" si="41"/>
        <v>28.876396179199201</v>
      </c>
      <c r="AG52" s="64">
        <f t="shared" si="41"/>
        <v>29.194787979126001</v>
      </c>
      <c r="AH52" s="64">
        <f t="shared" si="41"/>
        <v>30.254442214965799</v>
      </c>
      <c r="AI52" s="82">
        <f t="shared" si="42"/>
        <v>5.5544424057006978</v>
      </c>
      <c r="AJ52" s="94"/>
      <c r="AK52" s="50" t="s">
        <v>99</v>
      </c>
      <c r="AL52" s="51">
        <v>26.25</v>
      </c>
      <c r="AM52" s="51">
        <v>25</v>
      </c>
      <c r="AN52" s="51">
        <v>23.75</v>
      </c>
      <c r="AO52" s="51">
        <v>22.800000190734899</v>
      </c>
      <c r="AP52" s="51">
        <v>18.3126878738403</v>
      </c>
      <c r="AQ52" s="51">
        <v>22.537803649902301</v>
      </c>
      <c r="AR52" s="51">
        <v>27.525753021240199</v>
      </c>
      <c r="AS52" s="51">
        <v>26.217877388000499</v>
      </c>
      <c r="AT52" s="51">
        <v>28.417742729187001</v>
      </c>
      <c r="AU52" s="51">
        <v>26.506818771362301</v>
      </c>
      <c r="AV52" s="51">
        <v>23.0820875167847</v>
      </c>
      <c r="AW52" s="51">
        <v>23.142647743225101</v>
      </c>
      <c r="AX52" s="51">
        <v>21.822949409484899</v>
      </c>
      <c r="AY52" s="51">
        <v>27.581055641174299</v>
      </c>
      <c r="AZ52" s="51">
        <v>25.4594821929932</v>
      </c>
    </row>
    <row r="53" spans="14:52" x14ac:dyDescent="0.25">
      <c r="N53" s="42"/>
      <c r="O53" s="37"/>
      <c r="P53" s="37"/>
      <c r="Q53" s="37"/>
      <c r="S53" s="29" t="s">
        <v>78</v>
      </c>
      <c r="T53" s="60">
        <f t="shared" si="43"/>
        <v>25.75</v>
      </c>
      <c r="U53" s="60">
        <f t="shared" si="41"/>
        <v>20.399999618530298</v>
      </c>
      <c r="V53" s="60">
        <f t="shared" si="41"/>
        <v>25.900000572204601</v>
      </c>
      <c r="W53" s="60">
        <f t="shared" si="41"/>
        <v>28.150000572204601</v>
      </c>
      <c r="X53" s="60">
        <f t="shared" si="41"/>
        <v>22.252614021301302</v>
      </c>
      <c r="Y53" s="60">
        <f t="shared" si="41"/>
        <v>21.830107688903801</v>
      </c>
      <c r="Z53" s="60">
        <f t="shared" si="41"/>
        <v>25.391449928283699</v>
      </c>
      <c r="AA53" s="60">
        <f t="shared" si="41"/>
        <v>26.748455047607401</v>
      </c>
      <c r="AB53" s="60">
        <f t="shared" si="41"/>
        <v>26.066225051879901</v>
      </c>
      <c r="AC53" s="60">
        <f t="shared" si="41"/>
        <v>26.7677917480469</v>
      </c>
      <c r="AD53" s="60">
        <f t="shared" si="41"/>
        <v>27.4648180007935</v>
      </c>
      <c r="AE53" s="60">
        <f t="shared" si="41"/>
        <v>27.788495063781699</v>
      </c>
      <c r="AF53" s="60">
        <f t="shared" si="41"/>
        <v>27.941310882568398</v>
      </c>
      <c r="AG53" s="60">
        <f t="shared" si="41"/>
        <v>28.293284416198698</v>
      </c>
      <c r="AH53" s="60">
        <f t="shared" si="41"/>
        <v>28.670327186584501</v>
      </c>
      <c r="AI53" s="83">
        <f t="shared" si="42"/>
        <v>2.9203271865845011</v>
      </c>
      <c r="AJ53" s="94"/>
      <c r="AK53" s="50" t="s">
        <v>100</v>
      </c>
      <c r="AL53" s="51">
        <v>20.400000572204601</v>
      </c>
      <c r="AM53" s="51">
        <v>24.299999237060501</v>
      </c>
      <c r="AN53" s="51">
        <v>25.5</v>
      </c>
      <c r="AO53" s="51">
        <v>23.949999809265101</v>
      </c>
      <c r="AP53" s="51">
        <v>22.989564895629901</v>
      </c>
      <c r="AQ53" s="51">
        <v>18.909008979797399</v>
      </c>
      <c r="AR53" s="51">
        <v>22.7262783050537</v>
      </c>
      <c r="AS53" s="51">
        <v>27.594035148620598</v>
      </c>
      <c r="AT53" s="51">
        <v>26.310768127441399</v>
      </c>
      <c r="AU53" s="51">
        <v>28.335670471191399</v>
      </c>
      <c r="AV53" s="51">
        <v>26.532507896423301</v>
      </c>
      <c r="AW53" s="51">
        <v>23.289793014526399</v>
      </c>
      <c r="AX53" s="51">
        <v>23.379898071289102</v>
      </c>
      <c r="AY53" s="51">
        <v>22.183402061462399</v>
      </c>
      <c r="AZ53" s="51">
        <v>27.572449684143098</v>
      </c>
    </row>
    <row r="54" spans="14:52" x14ac:dyDescent="0.25">
      <c r="N54" s="42"/>
      <c r="O54" s="37"/>
      <c r="P54" s="37"/>
      <c r="Q54" s="37"/>
      <c r="S54" s="66" t="s">
        <v>79</v>
      </c>
      <c r="T54" s="64">
        <f t="shared" si="43"/>
        <v>18.25</v>
      </c>
      <c r="U54" s="64">
        <f t="shared" si="41"/>
        <v>21.949999809265101</v>
      </c>
      <c r="V54" s="64">
        <f t="shared" si="41"/>
        <v>19.050000190734899</v>
      </c>
      <c r="W54" s="64">
        <f t="shared" si="41"/>
        <v>26.199998855590799</v>
      </c>
      <c r="X54" s="64">
        <f t="shared" si="41"/>
        <v>26.774696350097699</v>
      </c>
      <c r="Y54" s="64">
        <f t="shared" si="41"/>
        <v>22.650586128234899</v>
      </c>
      <c r="Z54" s="64">
        <f t="shared" si="41"/>
        <v>22.462385177612301</v>
      </c>
      <c r="AA54" s="64">
        <f t="shared" si="41"/>
        <v>25.083697319030801</v>
      </c>
      <c r="AB54" s="64">
        <f t="shared" si="41"/>
        <v>26.0824279785156</v>
      </c>
      <c r="AC54" s="64">
        <f t="shared" si="41"/>
        <v>25.682136535644499</v>
      </c>
      <c r="AD54" s="64">
        <f t="shared" si="41"/>
        <v>26.291383743286101</v>
      </c>
      <c r="AE54" s="64">
        <f t="shared" si="41"/>
        <v>26.8952732086182</v>
      </c>
      <c r="AF54" s="64">
        <f t="shared" si="41"/>
        <v>27.197987556457502</v>
      </c>
      <c r="AG54" s="64">
        <f t="shared" si="41"/>
        <v>27.423095703125</v>
      </c>
      <c r="AH54" s="64">
        <f t="shared" si="41"/>
        <v>27.739005088806199</v>
      </c>
      <c r="AI54" s="82">
        <f t="shared" si="42"/>
        <v>9.4890050888061985</v>
      </c>
      <c r="AJ54" s="94"/>
      <c r="AK54" s="50" t="s">
        <v>101</v>
      </c>
      <c r="AL54" s="51">
        <v>22.400000572204601</v>
      </c>
      <c r="AM54" s="51">
        <v>20.400000572204601</v>
      </c>
      <c r="AN54" s="51">
        <v>25.949999809265101</v>
      </c>
      <c r="AO54" s="51">
        <v>26.349999427795399</v>
      </c>
      <c r="AP54" s="51">
        <v>24.236909866333001</v>
      </c>
      <c r="AQ54" s="51">
        <v>23.360877037048301</v>
      </c>
      <c r="AR54" s="51">
        <v>19.5782308578491</v>
      </c>
      <c r="AS54" s="51">
        <v>23.082592010498001</v>
      </c>
      <c r="AT54" s="51">
        <v>27.8350524902344</v>
      </c>
      <c r="AU54" s="51">
        <v>26.576132774352999</v>
      </c>
      <c r="AV54" s="51">
        <v>28.472349166870099</v>
      </c>
      <c r="AW54" s="51">
        <v>26.769523620605501</v>
      </c>
      <c r="AX54" s="51">
        <v>23.670126914977999</v>
      </c>
      <c r="AY54" s="51">
        <v>23.7960748672485</v>
      </c>
      <c r="AZ54" s="51">
        <v>22.699686050415</v>
      </c>
    </row>
    <row r="55" spans="14:52" x14ac:dyDescent="0.25">
      <c r="N55" s="42"/>
      <c r="O55" s="37"/>
      <c r="P55" s="37"/>
      <c r="Q55" s="37"/>
      <c r="S55" s="68" t="s">
        <v>80</v>
      </c>
      <c r="T55" s="62">
        <f t="shared" si="43"/>
        <v>14.1499996185303</v>
      </c>
      <c r="U55" s="62">
        <f t="shared" si="41"/>
        <v>17.0999999046326</v>
      </c>
      <c r="V55" s="62">
        <f t="shared" si="41"/>
        <v>22.599999427795399</v>
      </c>
      <c r="W55" s="62">
        <f t="shared" si="41"/>
        <v>20.299999237060501</v>
      </c>
      <c r="X55" s="62">
        <f t="shared" si="41"/>
        <v>25.318294525146499</v>
      </c>
      <c r="Y55" s="62">
        <f t="shared" si="41"/>
        <v>25.840201377868699</v>
      </c>
      <c r="Z55" s="62">
        <f t="shared" si="41"/>
        <v>22.7470960617065</v>
      </c>
      <c r="AA55" s="62">
        <f t="shared" si="41"/>
        <v>22.716332435607899</v>
      </c>
      <c r="AB55" s="62">
        <f t="shared" si="41"/>
        <v>24.723352432251001</v>
      </c>
      <c r="AC55" s="62">
        <f t="shared" si="41"/>
        <v>25.4941663742065</v>
      </c>
      <c r="AD55" s="62">
        <f t="shared" si="41"/>
        <v>25.288064002990701</v>
      </c>
      <c r="AE55" s="62">
        <f t="shared" si="41"/>
        <v>25.8386068344116</v>
      </c>
      <c r="AF55" s="62">
        <f t="shared" si="41"/>
        <v>26.358725547790499</v>
      </c>
      <c r="AG55" s="62">
        <f t="shared" si="41"/>
        <v>26.663754463195801</v>
      </c>
      <c r="AH55" s="62">
        <f t="shared" si="41"/>
        <v>26.9332599639893</v>
      </c>
      <c r="AI55" s="84">
        <f t="shared" si="42"/>
        <v>12.783260345459</v>
      </c>
      <c r="AJ55" s="94"/>
      <c r="AK55" s="50" t="s">
        <v>102</v>
      </c>
      <c r="AL55" s="51">
        <v>27.149999618530298</v>
      </c>
      <c r="AM55" s="51">
        <v>20.25</v>
      </c>
      <c r="AN55" s="51">
        <v>21.400000572204601</v>
      </c>
      <c r="AO55" s="51">
        <v>25.299999237060501</v>
      </c>
      <c r="AP55" s="51">
        <v>26.573433876037601</v>
      </c>
      <c r="AQ55" s="51">
        <v>24.594674110412601</v>
      </c>
      <c r="AR55" s="51">
        <v>23.759013175964402</v>
      </c>
      <c r="AS55" s="51">
        <v>20.2426948547363</v>
      </c>
      <c r="AT55" s="51">
        <v>23.486111640930201</v>
      </c>
      <c r="AU55" s="51">
        <v>28.1207628250122</v>
      </c>
      <c r="AV55" s="51">
        <v>26.887574195861799</v>
      </c>
      <c r="AW55" s="51">
        <v>28.681426048278801</v>
      </c>
      <c r="AX55" s="51">
        <v>27.067543029785199</v>
      </c>
      <c r="AY55" s="51">
        <v>24.1003227233887</v>
      </c>
      <c r="AZ55" s="51">
        <v>24.2592258453369</v>
      </c>
    </row>
    <row r="56" spans="14:52" x14ac:dyDescent="0.25">
      <c r="N56" s="42"/>
      <c r="O56" s="37"/>
      <c r="P56" s="37"/>
      <c r="Q56" s="37"/>
      <c r="S56" s="3" t="s">
        <v>9</v>
      </c>
      <c r="T56" s="102">
        <f>SUM(T42:T55)</f>
        <v>361.6999979019165</v>
      </c>
      <c r="U56" s="102">
        <f t="shared" ref="U56:AI56" si="44">SUM(U42:U55)</f>
        <v>367.09999799728388</v>
      </c>
      <c r="V56" s="102">
        <f t="shared" si="44"/>
        <v>353.75000143051142</v>
      </c>
      <c r="W56" s="102">
        <f t="shared" si="44"/>
        <v>350.04999971389771</v>
      </c>
      <c r="X56" s="102">
        <f t="shared" si="44"/>
        <v>363.74637985229504</v>
      </c>
      <c r="Y56" s="102">
        <f t="shared" si="44"/>
        <v>377.44069099426287</v>
      </c>
      <c r="Z56" s="102">
        <f t="shared" si="44"/>
        <v>385.22682285308821</v>
      </c>
      <c r="AA56" s="102">
        <f t="shared" si="44"/>
        <v>400.86600780487061</v>
      </c>
      <c r="AB56" s="102">
        <f t="shared" si="44"/>
        <v>410.09871196746838</v>
      </c>
      <c r="AC56" s="102">
        <f t="shared" si="44"/>
        <v>418.19042396545393</v>
      </c>
      <c r="AD56" s="102">
        <f t="shared" si="44"/>
        <v>424.25022602081305</v>
      </c>
      <c r="AE56" s="102">
        <f t="shared" si="44"/>
        <v>428.95496845245373</v>
      </c>
      <c r="AF56" s="102">
        <f t="shared" si="44"/>
        <v>432.49577331542969</v>
      </c>
      <c r="AG56" s="102">
        <f t="shared" si="44"/>
        <v>438.72395896911615</v>
      </c>
      <c r="AH56" s="102">
        <f t="shared" si="44"/>
        <v>442.02073574066162</v>
      </c>
      <c r="AI56" s="60">
        <f t="shared" si="44"/>
        <v>80.320737838745089</v>
      </c>
      <c r="AJ56" s="99"/>
      <c r="AK56" s="50" t="s">
        <v>103</v>
      </c>
      <c r="AL56" s="51">
        <v>21.550000190734899</v>
      </c>
      <c r="AM56" s="51">
        <v>27.149999618530298</v>
      </c>
      <c r="AN56" s="51">
        <v>20.25</v>
      </c>
      <c r="AO56" s="51">
        <v>23.050000190734899</v>
      </c>
      <c r="AP56" s="51">
        <v>25.298280715942401</v>
      </c>
      <c r="AQ56" s="51">
        <v>26.6962442398071</v>
      </c>
      <c r="AR56" s="51">
        <v>24.830364227294901</v>
      </c>
      <c r="AS56" s="51">
        <v>24.031255722045898</v>
      </c>
      <c r="AT56" s="51">
        <v>20.782833099365199</v>
      </c>
      <c r="AU56" s="51">
        <v>23.763359069824201</v>
      </c>
      <c r="AV56" s="51">
        <v>28.273978233337399</v>
      </c>
      <c r="AW56" s="51">
        <v>27.0652370452881</v>
      </c>
      <c r="AX56" s="51">
        <v>28.742546081543001</v>
      </c>
      <c r="AY56" s="51">
        <v>27.2220506668091</v>
      </c>
      <c r="AZ56" s="51">
        <v>24.396782875061</v>
      </c>
    </row>
    <row r="57" spans="14:52" x14ac:dyDescent="0.25">
      <c r="N57" s="42"/>
      <c r="O57" s="37"/>
      <c r="P57" s="37"/>
      <c r="Q57" s="37"/>
      <c r="S57" s="75" t="s">
        <v>81</v>
      </c>
      <c r="T57" s="64">
        <f>AL34</f>
        <v>13.6499996185303</v>
      </c>
      <c r="U57" s="64">
        <f t="shared" ref="U57:AH66" si="45">AM34</f>
        <v>18.399999618530298</v>
      </c>
      <c r="V57" s="64">
        <f t="shared" si="45"/>
        <v>17.449999809265101</v>
      </c>
      <c r="W57" s="64">
        <f t="shared" si="45"/>
        <v>22.899999618530298</v>
      </c>
      <c r="X57" s="64">
        <f t="shared" si="45"/>
        <v>20.818510055541999</v>
      </c>
      <c r="Y57" s="64">
        <f t="shared" si="45"/>
        <v>25.149075508117701</v>
      </c>
      <c r="Z57" s="64">
        <f t="shared" si="45"/>
        <v>25.4764566421509</v>
      </c>
      <c r="AA57" s="64">
        <f t="shared" si="45"/>
        <v>23.080499649047901</v>
      </c>
      <c r="AB57" s="64">
        <f t="shared" si="45"/>
        <v>23.1751308441162</v>
      </c>
      <c r="AC57" s="64">
        <f t="shared" si="45"/>
        <v>24.790899276733398</v>
      </c>
      <c r="AD57" s="64">
        <f t="shared" si="45"/>
        <v>25.429477691650401</v>
      </c>
      <c r="AE57" s="64">
        <f t="shared" si="45"/>
        <v>25.349575996398901</v>
      </c>
      <c r="AF57" s="64">
        <f t="shared" si="45"/>
        <v>25.845028877258301</v>
      </c>
      <c r="AG57" s="64">
        <f t="shared" si="45"/>
        <v>26.3297262191772</v>
      </c>
      <c r="AH57" s="64">
        <f t="shared" si="45"/>
        <v>26.645235061645501</v>
      </c>
      <c r="AI57" s="86">
        <f t="shared" ref="AI57:AI66" si="46">AH57-T57</f>
        <v>12.995235443115201</v>
      </c>
      <c r="AJ57" s="94"/>
      <c r="AK57" s="50" t="s">
        <v>104</v>
      </c>
      <c r="AL57" s="51">
        <v>19.100000381469702</v>
      </c>
      <c r="AM57" s="51">
        <v>19.900000572204601</v>
      </c>
      <c r="AN57" s="51">
        <v>27</v>
      </c>
      <c r="AO57" s="51">
        <v>20.75</v>
      </c>
      <c r="AP57" s="51">
        <v>23.3526420593262</v>
      </c>
      <c r="AQ57" s="51">
        <v>25.419673919677699</v>
      </c>
      <c r="AR57" s="51">
        <v>26.890510559081999</v>
      </c>
      <c r="AS57" s="51">
        <v>25.142640113830598</v>
      </c>
      <c r="AT57" s="51">
        <v>24.371767997741699</v>
      </c>
      <c r="AU57" s="51">
        <v>21.373511314392101</v>
      </c>
      <c r="AV57" s="51">
        <v>24.110022544860801</v>
      </c>
      <c r="AW57" s="51">
        <v>28.507339477539102</v>
      </c>
      <c r="AX57" s="51">
        <v>27.3297004699707</v>
      </c>
      <c r="AY57" s="51">
        <v>28.8946018218994</v>
      </c>
      <c r="AZ57" s="51">
        <v>27.4583625793457</v>
      </c>
    </row>
    <row r="58" spans="14:52" x14ac:dyDescent="0.25">
      <c r="N58" s="42"/>
      <c r="O58" s="37"/>
      <c r="P58" s="37"/>
      <c r="Q58" s="37"/>
      <c r="S58" s="29" t="s">
        <v>82</v>
      </c>
      <c r="T58" s="60">
        <f>AL35</f>
        <v>11.800000190734901</v>
      </c>
      <c r="U58" s="60">
        <f t="shared" si="45"/>
        <v>15.2999997138977</v>
      </c>
      <c r="V58" s="60">
        <f t="shared" si="45"/>
        <v>18</v>
      </c>
      <c r="W58" s="60">
        <f t="shared" si="45"/>
        <v>19.549999713897702</v>
      </c>
      <c r="X58" s="60">
        <f t="shared" si="45"/>
        <v>22.872241020202601</v>
      </c>
      <c r="Y58" s="60">
        <f t="shared" si="45"/>
        <v>21.494482994079601</v>
      </c>
      <c r="Z58" s="60">
        <f t="shared" si="45"/>
        <v>25.253592491149899</v>
      </c>
      <c r="AA58" s="60">
        <f t="shared" si="45"/>
        <v>25.4298286437988</v>
      </c>
      <c r="AB58" s="60">
        <f t="shared" si="45"/>
        <v>23.543947219848601</v>
      </c>
      <c r="AC58" s="60">
        <f t="shared" si="45"/>
        <v>23.728536605835</v>
      </c>
      <c r="AD58" s="60">
        <f t="shared" si="45"/>
        <v>25.0914001464844</v>
      </c>
      <c r="AE58" s="60">
        <f t="shared" si="45"/>
        <v>25.643238067626999</v>
      </c>
      <c r="AF58" s="60">
        <f t="shared" si="45"/>
        <v>25.626296997070298</v>
      </c>
      <c r="AG58" s="60">
        <f t="shared" si="45"/>
        <v>26.098559379577601</v>
      </c>
      <c r="AH58" s="60">
        <f t="shared" si="45"/>
        <v>26.5630187988281</v>
      </c>
      <c r="AI58" s="83">
        <f t="shared" si="46"/>
        <v>14.7630186080932</v>
      </c>
      <c r="AJ58" s="94"/>
      <c r="AK58" s="50" t="s">
        <v>105</v>
      </c>
      <c r="AL58" s="51">
        <v>19.949999809265101</v>
      </c>
      <c r="AM58" s="51">
        <v>21.25</v>
      </c>
      <c r="AN58" s="51">
        <v>20.75</v>
      </c>
      <c r="AO58" s="51">
        <v>27</v>
      </c>
      <c r="AP58" s="51">
        <v>21.269716262817401</v>
      </c>
      <c r="AQ58" s="51">
        <v>23.852977752685501</v>
      </c>
      <c r="AR58" s="51">
        <v>25.7476196289063</v>
      </c>
      <c r="AS58" s="51">
        <v>27.2768440246582</v>
      </c>
      <c r="AT58" s="51">
        <v>25.642813682556199</v>
      </c>
      <c r="AU58" s="51">
        <v>24.899212837219199</v>
      </c>
      <c r="AV58" s="51">
        <v>22.120079994201699</v>
      </c>
      <c r="AW58" s="51">
        <v>24.651864051818801</v>
      </c>
      <c r="AX58" s="51">
        <v>28.946764945983901</v>
      </c>
      <c r="AY58" s="51">
        <v>27.806470870971701</v>
      </c>
      <c r="AZ58" s="51">
        <v>29.266538619995099</v>
      </c>
    </row>
    <row r="59" spans="14:52" x14ac:dyDescent="0.25">
      <c r="N59" s="42"/>
      <c r="O59" s="37"/>
      <c r="P59" s="37"/>
      <c r="Q59" s="37"/>
      <c r="S59" s="66" t="s">
        <v>83</v>
      </c>
      <c r="T59" s="64">
        <f t="shared" ref="T59:T66" si="47">AL36</f>
        <v>16.5999999046326</v>
      </c>
      <c r="U59" s="64">
        <f t="shared" si="45"/>
        <v>14.1500000953674</v>
      </c>
      <c r="V59" s="64">
        <f t="shared" si="45"/>
        <v>18.399999618530298</v>
      </c>
      <c r="W59" s="64">
        <f t="shared" si="45"/>
        <v>18.5</v>
      </c>
      <c r="X59" s="64">
        <f t="shared" si="45"/>
        <v>20.397178649902301</v>
      </c>
      <c r="Y59" s="64">
        <f t="shared" si="45"/>
        <v>23.126184463501001</v>
      </c>
      <c r="Z59" s="64">
        <f t="shared" si="45"/>
        <v>22.1767740249634</v>
      </c>
      <c r="AA59" s="64">
        <f t="shared" si="45"/>
        <v>25.529432296752901</v>
      </c>
      <c r="AB59" s="64">
        <f t="shared" si="45"/>
        <v>25.5978107452393</v>
      </c>
      <c r="AC59" s="64">
        <f t="shared" si="45"/>
        <v>24.081727027893098</v>
      </c>
      <c r="AD59" s="64">
        <f t="shared" si="45"/>
        <v>24.346239089965799</v>
      </c>
      <c r="AE59" s="64">
        <f t="shared" si="45"/>
        <v>25.536906242370598</v>
      </c>
      <c r="AF59" s="64">
        <f t="shared" si="45"/>
        <v>26.008660316467299</v>
      </c>
      <c r="AG59" s="64">
        <f t="shared" si="45"/>
        <v>26.051092147827099</v>
      </c>
      <c r="AH59" s="64">
        <f t="shared" si="45"/>
        <v>26.510260581970201</v>
      </c>
      <c r="AI59" s="82">
        <f t="shared" si="46"/>
        <v>9.9102606773376003</v>
      </c>
      <c r="AJ59" s="94"/>
      <c r="AK59" s="50" t="s">
        <v>106</v>
      </c>
      <c r="AL59" s="51">
        <v>20.4000000953674</v>
      </c>
      <c r="AM59" s="51">
        <v>19.949999809265101</v>
      </c>
      <c r="AN59" s="51">
        <v>20.600000381469702</v>
      </c>
      <c r="AO59" s="51">
        <v>22.050000190734899</v>
      </c>
      <c r="AP59" s="51">
        <v>27.297970771789601</v>
      </c>
      <c r="AQ59" s="51">
        <v>21.858229637146</v>
      </c>
      <c r="AR59" s="51">
        <v>24.375964164733901</v>
      </c>
      <c r="AS59" s="51">
        <v>26.131330490112301</v>
      </c>
      <c r="AT59" s="51">
        <v>27.7064399719238</v>
      </c>
      <c r="AU59" s="51">
        <v>26.182344436645501</v>
      </c>
      <c r="AV59" s="51">
        <v>25.464485168456999</v>
      </c>
      <c r="AW59" s="51">
        <v>22.889050483703599</v>
      </c>
      <c r="AX59" s="51">
        <v>25.231266021728501</v>
      </c>
      <c r="AY59" s="51">
        <v>29.431242942810101</v>
      </c>
      <c r="AZ59" s="51">
        <v>28.334311485290499</v>
      </c>
    </row>
    <row r="60" spans="14:52" x14ac:dyDescent="0.25">
      <c r="N60" s="42"/>
      <c r="O60" s="37"/>
      <c r="P60" s="37"/>
      <c r="Q60" s="37"/>
      <c r="S60" s="29" t="s">
        <v>84</v>
      </c>
      <c r="T60" s="60">
        <f t="shared" si="47"/>
        <v>21.75</v>
      </c>
      <c r="U60" s="60">
        <f t="shared" si="45"/>
        <v>19.9000000953674</v>
      </c>
      <c r="V60" s="60">
        <f t="shared" si="45"/>
        <v>17.600000381469702</v>
      </c>
      <c r="W60" s="60">
        <f t="shared" si="45"/>
        <v>18.900000572204601</v>
      </c>
      <c r="X60" s="60">
        <f t="shared" si="45"/>
        <v>19.4183797836304</v>
      </c>
      <c r="Y60" s="60">
        <f t="shared" si="45"/>
        <v>21.066102981567401</v>
      </c>
      <c r="Z60" s="60">
        <f t="shared" si="45"/>
        <v>23.233781814575199</v>
      </c>
      <c r="AA60" s="60">
        <f t="shared" si="45"/>
        <v>22.6154737472534</v>
      </c>
      <c r="AB60" s="60">
        <f t="shared" si="45"/>
        <v>25.6441087722778</v>
      </c>
      <c r="AC60" s="60">
        <f t="shared" si="45"/>
        <v>25.635600090026902</v>
      </c>
      <c r="AD60" s="60">
        <f t="shared" si="45"/>
        <v>24.409107208251999</v>
      </c>
      <c r="AE60" s="60">
        <f t="shared" si="45"/>
        <v>24.735021591186499</v>
      </c>
      <c r="AF60" s="60">
        <f t="shared" si="45"/>
        <v>25.771399497985801</v>
      </c>
      <c r="AG60" s="60">
        <f t="shared" si="45"/>
        <v>26.1939697265625</v>
      </c>
      <c r="AH60" s="60">
        <f t="shared" si="45"/>
        <v>26.283271789550799</v>
      </c>
      <c r="AI60" s="83">
        <f t="shared" si="46"/>
        <v>4.533271789550799</v>
      </c>
      <c r="AJ60" s="94"/>
      <c r="AK60" s="50" t="s">
        <v>107</v>
      </c>
      <c r="AL60" s="51">
        <v>23.800000190734899</v>
      </c>
      <c r="AM60" s="51">
        <v>21.199999809265101</v>
      </c>
      <c r="AN60" s="51">
        <v>18.950000286102298</v>
      </c>
      <c r="AO60" s="51">
        <v>18.950000286102298</v>
      </c>
      <c r="AP60" s="51">
        <v>22.568718910217299</v>
      </c>
      <c r="AQ60" s="51">
        <v>27.555385589599599</v>
      </c>
      <c r="AR60" s="51">
        <v>22.350110054016099</v>
      </c>
      <c r="AS60" s="51">
        <v>24.836267471313501</v>
      </c>
      <c r="AT60" s="51">
        <v>26.4446716308594</v>
      </c>
      <c r="AU60" s="51">
        <v>28.070438385009801</v>
      </c>
      <c r="AV60" s="51">
        <v>26.630797386169402</v>
      </c>
      <c r="AW60" s="51">
        <v>25.949968338012699</v>
      </c>
      <c r="AX60" s="51">
        <v>23.547521591186499</v>
      </c>
      <c r="AY60" s="51">
        <v>25.724865913391099</v>
      </c>
      <c r="AZ60" s="51">
        <v>29.833645820617701</v>
      </c>
    </row>
    <row r="61" spans="14:52" x14ac:dyDescent="0.25">
      <c r="N61" s="42"/>
      <c r="O61" s="37"/>
      <c r="P61" s="37"/>
      <c r="Q61" s="37"/>
      <c r="S61" s="66" t="s">
        <v>85</v>
      </c>
      <c r="T61" s="64">
        <f t="shared" si="47"/>
        <v>17.5</v>
      </c>
      <c r="U61" s="64">
        <f t="shared" si="45"/>
        <v>19.25</v>
      </c>
      <c r="V61" s="64">
        <f t="shared" si="45"/>
        <v>22.550000667572</v>
      </c>
      <c r="W61" s="64">
        <f t="shared" si="45"/>
        <v>18.300000190734899</v>
      </c>
      <c r="X61" s="64">
        <f t="shared" si="45"/>
        <v>19.433689117431602</v>
      </c>
      <c r="Y61" s="64">
        <f t="shared" si="45"/>
        <v>20.163173675537099</v>
      </c>
      <c r="Z61" s="64">
        <f t="shared" si="45"/>
        <v>21.5561923980713</v>
      </c>
      <c r="AA61" s="64">
        <f t="shared" si="45"/>
        <v>23.3106479644775</v>
      </c>
      <c r="AB61" s="64">
        <f t="shared" si="45"/>
        <v>22.928063392639199</v>
      </c>
      <c r="AC61" s="64">
        <f t="shared" si="45"/>
        <v>25.676688194274899</v>
      </c>
      <c r="AD61" s="64">
        <f t="shared" si="45"/>
        <v>25.646518707275401</v>
      </c>
      <c r="AE61" s="64">
        <f t="shared" si="45"/>
        <v>24.638037681579601</v>
      </c>
      <c r="AF61" s="64">
        <f t="shared" si="45"/>
        <v>24.987428665161101</v>
      </c>
      <c r="AG61" s="64">
        <f t="shared" si="45"/>
        <v>25.920836448669402</v>
      </c>
      <c r="AH61" s="64">
        <f t="shared" si="45"/>
        <v>26.308922767639199</v>
      </c>
      <c r="AI61" s="82">
        <f t="shared" si="46"/>
        <v>8.8089227676391992</v>
      </c>
      <c r="AJ61" s="94"/>
      <c r="AK61" s="50" t="s">
        <v>108</v>
      </c>
      <c r="AL61" s="51">
        <v>25.950000762939499</v>
      </c>
      <c r="AM61" s="51">
        <v>21.800000190734899</v>
      </c>
      <c r="AN61" s="51">
        <v>21.199999809265101</v>
      </c>
      <c r="AO61" s="51">
        <v>17.5999999046326</v>
      </c>
      <c r="AP61" s="51">
        <v>19.1287021636963</v>
      </c>
      <c r="AQ61" s="51">
        <v>22.900723457336401</v>
      </c>
      <c r="AR61" s="51">
        <v>27.595699310302699</v>
      </c>
      <c r="AS61" s="51">
        <v>22.613371849060101</v>
      </c>
      <c r="AT61" s="51">
        <v>25.089460372924801</v>
      </c>
      <c r="AU61" s="51">
        <v>26.545348167419402</v>
      </c>
      <c r="AV61" s="51">
        <v>28.221392631530801</v>
      </c>
      <c r="AW61" s="51">
        <v>26.8425970077515</v>
      </c>
      <c r="AX61" s="51">
        <v>26.194029808044402</v>
      </c>
      <c r="AY61" s="51">
        <v>23.949745178222699</v>
      </c>
      <c r="AZ61" s="51">
        <v>25.978469848632798</v>
      </c>
    </row>
    <row r="62" spans="14:52" x14ac:dyDescent="0.25">
      <c r="N62" s="42"/>
      <c r="O62" s="37"/>
      <c r="P62" s="37"/>
      <c r="Q62" s="37"/>
      <c r="S62" s="29" t="s">
        <v>86</v>
      </c>
      <c r="T62" s="60">
        <f t="shared" si="47"/>
        <v>25.900000572204601</v>
      </c>
      <c r="U62" s="60">
        <f t="shared" si="45"/>
        <v>18.150000572204601</v>
      </c>
      <c r="V62" s="60">
        <f t="shared" si="45"/>
        <v>19.449999809265101</v>
      </c>
      <c r="W62" s="60">
        <f t="shared" si="45"/>
        <v>19.4000000953674</v>
      </c>
      <c r="X62" s="60">
        <f t="shared" si="45"/>
        <v>19.001259803772001</v>
      </c>
      <c r="Y62" s="60">
        <f t="shared" si="45"/>
        <v>20.070926666259801</v>
      </c>
      <c r="Z62" s="60">
        <f t="shared" si="45"/>
        <v>20.879324913024899</v>
      </c>
      <c r="AA62" s="60">
        <f t="shared" si="45"/>
        <v>22.092288970947301</v>
      </c>
      <c r="AB62" s="60">
        <f t="shared" si="45"/>
        <v>23.5494928359985</v>
      </c>
      <c r="AC62" s="60">
        <f t="shared" si="45"/>
        <v>23.327830314636198</v>
      </c>
      <c r="AD62" s="60">
        <f t="shared" si="45"/>
        <v>25.868554115295399</v>
      </c>
      <c r="AE62" s="60">
        <f t="shared" si="45"/>
        <v>25.836814880371101</v>
      </c>
      <c r="AF62" s="60">
        <f t="shared" si="45"/>
        <v>24.975925445556602</v>
      </c>
      <c r="AG62" s="60">
        <f t="shared" si="45"/>
        <v>25.356327056884801</v>
      </c>
      <c r="AH62" s="60">
        <f t="shared" si="45"/>
        <v>26.220159530639599</v>
      </c>
      <c r="AI62" s="83">
        <f t="shared" si="46"/>
        <v>0.3201589584349982</v>
      </c>
      <c r="AJ62" s="94"/>
      <c r="AK62" s="50" t="s">
        <v>109</v>
      </c>
      <c r="AL62" s="51">
        <v>23.400000572204601</v>
      </c>
      <c r="AM62" s="51">
        <v>26.950000762939499</v>
      </c>
      <c r="AN62" s="51">
        <v>22.300000190734899</v>
      </c>
      <c r="AO62" s="51">
        <v>19.049999713897702</v>
      </c>
      <c r="AP62" s="51">
        <v>17.933501243591301</v>
      </c>
      <c r="AQ62" s="51">
        <v>19.253962993621801</v>
      </c>
      <c r="AR62" s="51">
        <v>23.1164455413818</v>
      </c>
      <c r="AS62" s="51">
        <v>27.5665235519409</v>
      </c>
      <c r="AT62" s="51">
        <v>22.781397819519</v>
      </c>
      <c r="AU62" s="51">
        <v>25.226441383361799</v>
      </c>
      <c r="AV62" s="51">
        <v>26.560035705566399</v>
      </c>
      <c r="AW62" s="51">
        <v>28.272021293640101</v>
      </c>
      <c r="AX62" s="51">
        <v>26.9613809585571</v>
      </c>
      <c r="AY62" s="51">
        <v>26.3344631195068</v>
      </c>
      <c r="AZ62" s="51">
        <v>24.233821868896499</v>
      </c>
    </row>
    <row r="63" spans="14:52" x14ac:dyDescent="0.25">
      <c r="N63" s="42"/>
      <c r="O63" s="37"/>
      <c r="P63" s="37"/>
      <c r="Q63" s="37"/>
      <c r="S63" s="66" t="s">
        <v>87</v>
      </c>
      <c r="T63" s="64">
        <f t="shared" si="47"/>
        <v>14.1500000953674</v>
      </c>
      <c r="U63" s="64">
        <f t="shared" si="45"/>
        <v>26.75</v>
      </c>
      <c r="V63" s="64">
        <f t="shared" si="45"/>
        <v>19.450000762939499</v>
      </c>
      <c r="W63" s="64">
        <f t="shared" si="45"/>
        <v>19.400000572204601</v>
      </c>
      <c r="X63" s="64">
        <f t="shared" si="45"/>
        <v>20.498018264770501</v>
      </c>
      <c r="Y63" s="64">
        <f t="shared" si="45"/>
        <v>19.931484222412099</v>
      </c>
      <c r="Z63" s="64">
        <f t="shared" si="45"/>
        <v>20.889500617981</v>
      </c>
      <c r="AA63" s="64">
        <f t="shared" si="45"/>
        <v>21.755098342895501</v>
      </c>
      <c r="AB63" s="64">
        <f t="shared" si="45"/>
        <v>22.852272033691399</v>
      </c>
      <c r="AC63" s="64">
        <f t="shared" si="45"/>
        <v>24.0782070159912</v>
      </c>
      <c r="AD63" s="64">
        <f t="shared" si="45"/>
        <v>23.994515419006301</v>
      </c>
      <c r="AE63" s="64">
        <f t="shared" si="45"/>
        <v>26.384536743164102</v>
      </c>
      <c r="AF63" s="64">
        <f t="shared" si="45"/>
        <v>26.3397617340088</v>
      </c>
      <c r="AG63" s="64">
        <f t="shared" si="45"/>
        <v>25.6028604507446</v>
      </c>
      <c r="AH63" s="64">
        <f t="shared" si="45"/>
        <v>26.012877464294402</v>
      </c>
      <c r="AI63" s="82">
        <f t="shared" si="46"/>
        <v>11.862877368927002</v>
      </c>
      <c r="AJ63" s="94"/>
      <c r="AK63" s="50" t="s">
        <v>110</v>
      </c>
      <c r="AL63" s="51">
        <v>24.099999427795399</v>
      </c>
      <c r="AM63" s="51">
        <v>20.949999809265101</v>
      </c>
      <c r="AN63" s="51">
        <v>24.950000762939499</v>
      </c>
      <c r="AO63" s="51">
        <v>23.300000190734899</v>
      </c>
      <c r="AP63" s="51">
        <v>19.108106136322</v>
      </c>
      <c r="AQ63" s="51">
        <v>18.108751296997099</v>
      </c>
      <c r="AR63" s="51">
        <v>19.196699619293199</v>
      </c>
      <c r="AS63" s="51">
        <v>23.105505943298301</v>
      </c>
      <c r="AT63" s="51">
        <v>27.326610565185501</v>
      </c>
      <c r="AU63" s="51">
        <v>22.731998443603501</v>
      </c>
      <c r="AV63" s="51">
        <v>25.1083536148071</v>
      </c>
      <c r="AW63" s="51">
        <v>26.342143058776902</v>
      </c>
      <c r="AX63" s="51">
        <v>28.068042755126999</v>
      </c>
      <c r="AY63" s="51">
        <v>26.855378150939899</v>
      </c>
      <c r="AZ63" s="51">
        <v>26.235202789306602</v>
      </c>
    </row>
    <row r="64" spans="14:52" x14ac:dyDescent="0.25">
      <c r="N64" s="42"/>
      <c r="O64" s="37"/>
      <c r="P64" s="37"/>
      <c r="Q64" s="37"/>
      <c r="S64" s="29" t="s">
        <v>88</v>
      </c>
      <c r="T64" s="60">
        <f t="shared" si="47"/>
        <v>20.399999618530298</v>
      </c>
      <c r="U64" s="60">
        <f t="shared" si="45"/>
        <v>15.2999997138977</v>
      </c>
      <c r="V64" s="60">
        <f t="shared" si="45"/>
        <v>28.200000762939499</v>
      </c>
      <c r="W64" s="60">
        <f t="shared" si="45"/>
        <v>22.200000762939499</v>
      </c>
      <c r="X64" s="60">
        <f t="shared" si="45"/>
        <v>20.157685279846199</v>
      </c>
      <c r="Y64" s="60">
        <f t="shared" si="45"/>
        <v>21.633367538452099</v>
      </c>
      <c r="Z64" s="60">
        <f t="shared" si="45"/>
        <v>20.862398147583001</v>
      </c>
      <c r="AA64" s="60">
        <f t="shared" si="45"/>
        <v>21.766914367675799</v>
      </c>
      <c r="AB64" s="60">
        <f t="shared" si="45"/>
        <v>22.661234855651902</v>
      </c>
      <c r="AC64" s="60">
        <f t="shared" si="45"/>
        <v>23.685170173645002</v>
      </c>
      <c r="AD64" s="60">
        <f t="shared" si="45"/>
        <v>24.718995094299299</v>
      </c>
      <c r="AE64" s="60">
        <f t="shared" si="45"/>
        <v>24.7661790847778</v>
      </c>
      <c r="AF64" s="60">
        <f t="shared" si="45"/>
        <v>27.018832206726099</v>
      </c>
      <c r="AG64" s="60">
        <f t="shared" si="45"/>
        <v>26.977732658386198</v>
      </c>
      <c r="AH64" s="60">
        <f t="shared" si="45"/>
        <v>26.3375406265259</v>
      </c>
      <c r="AI64" s="83">
        <f t="shared" si="46"/>
        <v>5.9375410079956019</v>
      </c>
      <c r="AJ64" s="94"/>
      <c r="AK64" s="50" t="s">
        <v>111</v>
      </c>
      <c r="AL64" s="51">
        <v>12.9500002861023</v>
      </c>
      <c r="AM64" s="51">
        <v>23.449999809265101</v>
      </c>
      <c r="AN64" s="51">
        <v>19.300000190734899</v>
      </c>
      <c r="AO64" s="51">
        <v>23.800000190734899</v>
      </c>
      <c r="AP64" s="51">
        <v>23.087303161621101</v>
      </c>
      <c r="AQ64" s="51">
        <v>19.186893463134801</v>
      </c>
      <c r="AR64" s="51">
        <v>18.3065071105957</v>
      </c>
      <c r="AS64" s="51">
        <v>19.175508975982702</v>
      </c>
      <c r="AT64" s="51">
        <v>23.108932495117202</v>
      </c>
      <c r="AU64" s="51">
        <v>27.108201980590799</v>
      </c>
      <c r="AV64" s="51">
        <v>22.713116645812999</v>
      </c>
      <c r="AW64" s="51">
        <v>25.006305694580099</v>
      </c>
      <c r="AX64" s="51">
        <v>26.1426553726196</v>
      </c>
      <c r="AY64" s="51">
        <v>27.882911682128899</v>
      </c>
      <c r="AZ64" s="51">
        <v>26.786659240722699</v>
      </c>
    </row>
    <row r="65" spans="14:52" x14ac:dyDescent="0.25">
      <c r="N65" s="42"/>
      <c r="O65" s="37"/>
      <c r="P65" s="37"/>
      <c r="Q65" s="37"/>
      <c r="S65" s="66" t="s">
        <v>89</v>
      </c>
      <c r="T65" s="64">
        <f t="shared" si="47"/>
        <v>20</v>
      </c>
      <c r="U65" s="64">
        <f t="shared" si="45"/>
        <v>20.900000572204601</v>
      </c>
      <c r="V65" s="64">
        <f t="shared" si="45"/>
        <v>14.1500000953674</v>
      </c>
      <c r="W65" s="64">
        <f t="shared" si="45"/>
        <v>29.350000381469702</v>
      </c>
      <c r="X65" s="64">
        <f t="shared" si="45"/>
        <v>22.771302223205598</v>
      </c>
      <c r="Y65" s="64">
        <f t="shared" si="45"/>
        <v>20.942511558532701</v>
      </c>
      <c r="Z65" s="64">
        <f t="shared" si="45"/>
        <v>22.672215461731</v>
      </c>
      <c r="AA65" s="64">
        <f t="shared" si="45"/>
        <v>21.732570648193398</v>
      </c>
      <c r="AB65" s="64">
        <f t="shared" si="45"/>
        <v>22.611488342285199</v>
      </c>
      <c r="AC65" s="64">
        <f t="shared" si="45"/>
        <v>23.5070543289185</v>
      </c>
      <c r="AD65" s="64">
        <f t="shared" si="45"/>
        <v>24.490540504455598</v>
      </c>
      <c r="AE65" s="64">
        <f t="shared" si="45"/>
        <v>25.356990814208999</v>
      </c>
      <c r="AF65" s="64">
        <f t="shared" si="45"/>
        <v>25.5153503417969</v>
      </c>
      <c r="AG65" s="64">
        <f t="shared" si="45"/>
        <v>27.670110702514599</v>
      </c>
      <c r="AH65" s="64">
        <f t="shared" si="45"/>
        <v>27.6278429031372</v>
      </c>
      <c r="AI65" s="82">
        <f t="shared" si="46"/>
        <v>7.6278429031371999</v>
      </c>
      <c r="AJ65" s="94"/>
      <c r="AK65" s="50" t="s">
        <v>112</v>
      </c>
      <c r="AL65" s="51">
        <v>20.5</v>
      </c>
      <c r="AM65" s="51">
        <v>13.300000190734901</v>
      </c>
      <c r="AN65" s="51">
        <v>20.75</v>
      </c>
      <c r="AO65" s="51">
        <v>21.599999427795399</v>
      </c>
      <c r="AP65" s="51">
        <v>23.7456407546997</v>
      </c>
      <c r="AQ65" s="51">
        <v>22.994467735290499</v>
      </c>
      <c r="AR65" s="51">
        <v>19.341797351837201</v>
      </c>
      <c r="AS65" s="51">
        <v>18.560269355773901</v>
      </c>
      <c r="AT65" s="51">
        <v>19.228549003601099</v>
      </c>
      <c r="AU65" s="51">
        <v>23.1968479156494</v>
      </c>
      <c r="AV65" s="51">
        <v>26.986174583435101</v>
      </c>
      <c r="AW65" s="51">
        <v>22.7800102233887</v>
      </c>
      <c r="AX65" s="51">
        <v>25.003364562988299</v>
      </c>
      <c r="AY65" s="51">
        <v>26.048932075500499</v>
      </c>
      <c r="AZ65" s="51">
        <v>27.812572479248001</v>
      </c>
    </row>
    <row r="66" spans="14:52" x14ac:dyDescent="0.25">
      <c r="N66" s="42"/>
      <c r="O66" s="37"/>
      <c r="P66" s="37"/>
      <c r="Q66" s="37"/>
      <c r="S66" s="68" t="s">
        <v>90</v>
      </c>
      <c r="T66" s="62">
        <f t="shared" si="47"/>
        <v>23.800000190734899</v>
      </c>
      <c r="U66" s="62">
        <f t="shared" si="45"/>
        <v>18.5</v>
      </c>
      <c r="V66" s="62">
        <f t="shared" si="45"/>
        <v>18.75</v>
      </c>
      <c r="W66" s="62">
        <f t="shared" si="45"/>
        <v>16.299999713897702</v>
      </c>
      <c r="X66" s="62">
        <f t="shared" si="45"/>
        <v>29.047503471374501</v>
      </c>
      <c r="Y66" s="62">
        <f t="shared" si="45"/>
        <v>23.376642227172901</v>
      </c>
      <c r="Z66" s="62">
        <f t="shared" si="45"/>
        <v>21.662040710449201</v>
      </c>
      <c r="AA66" s="62">
        <f t="shared" si="45"/>
        <v>23.606411933898901</v>
      </c>
      <c r="AB66" s="62">
        <f t="shared" si="45"/>
        <v>22.532746315002399</v>
      </c>
      <c r="AC66" s="62">
        <f t="shared" si="45"/>
        <v>23.385546684265101</v>
      </c>
      <c r="AD66" s="62">
        <f t="shared" si="45"/>
        <v>24.290425300598098</v>
      </c>
      <c r="AE66" s="62">
        <f t="shared" si="45"/>
        <v>25.2432460784912</v>
      </c>
      <c r="AF66" s="62">
        <f t="shared" si="45"/>
        <v>25.951602935791001</v>
      </c>
      <c r="AG66" s="62">
        <f t="shared" si="45"/>
        <v>26.221744537353501</v>
      </c>
      <c r="AH66" s="62">
        <f t="shared" si="45"/>
        <v>28.298215866088899</v>
      </c>
      <c r="AI66" s="84">
        <f t="shared" si="46"/>
        <v>4.4982156753540004</v>
      </c>
      <c r="AJ66" s="94"/>
      <c r="AK66" s="50" t="s">
        <v>113</v>
      </c>
      <c r="AL66" s="51">
        <v>20.399999618530298</v>
      </c>
      <c r="AM66" s="51">
        <v>20.350000381469702</v>
      </c>
      <c r="AN66" s="51">
        <v>12.949999809265099</v>
      </c>
      <c r="AO66" s="51">
        <v>20.449999809265101</v>
      </c>
      <c r="AP66" s="51">
        <v>21.711308956146201</v>
      </c>
      <c r="AQ66" s="51">
        <v>23.844140052795399</v>
      </c>
      <c r="AR66" s="51">
        <v>23.044344902038599</v>
      </c>
      <c r="AS66" s="51">
        <v>19.613231658935501</v>
      </c>
      <c r="AT66" s="51">
        <v>18.900115013122601</v>
      </c>
      <c r="AU66" s="51">
        <v>19.406043529510502</v>
      </c>
      <c r="AV66" s="51">
        <v>23.4124450683594</v>
      </c>
      <c r="AW66" s="51">
        <v>27.0221652984619</v>
      </c>
      <c r="AX66" s="51">
        <v>22.975633621215799</v>
      </c>
      <c r="AY66" s="51">
        <v>25.151059150695801</v>
      </c>
      <c r="AZ66" s="51">
        <v>26.1247510910034</v>
      </c>
    </row>
    <row r="67" spans="14:52" x14ac:dyDescent="0.25">
      <c r="N67" s="42"/>
      <c r="O67" s="37"/>
      <c r="P67" s="37"/>
      <c r="Q67" s="37"/>
      <c r="S67" s="3" t="s">
        <v>9</v>
      </c>
      <c r="T67" s="60">
        <f>SUM(T57:T66)</f>
        <v>185.55000019073501</v>
      </c>
      <c r="U67" s="60">
        <f t="shared" ref="U67:AI67" si="48">SUM(U57:U66)</f>
        <v>186.6000003814697</v>
      </c>
      <c r="V67" s="60">
        <f t="shared" si="48"/>
        <v>194.00000190734863</v>
      </c>
      <c r="W67" s="60">
        <f t="shared" si="48"/>
        <v>204.80000162124639</v>
      </c>
      <c r="X67" s="60">
        <f t="shared" si="48"/>
        <v>214.41576766967771</v>
      </c>
      <c r="Y67" s="60">
        <f t="shared" si="48"/>
        <v>216.95395183563238</v>
      </c>
      <c r="Z67" s="60">
        <f t="shared" si="48"/>
        <v>224.66227722167977</v>
      </c>
      <c r="AA67" s="60">
        <f t="shared" si="48"/>
        <v>230.91916656494141</v>
      </c>
      <c r="AB67" s="60">
        <f t="shared" si="48"/>
        <v>235.09629535675049</v>
      </c>
      <c r="AC67" s="60">
        <f t="shared" si="48"/>
        <v>241.89725971221932</v>
      </c>
      <c r="AD67" s="60">
        <f t="shared" si="48"/>
        <v>248.28577327728266</v>
      </c>
      <c r="AE67" s="60">
        <f t="shared" si="48"/>
        <v>253.49054718017578</v>
      </c>
      <c r="AF67" s="60">
        <f t="shared" si="48"/>
        <v>258.04028701782221</v>
      </c>
      <c r="AG67" s="60">
        <f t="shared" si="48"/>
        <v>262.42295932769747</v>
      </c>
      <c r="AH67" s="60">
        <f t="shared" si="48"/>
        <v>266.80734539031982</v>
      </c>
      <c r="AI67" s="60">
        <f t="shared" si="48"/>
        <v>81.257345199584819</v>
      </c>
      <c r="AJ67" s="99"/>
      <c r="AK67" s="50" t="s">
        <v>114</v>
      </c>
      <c r="AL67" s="51">
        <v>10.6500000953674</v>
      </c>
      <c r="AM67" s="51">
        <v>21.550000190734899</v>
      </c>
      <c r="AN67" s="51">
        <v>21.850000381469702</v>
      </c>
      <c r="AO67" s="51">
        <v>10.800000190734901</v>
      </c>
      <c r="AP67" s="51">
        <v>20.420552253723098</v>
      </c>
      <c r="AQ67" s="51">
        <v>21.6708087921143</v>
      </c>
      <c r="AR67" s="51">
        <v>23.7735433578491</v>
      </c>
      <c r="AS67" s="51">
        <v>22.936882019043001</v>
      </c>
      <c r="AT67" s="51">
        <v>19.732807636261001</v>
      </c>
      <c r="AU67" s="51">
        <v>19.061546325683601</v>
      </c>
      <c r="AV67" s="51">
        <v>19.4268012046814</v>
      </c>
      <c r="AW67" s="51">
        <v>23.4587049484253</v>
      </c>
      <c r="AX67" s="51">
        <v>26.881440162658699</v>
      </c>
      <c r="AY67" s="51">
        <v>23.001581192016602</v>
      </c>
      <c r="AZ67" s="51">
        <v>25.131274223327601</v>
      </c>
    </row>
    <row r="68" spans="14:52" x14ac:dyDescent="0.25">
      <c r="N68" s="42"/>
      <c r="O68" s="37"/>
      <c r="P68" s="37"/>
      <c r="Q68" s="37"/>
      <c r="S68" s="75" t="s">
        <v>91</v>
      </c>
      <c r="T68" s="76">
        <f>AL44</f>
        <v>29.5</v>
      </c>
      <c r="U68" s="76">
        <f t="shared" ref="U68:AH77" si="49">AM44</f>
        <v>26.600000381469702</v>
      </c>
      <c r="V68" s="76">
        <f t="shared" si="49"/>
        <v>19.299999237060501</v>
      </c>
      <c r="W68" s="76">
        <f t="shared" si="49"/>
        <v>20.699999809265101</v>
      </c>
      <c r="X68" s="76">
        <f t="shared" si="49"/>
        <v>17.5621433258057</v>
      </c>
      <c r="Y68" s="76">
        <f t="shared" si="49"/>
        <v>29.052777290344199</v>
      </c>
      <c r="Z68" s="76">
        <f t="shared" si="49"/>
        <v>24.044939994812001</v>
      </c>
      <c r="AA68" s="76">
        <f t="shared" si="49"/>
        <v>22.4296875</v>
      </c>
      <c r="AB68" s="76">
        <f t="shared" si="49"/>
        <v>24.5230503082275</v>
      </c>
      <c r="AC68" s="76">
        <f t="shared" si="49"/>
        <v>23.360307693481399</v>
      </c>
      <c r="AD68" s="76">
        <f t="shared" si="49"/>
        <v>24.204945564270002</v>
      </c>
      <c r="AE68" s="76">
        <f t="shared" si="49"/>
        <v>25.119982719421401</v>
      </c>
      <c r="AF68" s="76">
        <f t="shared" si="49"/>
        <v>26.0401000976563</v>
      </c>
      <c r="AG68" s="76">
        <f t="shared" si="49"/>
        <v>26.634043693542498</v>
      </c>
      <c r="AH68" s="77">
        <f t="shared" si="49"/>
        <v>26.993426322937001</v>
      </c>
      <c r="AI68" s="91">
        <f t="shared" ref="AI68:AI77" si="50">AH68-T68</f>
        <v>-2.5065736770629989</v>
      </c>
      <c r="AJ68" s="94"/>
      <c r="AK68" s="50" t="s">
        <v>115</v>
      </c>
      <c r="AL68" s="51">
        <v>12.4500002861023</v>
      </c>
      <c r="AM68" s="51">
        <v>10.6500000953674</v>
      </c>
      <c r="AN68" s="51">
        <v>19.25</v>
      </c>
      <c r="AO68" s="51">
        <v>21.5</v>
      </c>
      <c r="AP68" s="51">
        <v>11.078416347503699</v>
      </c>
      <c r="AQ68" s="51">
        <v>20.190070152282701</v>
      </c>
      <c r="AR68" s="51">
        <v>21.3945503234863</v>
      </c>
      <c r="AS68" s="51">
        <v>23.470273971557599</v>
      </c>
      <c r="AT68" s="51">
        <v>22.597181320190401</v>
      </c>
      <c r="AU68" s="51">
        <v>19.627762317657499</v>
      </c>
      <c r="AV68" s="51">
        <v>18.984082221984899</v>
      </c>
      <c r="AW68" s="51">
        <v>19.220675468444799</v>
      </c>
      <c r="AX68" s="51">
        <v>23.252103805541999</v>
      </c>
      <c r="AY68" s="51">
        <v>26.487786293029799</v>
      </c>
      <c r="AZ68" s="51">
        <v>22.781495094299299</v>
      </c>
    </row>
    <row r="69" spans="14:52" x14ac:dyDescent="0.25">
      <c r="N69" s="42"/>
      <c r="O69" s="37"/>
      <c r="P69" s="37"/>
      <c r="Q69" s="37"/>
      <c r="S69" s="29" t="s">
        <v>92</v>
      </c>
      <c r="T69" s="60">
        <f>AL45</f>
        <v>28.399999618530298</v>
      </c>
      <c r="U69" s="60">
        <f t="shared" si="49"/>
        <v>29.149999618530298</v>
      </c>
      <c r="V69" s="60">
        <f t="shared" si="49"/>
        <v>27.100000381469702</v>
      </c>
      <c r="W69" s="60">
        <f t="shared" si="49"/>
        <v>21.949999809265101</v>
      </c>
      <c r="X69" s="60">
        <f t="shared" si="49"/>
        <v>21.494879722595201</v>
      </c>
      <c r="Y69" s="60">
        <f t="shared" si="49"/>
        <v>18.741676330566399</v>
      </c>
      <c r="Z69" s="60">
        <f t="shared" si="49"/>
        <v>29.1512756347656</v>
      </c>
      <c r="AA69" s="60">
        <f t="shared" si="49"/>
        <v>24.6945848464966</v>
      </c>
      <c r="AB69" s="60">
        <f t="shared" si="49"/>
        <v>23.1708517074585</v>
      </c>
      <c r="AC69" s="60">
        <f t="shared" si="49"/>
        <v>25.371132850647001</v>
      </c>
      <c r="AD69" s="60">
        <f t="shared" si="49"/>
        <v>24.151462554931602</v>
      </c>
      <c r="AE69" s="60">
        <f t="shared" si="49"/>
        <v>24.9907035827637</v>
      </c>
      <c r="AF69" s="60">
        <f t="shared" si="49"/>
        <v>25.906589508056602</v>
      </c>
      <c r="AG69" s="60">
        <f t="shared" si="49"/>
        <v>26.806135177612301</v>
      </c>
      <c r="AH69" s="61">
        <f t="shared" si="49"/>
        <v>27.311180114746101</v>
      </c>
      <c r="AI69" s="70">
        <f t="shared" si="50"/>
        <v>-1.0888195037841975</v>
      </c>
      <c r="AJ69" s="94"/>
      <c r="AK69" s="50" t="s">
        <v>116</v>
      </c>
      <c r="AL69" s="51">
        <v>14.5</v>
      </c>
      <c r="AM69" s="51">
        <v>10.1500000953674</v>
      </c>
      <c r="AN69" s="51">
        <v>11.6500000953674</v>
      </c>
      <c r="AO69" s="51">
        <v>19.5999999046326</v>
      </c>
      <c r="AP69" s="51">
        <v>20.961534500122099</v>
      </c>
      <c r="AQ69" s="51">
        <v>11.207986831665</v>
      </c>
      <c r="AR69" s="51">
        <v>19.792242050170898</v>
      </c>
      <c r="AS69" s="51">
        <v>20.906059741973898</v>
      </c>
      <c r="AT69" s="51">
        <v>22.9845371246338</v>
      </c>
      <c r="AU69" s="51">
        <v>22.070938110351602</v>
      </c>
      <c r="AV69" s="51">
        <v>19.357699394226099</v>
      </c>
      <c r="AW69" s="51">
        <v>18.712105751037601</v>
      </c>
      <c r="AX69" s="51">
        <v>18.8115906715393</v>
      </c>
      <c r="AY69" s="51">
        <v>22.855979919433601</v>
      </c>
      <c r="AZ69" s="51">
        <v>25.893452644348098</v>
      </c>
    </row>
    <row r="70" spans="14:52" x14ac:dyDescent="0.25">
      <c r="N70" s="42"/>
      <c r="O70" s="37"/>
      <c r="P70" s="37"/>
      <c r="Q70" s="37"/>
      <c r="S70" s="66" t="s">
        <v>93</v>
      </c>
      <c r="T70" s="64">
        <f t="shared" ref="T70:T77" si="51">AL46</f>
        <v>24.75</v>
      </c>
      <c r="U70" s="64">
        <f t="shared" si="49"/>
        <v>26.699999809265101</v>
      </c>
      <c r="V70" s="64">
        <f t="shared" si="49"/>
        <v>29</v>
      </c>
      <c r="W70" s="64">
        <f t="shared" si="49"/>
        <v>27.75</v>
      </c>
      <c r="X70" s="64">
        <f t="shared" si="49"/>
        <v>22.442271232604998</v>
      </c>
      <c r="Y70" s="64">
        <f t="shared" si="49"/>
        <v>22.167350769043001</v>
      </c>
      <c r="Z70" s="64">
        <f t="shared" si="49"/>
        <v>19.679363250732401</v>
      </c>
      <c r="AA70" s="64">
        <f t="shared" si="49"/>
        <v>29.1705675125122</v>
      </c>
      <c r="AB70" s="64">
        <f t="shared" si="49"/>
        <v>25.195362091064499</v>
      </c>
      <c r="AC70" s="64">
        <f t="shared" si="49"/>
        <v>23.744009971618699</v>
      </c>
      <c r="AD70" s="64">
        <f t="shared" si="49"/>
        <v>26.0265197753906</v>
      </c>
      <c r="AE70" s="64">
        <f t="shared" si="49"/>
        <v>24.770180702209501</v>
      </c>
      <c r="AF70" s="64">
        <f t="shared" si="49"/>
        <v>25.591926574706999</v>
      </c>
      <c r="AG70" s="64">
        <f t="shared" si="49"/>
        <v>26.513891220092798</v>
      </c>
      <c r="AH70" s="67">
        <f t="shared" si="49"/>
        <v>27.394417762756301</v>
      </c>
      <c r="AI70" s="71">
        <f t="shared" si="50"/>
        <v>2.6444177627563015</v>
      </c>
      <c r="AJ70" s="94"/>
      <c r="AK70" s="50" t="s">
        <v>117</v>
      </c>
      <c r="AL70" s="51">
        <v>13.9000000953674</v>
      </c>
      <c r="AM70" s="51">
        <v>16.650000572204601</v>
      </c>
      <c r="AN70" s="51">
        <v>10.1500000953674</v>
      </c>
      <c r="AO70" s="51">
        <v>11</v>
      </c>
      <c r="AP70" s="51">
        <v>19.111338138580301</v>
      </c>
      <c r="AQ70" s="51">
        <v>20.470161437988299</v>
      </c>
      <c r="AR70" s="51">
        <v>11.3109726905823</v>
      </c>
      <c r="AS70" s="51">
        <v>19.4189405441284</v>
      </c>
      <c r="AT70" s="51">
        <v>20.434662342071501</v>
      </c>
      <c r="AU70" s="51">
        <v>22.524804115295399</v>
      </c>
      <c r="AV70" s="51">
        <v>21.583234786987301</v>
      </c>
      <c r="AW70" s="51">
        <v>19.107422351837201</v>
      </c>
      <c r="AX70" s="51">
        <v>18.4458103179932</v>
      </c>
      <c r="AY70" s="51">
        <v>18.437542438507101</v>
      </c>
      <c r="AZ70" s="51">
        <v>22.481953620910598</v>
      </c>
    </row>
    <row r="71" spans="14:52" x14ac:dyDescent="0.25">
      <c r="N71" s="42"/>
      <c r="O71" s="37"/>
      <c r="P71" s="37"/>
      <c r="Q71" s="37"/>
      <c r="S71" s="29" t="s">
        <v>94</v>
      </c>
      <c r="T71" s="60">
        <f t="shared" si="51"/>
        <v>23.699999809265101</v>
      </c>
      <c r="U71" s="60">
        <f t="shared" si="49"/>
        <v>24.099999427795399</v>
      </c>
      <c r="V71" s="60">
        <f t="shared" si="49"/>
        <v>25.699999809265101</v>
      </c>
      <c r="W71" s="60">
        <f t="shared" si="49"/>
        <v>30.300000190734899</v>
      </c>
      <c r="X71" s="60">
        <f t="shared" si="49"/>
        <v>27.598195075988802</v>
      </c>
      <c r="Y71" s="60">
        <f t="shared" si="49"/>
        <v>22.735082626342798</v>
      </c>
      <c r="Z71" s="60">
        <f t="shared" si="49"/>
        <v>22.539385795593301</v>
      </c>
      <c r="AA71" s="60">
        <f t="shared" si="49"/>
        <v>20.305136680602999</v>
      </c>
      <c r="AB71" s="60">
        <f t="shared" si="49"/>
        <v>28.9716844558716</v>
      </c>
      <c r="AC71" s="60">
        <f t="shared" si="49"/>
        <v>25.4158821105957</v>
      </c>
      <c r="AD71" s="60">
        <f t="shared" si="49"/>
        <v>24.023429870605501</v>
      </c>
      <c r="AE71" s="60">
        <f t="shared" si="49"/>
        <v>26.3625040054321</v>
      </c>
      <c r="AF71" s="60">
        <f t="shared" si="49"/>
        <v>25.0691814422607</v>
      </c>
      <c r="AG71" s="60">
        <f t="shared" si="49"/>
        <v>25.888696670532202</v>
      </c>
      <c r="AH71" s="61">
        <f t="shared" si="49"/>
        <v>26.802599906921401</v>
      </c>
      <c r="AI71" s="70">
        <f t="shared" si="50"/>
        <v>3.1026000976562997</v>
      </c>
      <c r="AJ71" s="94"/>
      <c r="AK71" s="50" t="s">
        <v>118</v>
      </c>
      <c r="AL71" s="51">
        <v>12.3499999046326</v>
      </c>
      <c r="AM71" s="51">
        <v>11.949999809265099</v>
      </c>
      <c r="AN71" s="51">
        <v>16.650000572204601</v>
      </c>
      <c r="AO71" s="51">
        <v>10.1500000953674</v>
      </c>
      <c r="AP71" s="51">
        <v>11.1391925811768</v>
      </c>
      <c r="AQ71" s="51">
        <v>18.7741265296936</v>
      </c>
      <c r="AR71" s="51">
        <v>20.1157274246216</v>
      </c>
      <c r="AS71" s="51">
        <v>11.4766812324524</v>
      </c>
      <c r="AT71" s="51">
        <v>19.172557830810501</v>
      </c>
      <c r="AU71" s="51">
        <v>20.086789131164601</v>
      </c>
      <c r="AV71" s="51">
        <v>22.191535949706999</v>
      </c>
      <c r="AW71" s="51">
        <v>21.2392482757568</v>
      </c>
      <c r="AX71" s="51">
        <v>18.9670701026917</v>
      </c>
      <c r="AY71" s="51">
        <v>18.297356605529799</v>
      </c>
      <c r="AZ71" s="51">
        <v>18.196560859680201</v>
      </c>
    </row>
    <row r="72" spans="14:52" x14ac:dyDescent="0.25">
      <c r="N72" s="42"/>
      <c r="O72" s="37"/>
      <c r="P72" s="37"/>
      <c r="Q72" s="37"/>
      <c r="S72" s="66" t="s">
        <v>95</v>
      </c>
      <c r="T72" s="64">
        <f t="shared" si="51"/>
        <v>20.5</v>
      </c>
      <c r="U72" s="64">
        <f t="shared" si="49"/>
        <v>23.350000381469702</v>
      </c>
      <c r="V72" s="64">
        <f t="shared" si="49"/>
        <v>25.25</v>
      </c>
      <c r="W72" s="64">
        <f t="shared" si="49"/>
        <v>26.649999618530298</v>
      </c>
      <c r="X72" s="64">
        <f t="shared" si="49"/>
        <v>29.8564567565918</v>
      </c>
      <c r="Y72" s="64">
        <f t="shared" si="49"/>
        <v>27.399225234985401</v>
      </c>
      <c r="Z72" s="64">
        <f t="shared" si="49"/>
        <v>22.868279457092299</v>
      </c>
      <c r="AA72" s="64">
        <f t="shared" si="49"/>
        <v>22.741779327392599</v>
      </c>
      <c r="AB72" s="64">
        <f t="shared" si="49"/>
        <v>20.738525390625</v>
      </c>
      <c r="AC72" s="64">
        <f t="shared" si="49"/>
        <v>28.661272048950199</v>
      </c>
      <c r="AD72" s="64">
        <f t="shared" si="49"/>
        <v>25.477745056152301</v>
      </c>
      <c r="AE72" s="64">
        <f t="shared" si="49"/>
        <v>24.143041610717798</v>
      </c>
      <c r="AF72" s="64">
        <f t="shared" si="49"/>
        <v>26.509772300720201</v>
      </c>
      <c r="AG72" s="64">
        <f t="shared" si="49"/>
        <v>25.197292327880898</v>
      </c>
      <c r="AH72" s="67">
        <f t="shared" si="49"/>
        <v>26.009097099304199</v>
      </c>
      <c r="AI72" s="71">
        <f t="shared" si="50"/>
        <v>5.5090970993041992</v>
      </c>
      <c r="AJ72" s="94"/>
      <c r="AK72" s="50" t="s">
        <v>119</v>
      </c>
      <c r="AL72" s="51">
        <v>13.5</v>
      </c>
      <c r="AM72" s="51">
        <v>10.699999809265099</v>
      </c>
      <c r="AN72" s="51">
        <v>11.449999809265099</v>
      </c>
      <c r="AO72" s="51">
        <v>16</v>
      </c>
      <c r="AP72" s="51">
        <v>10.354242801666301</v>
      </c>
      <c r="AQ72" s="51">
        <v>11.401612758636499</v>
      </c>
      <c r="AR72" s="51">
        <v>18.575026512146</v>
      </c>
      <c r="AS72" s="51">
        <v>19.913516044616699</v>
      </c>
      <c r="AT72" s="51">
        <v>11.7431697845459</v>
      </c>
      <c r="AU72" s="51">
        <v>19.066861152648901</v>
      </c>
      <c r="AV72" s="51">
        <v>19.920335292816201</v>
      </c>
      <c r="AW72" s="51">
        <v>22.019263267517101</v>
      </c>
      <c r="AX72" s="51">
        <v>21.067645072937001</v>
      </c>
      <c r="AY72" s="51">
        <v>18.961798191070599</v>
      </c>
      <c r="AZ72" s="51">
        <v>18.3073682785034</v>
      </c>
    </row>
    <row r="73" spans="14:52" x14ac:dyDescent="0.25">
      <c r="N73" s="42"/>
      <c r="O73" s="37"/>
      <c r="P73" s="37"/>
      <c r="Q73" s="37"/>
      <c r="S73" s="29" t="s">
        <v>96</v>
      </c>
      <c r="T73" s="60">
        <f t="shared" si="51"/>
        <v>23.800000190734899</v>
      </c>
      <c r="U73" s="60">
        <f t="shared" si="49"/>
        <v>18.5</v>
      </c>
      <c r="V73" s="60">
        <f t="shared" si="49"/>
        <v>23.550000190734899</v>
      </c>
      <c r="W73" s="60">
        <f t="shared" si="49"/>
        <v>27.899999618530298</v>
      </c>
      <c r="X73" s="60">
        <f t="shared" si="49"/>
        <v>26.543178558349599</v>
      </c>
      <c r="Y73" s="60">
        <f t="shared" si="49"/>
        <v>29.508207321166999</v>
      </c>
      <c r="Z73" s="60">
        <f t="shared" si="49"/>
        <v>27.2043714523315</v>
      </c>
      <c r="AA73" s="60">
        <f t="shared" si="49"/>
        <v>22.9841985702515</v>
      </c>
      <c r="AB73" s="60">
        <f t="shared" si="49"/>
        <v>22.914469718933098</v>
      </c>
      <c r="AC73" s="60">
        <f t="shared" si="49"/>
        <v>21.109500885009801</v>
      </c>
      <c r="AD73" s="60">
        <f t="shared" si="49"/>
        <v>28.3973693847656</v>
      </c>
      <c r="AE73" s="60">
        <f t="shared" si="49"/>
        <v>25.5323162078857</v>
      </c>
      <c r="AF73" s="60">
        <f t="shared" si="49"/>
        <v>24.2381706237793</v>
      </c>
      <c r="AG73" s="60">
        <f t="shared" si="49"/>
        <v>26.6232461929321</v>
      </c>
      <c r="AH73" s="61">
        <f t="shared" si="49"/>
        <v>25.302948951721199</v>
      </c>
      <c r="AI73" s="70">
        <f t="shared" si="50"/>
        <v>1.5029487609862997</v>
      </c>
      <c r="AJ73" s="94"/>
      <c r="AK73" s="50" t="s">
        <v>120</v>
      </c>
      <c r="AL73" s="51">
        <v>13.1500000953674</v>
      </c>
      <c r="AM73" s="51">
        <v>14</v>
      </c>
      <c r="AN73" s="51">
        <v>10.5499997138977</v>
      </c>
      <c r="AO73" s="51">
        <v>10.5</v>
      </c>
      <c r="AP73" s="51">
        <v>16.046293258666999</v>
      </c>
      <c r="AQ73" s="51">
        <v>10.6642713546753</v>
      </c>
      <c r="AR73" s="51">
        <v>11.7613878250122</v>
      </c>
      <c r="AS73" s="51">
        <v>18.478487968444799</v>
      </c>
      <c r="AT73" s="51">
        <v>19.841036796569799</v>
      </c>
      <c r="AU73" s="51">
        <v>12.110473155975299</v>
      </c>
      <c r="AV73" s="51">
        <v>19.081752777099599</v>
      </c>
      <c r="AW73" s="51">
        <v>19.888449192047101</v>
      </c>
      <c r="AX73" s="51">
        <v>21.977811813354499</v>
      </c>
      <c r="AY73" s="51">
        <v>21.032288551330598</v>
      </c>
      <c r="AZ73" s="51">
        <v>19.078895092010502</v>
      </c>
    </row>
    <row r="74" spans="14:52" x14ac:dyDescent="0.25">
      <c r="N74" s="42"/>
      <c r="O74" s="37"/>
      <c r="P74" s="37"/>
      <c r="Q74" s="37"/>
      <c r="S74" s="66" t="s">
        <v>97</v>
      </c>
      <c r="T74" s="64">
        <f t="shared" si="51"/>
        <v>25.75</v>
      </c>
      <c r="U74" s="64">
        <f t="shared" si="49"/>
        <v>22</v>
      </c>
      <c r="V74" s="64">
        <f t="shared" si="49"/>
        <v>18.650000572204601</v>
      </c>
      <c r="W74" s="64">
        <f t="shared" si="49"/>
        <v>22.550000190734899</v>
      </c>
      <c r="X74" s="64">
        <f t="shared" si="49"/>
        <v>27.786505699157701</v>
      </c>
      <c r="Y74" s="64">
        <f t="shared" si="49"/>
        <v>26.4760274887085</v>
      </c>
      <c r="Z74" s="64">
        <f t="shared" si="49"/>
        <v>29.165743827819799</v>
      </c>
      <c r="AA74" s="64">
        <f t="shared" si="49"/>
        <v>27.004843711852999</v>
      </c>
      <c r="AB74" s="64">
        <f t="shared" si="49"/>
        <v>23.075907707214402</v>
      </c>
      <c r="AC74" s="64">
        <f t="shared" si="49"/>
        <v>23.0517482757568</v>
      </c>
      <c r="AD74" s="64">
        <f t="shared" si="49"/>
        <v>21.425764083862301</v>
      </c>
      <c r="AE74" s="64">
        <f t="shared" si="49"/>
        <v>28.156232833862301</v>
      </c>
      <c r="AF74" s="64">
        <f t="shared" si="49"/>
        <v>25.559959411621101</v>
      </c>
      <c r="AG74" s="64">
        <f t="shared" si="49"/>
        <v>24.309519767761198</v>
      </c>
      <c r="AH74" s="67">
        <f t="shared" si="49"/>
        <v>26.705022811889599</v>
      </c>
      <c r="AI74" s="71">
        <f t="shared" si="50"/>
        <v>0.9550228118895987</v>
      </c>
      <c r="AJ74" s="94"/>
      <c r="AK74" s="50" t="s">
        <v>121</v>
      </c>
      <c r="AL74" s="51">
        <v>16.300000190734899</v>
      </c>
      <c r="AM74" s="51">
        <v>13.1500000953674</v>
      </c>
      <c r="AN74" s="51">
        <v>13.1499996185303</v>
      </c>
      <c r="AO74" s="51">
        <v>10.8999996185303</v>
      </c>
      <c r="AP74" s="51">
        <v>10.993812084198</v>
      </c>
      <c r="AQ74" s="51">
        <v>16.2210354804993</v>
      </c>
      <c r="AR74" s="51">
        <v>11.070634841918899</v>
      </c>
      <c r="AS74" s="51">
        <v>12.212237358093301</v>
      </c>
      <c r="AT74" s="51">
        <v>18.513458728790301</v>
      </c>
      <c r="AU74" s="51">
        <v>19.886036872863802</v>
      </c>
      <c r="AV74" s="51">
        <v>12.573821544647201</v>
      </c>
      <c r="AW74" s="51">
        <v>19.221560478210399</v>
      </c>
      <c r="AX74" s="51">
        <v>19.984046936035199</v>
      </c>
      <c r="AY74" s="51">
        <v>22.074236869812001</v>
      </c>
      <c r="AZ74" s="51">
        <v>21.1385660171509</v>
      </c>
    </row>
    <row r="75" spans="14:52" x14ac:dyDescent="0.25">
      <c r="N75" s="42"/>
      <c r="O75" s="37"/>
      <c r="P75" s="37"/>
      <c r="Q75" s="37"/>
      <c r="S75" s="29" t="s">
        <v>98</v>
      </c>
      <c r="T75" s="60">
        <f t="shared" si="51"/>
        <v>24.849999427795399</v>
      </c>
      <c r="U75" s="60">
        <f t="shared" si="49"/>
        <v>26.75</v>
      </c>
      <c r="V75" s="60">
        <f t="shared" si="49"/>
        <v>22.350000381469702</v>
      </c>
      <c r="W75" s="60">
        <f t="shared" si="49"/>
        <v>17.850000381469702</v>
      </c>
      <c r="X75" s="60">
        <f t="shared" si="49"/>
        <v>22.549728393554702</v>
      </c>
      <c r="Y75" s="60">
        <f t="shared" si="49"/>
        <v>27.679697990417498</v>
      </c>
      <c r="Z75" s="60">
        <f t="shared" si="49"/>
        <v>26.362904548645002</v>
      </c>
      <c r="AA75" s="60">
        <f t="shared" si="49"/>
        <v>28.797161102294901</v>
      </c>
      <c r="AB75" s="60">
        <f t="shared" si="49"/>
        <v>26.767774581909201</v>
      </c>
      <c r="AC75" s="60">
        <f t="shared" si="49"/>
        <v>23.103331565856902</v>
      </c>
      <c r="AD75" s="60">
        <f t="shared" si="49"/>
        <v>23.123003959655801</v>
      </c>
      <c r="AE75" s="60">
        <f t="shared" si="49"/>
        <v>21.6603298187256</v>
      </c>
      <c r="AF75" s="60">
        <f t="shared" si="49"/>
        <v>27.881405830383301</v>
      </c>
      <c r="AG75" s="60">
        <f t="shared" si="49"/>
        <v>25.533269882202099</v>
      </c>
      <c r="AH75" s="61">
        <f t="shared" si="49"/>
        <v>24.319868087768601</v>
      </c>
      <c r="AI75" s="70">
        <f t="shared" si="50"/>
        <v>-0.53013134002679863</v>
      </c>
      <c r="AJ75" s="94"/>
      <c r="AK75" s="50" t="s">
        <v>122</v>
      </c>
      <c r="AL75" s="51">
        <v>14.300000190734901</v>
      </c>
      <c r="AM75" s="51">
        <v>17.300000190734899</v>
      </c>
      <c r="AN75" s="51">
        <v>13.5</v>
      </c>
      <c r="AO75" s="51">
        <v>13.1499996185303</v>
      </c>
      <c r="AP75" s="51">
        <v>11.3424644470215</v>
      </c>
      <c r="AQ75" s="51">
        <v>11.4860982894897</v>
      </c>
      <c r="AR75" s="51">
        <v>16.393126487731902</v>
      </c>
      <c r="AS75" s="51">
        <v>11.464589595794701</v>
      </c>
      <c r="AT75" s="51">
        <v>12.6411790847778</v>
      </c>
      <c r="AU75" s="51">
        <v>18.568686485290499</v>
      </c>
      <c r="AV75" s="51">
        <v>19.9335746765137</v>
      </c>
      <c r="AW75" s="51">
        <v>13.023371219635001</v>
      </c>
      <c r="AX75" s="51">
        <v>19.367263793945298</v>
      </c>
      <c r="AY75" s="51">
        <v>20.0885410308838</v>
      </c>
      <c r="AZ75" s="51">
        <v>22.1827087402344</v>
      </c>
    </row>
    <row r="76" spans="14:52" x14ac:dyDescent="0.25">
      <c r="N76" s="42"/>
      <c r="O76" s="37"/>
      <c r="P76" s="37"/>
      <c r="Q76" s="37"/>
      <c r="S76" s="66" t="s">
        <v>99</v>
      </c>
      <c r="T76" s="64">
        <f t="shared" si="51"/>
        <v>26.25</v>
      </c>
      <c r="U76" s="64">
        <f t="shared" si="49"/>
        <v>25</v>
      </c>
      <c r="V76" s="64">
        <f t="shared" si="49"/>
        <v>23.75</v>
      </c>
      <c r="W76" s="64">
        <f t="shared" si="49"/>
        <v>22.800000190734899</v>
      </c>
      <c r="X76" s="64">
        <f t="shared" si="49"/>
        <v>18.3126878738403</v>
      </c>
      <c r="Y76" s="64">
        <f t="shared" si="49"/>
        <v>22.537803649902301</v>
      </c>
      <c r="Z76" s="64">
        <f t="shared" si="49"/>
        <v>27.525753021240199</v>
      </c>
      <c r="AA76" s="64">
        <f t="shared" si="49"/>
        <v>26.217877388000499</v>
      </c>
      <c r="AB76" s="64">
        <f t="shared" si="49"/>
        <v>28.417742729187001</v>
      </c>
      <c r="AC76" s="64">
        <f t="shared" si="49"/>
        <v>26.506818771362301</v>
      </c>
      <c r="AD76" s="64">
        <f t="shared" si="49"/>
        <v>23.0820875167847</v>
      </c>
      <c r="AE76" s="64">
        <f t="shared" si="49"/>
        <v>23.142647743225101</v>
      </c>
      <c r="AF76" s="64">
        <f t="shared" si="49"/>
        <v>21.822949409484899</v>
      </c>
      <c r="AG76" s="64">
        <f t="shared" si="49"/>
        <v>27.581055641174299</v>
      </c>
      <c r="AH76" s="67">
        <f t="shared" si="49"/>
        <v>25.4594821929932</v>
      </c>
      <c r="AI76" s="71">
        <f t="shared" si="50"/>
        <v>-0.79051780700680041</v>
      </c>
      <c r="AJ76" s="94"/>
      <c r="AK76" s="50" t="s">
        <v>123</v>
      </c>
      <c r="AL76" s="51">
        <v>10.5499999523163</v>
      </c>
      <c r="AM76" s="51">
        <v>14.300000190734901</v>
      </c>
      <c r="AN76" s="51">
        <v>17.300000190734899</v>
      </c>
      <c r="AO76" s="51">
        <v>14.1500000953674</v>
      </c>
      <c r="AP76" s="51">
        <v>13.417451858520501</v>
      </c>
      <c r="AQ76" s="51">
        <v>11.683647155761699</v>
      </c>
      <c r="AR76" s="51">
        <v>11.8536376953125</v>
      </c>
      <c r="AS76" s="51">
        <v>16.461583614349401</v>
      </c>
      <c r="AT76" s="51">
        <v>11.7595062255859</v>
      </c>
      <c r="AU76" s="51">
        <v>12.953474044799799</v>
      </c>
      <c r="AV76" s="51">
        <v>18.549168586731</v>
      </c>
      <c r="AW76" s="51">
        <v>19.897023200988802</v>
      </c>
      <c r="AX76" s="51">
        <v>13.3573713302612</v>
      </c>
      <c r="AY76" s="51">
        <v>19.419211387634299</v>
      </c>
      <c r="AZ76" s="51">
        <v>20.105287551879901</v>
      </c>
    </row>
    <row r="77" spans="14:52" x14ac:dyDescent="0.25">
      <c r="N77" s="42"/>
      <c r="O77" s="37"/>
      <c r="P77" s="37"/>
      <c r="Q77" s="37"/>
      <c r="S77" s="68" t="s">
        <v>100</v>
      </c>
      <c r="T77" s="62">
        <f t="shared" si="51"/>
        <v>20.400000572204601</v>
      </c>
      <c r="U77" s="62">
        <f t="shared" si="49"/>
        <v>24.299999237060501</v>
      </c>
      <c r="V77" s="62">
        <f t="shared" si="49"/>
        <v>25.5</v>
      </c>
      <c r="W77" s="62">
        <f t="shared" si="49"/>
        <v>23.949999809265101</v>
      </c>
      <c r="X77" s="62">
        <f t="shared" si="49"/>
        <v>22.989564895629901</v>
      </c>
      <c r="Y77" s="62">
        <f t="shared" si="49"/>
        <v>18.909008979797399</v>
      </c>
      <c r="Z77" s="62">
        <f t="shared" si="49"/>
        <v>22.7262783050537</v>
      </c>
      <c r="AA77" s="62">
        <f t="shared" si="49"/>
        <v>27.594035148620598</v>
      </c>
      <c r="AB77" s="62">
        <f t="shared" si="49"/>
        <v>26.310768127441399</v>
      </c>
      <c r="AC77" s="62">
        <f t="shared" si="49"/>
        <v>28.335670471191399</v>
      </c>
      <c r="AD77" s="62">
        <f t="shared" si="49"/>
        <v>26.532507896423301</v>
      </c>
      <c r="AE77" s="62">
        <f t="shared" si="49"/>
        <v>23.289793014526399</v>
      </c>
      <c r="AF77" s="62">
        <f t="shared" si="49"/>
        <v>23.379898071289102</v>
      </c>
      <c r="AG77" s="62">
        <f t="shared" si="49"/>
        <v>22.183402061462399</v>
      </c>
      <c r="AH77" s="63">
        <f t="shared" si="49"/>
        <v>27.572449684143098</v>
      </c>
      <c r="AI77" s="92">
        <f t="shared" si="50"/>
        <v>7.1724491119384979</v>
      </c>
      <c r="AJ77" s="94"/>
      <c r="AK77" s="50" t="s">
        <v>124</v>
      </c>
      <c r="AL77" s="51">
        <v>16.049999713897702</v>
      </c>
      <c r="AM77" s="51">
        <v>9.3999998569488508</v>
      </c>
      <c r="AN77" s="51">
        <v>13.6499996185303</v>
      </c>
      <c r="AO77" s="51">
        <v>17.949999809265101</v>
      </c>
      <c r="AP77" s="51">
        <v>14.1406874656677</v>
      </c>
      <c r="AQ77" s="51">
        <v>13.524689197540299</v>
      </c>
      <c r="AR77" s="51">
        <v>11.851294517517101</v>
      </c>
      <c r="AS77" s="51">
        <v>12.0463418960571</v>
      </c>
      <c r="AT77" s="51">
        <v>16.3667106628418</v>
      </c>
      <c r="AU77" s="51">
        <v>11.8965954780579</v>
      </c>
      <c r="AV77" s="51">
        <v>13.098145961761499</v>
      </c>
      <c r="AW77" s="51">
        <v>18.363598823547399</v>
      </c>
      <c r="AX77" s="51">
        <v>19.692883491516099</v>
      </c>
      <c r="AY77" s="51">
        <v>13.5175404548645</v>
      </c>
      <c r="AZ77" s="51">
        <v>19.2920789718628</v>
      </c>
    </row>
    <row r="78" spans="14:52" x14ac:dyDescent="0.25">
      <c r="N78" s="42"/>
      <c r="O78" s="37"/>
      <c r="P78" s="37"/>
      <c r="Q78" s="37"/>
      <c r="S78" s="3" t="s">
        <v>9</v>
      </c>
      <c r="T78" s="60">
        <f>SUM(T68:T77)</f>
        <v>247.8999996185303</v>
      </c>
      <c r="U78" s="60">
        <f t="shared" ref="U78:AI78" si="52">SUM(U68:U77)</f>
        <v>246.44999885559071</v>
      </c>
      <c r="V78" s="60">
        <f t="shared" si="52"/>
        <v>240.15000057220448</v>
      </c>
      <c r="W78" s="60">
        <f t="shared" si="52"/>
        <v>242.3999996185303</v>
      </c>
      <c r="X78" s="60">
        <f t="shared" si="52"/>
        <v>237.13561153411871</v>
      </c>
      <c r="Y78" s="60">
        <f t="shared" si="52"/>
        <v>245.2068576812745</v>
      </c>
      <c r="Z78" s="60">
        <f t="shared" si="52"/>
        <v>251.2682952880858</v>
      </c>
      <c r="AA78" s="60">
        <f t="shared" si="52"/>
        <v>251.93987178802487</v>
      </c>
      <c r="AB78" s="60">
        <f t="shared" si="52"/>
        <v>250.08613681793224</v>
      </c>
      <c r="AC78" s="60">
        <f t="shared" si="52"/>
        <v>248.65967464447021</v>
      </c>
      <c r="AD78" s="60">
        <f t="shared" si="52"/>
        <v>246.44483566284171</v>
      </c>
      <c r="AE78" s="60">
        <f t="shared" si="52"/>
        <v>247.16773223876962</v>
      </c>
      <c r="AF78" s="60">
        <f t="shared" si="52"/>
        <v>251.9999532699585</v>
      </c>
      <c r="AG78" s="60">
        <f t="shared" si="52"/>
        <v>257.27055263519276</v>
      </c>
      <c r="AH78" s="60">
        <f t="shared" si="52"/>
        <v>263.87049293518072</v>
      </c>
      <c r="AI78" s="60">
        <f t="shared" si="52"/>
        <v>15.970493316650401</v>
      </c>
      <c r="AJ78" s="99"/>
      <c r="AK78" s="50" t="s">
        <v>125</v>
      </c>
      <c r="AL78" s="51">
        <v>11</v>
      </c>
      <c r="AM78" s="51">
        <v>15.4000000953674</v>
      </c>
      <c r="AN78" s="51">
        <v>9.8999998569488508</v>
      </c>
      <c r="AO78" s="51">
        <v>13.6499996185303</v>
      </c>
      <c r="AP78" s="51">
        <v>17.501891136169402</v>
      </c>
      <c r="AQ78" s="51">
        <v>14.0272121429443</v>
      </c>
      <c r="AR78" s="51">
        <v>13.505120754241901</v>
      </c>
      <c r="AS78" s="51">
        <v>11.896255970001199</v>
      </c>
      <c r="AT78" s="51">
        <v>12.1130981445313</v>
      </c>
      <c r="AU78" s="51">
        <v>16.147313594818101</v>
      </c>
      <c r="AV78" s="51">
        <v>11.9136457443237</v>
      </c>
      <c r="AW78" s="51">
        <v>13.125419616699199</v>
      </c>
      <c r="AX78" s="51">
        <v>18.043070316314701</v>
      </c>
      <c r="AY78" s="51">
        <v>19.375439643859899</v>
      </c>
      <c r="AZ78" s="51">
        <v>13.5507435798645</v>
      </c>
    </row>
    <row r="79" spans="14:52" x14ac:dyDescent="0.25">
      <c r="N79" s="42"/>
      <c r="O79" s="37"/>
      <c r="P79" s="37"/>
      <c r="Q79" s="37"/>
      <c r="S79" s="75" t="s">
        <v>101</v>
      </c>
      <c r="T79" s="76">
        <f>AL54</f>
        <v>22.400000572204601</v>
      </c>
      <c r="U79" s="76">
        <f t="shared" ref="U79:AH88" si="53">AM54</f>
        <v>20.400000572204601</v>
      </c>
      <c r="V79" s="76">
        <f t="shared" si="53"/>
        <v>25.949999809265101</v>
      </c>
      <c r="W79" s="76">
        <f t="shared" si="53"/>
        <v>26.349999427795399</v>
      </c>
      <c r="X79" s="76">
        <f t="shared" si="53"/>
        <v>24.236909866333001</v>
      </c>
      <c r="Y79" s="76">
        <f t="shared" si="53"/>
        <v>23.360877037048301</v>
      </c>
      <c r="Z79" s="76">
        <f t="shared" si="53"/>
        <v>19.5782308578491</v>
      </c>
      <c r="AA79" s="76">
        <f t="shared" si="53"/>
        <v>23.082592010498001</v>
      </c>
      <c r="AB79" s="76">
        <f t="shared" si="53"/>
        <v>27.8350524902344</v>
      </c>
      <c r="AC79" s="76">
        <f t="shared" si="53"/>
        <v>26.576132774352999</v>
      </c>
      <c r="AD79" s="76">
        <f t="shared" si="53"/>
        <v>28.472349166870099</v>
      </c>
      <c r="AE79" s="76">
        <f t="shared" si="53"/>
        <v>26.769523620605501</v>
      </c>
      <c r="AF79" s="76">
        <f t="shared" si="53"/>
        <v>23.670126914977999</v>
      </c>
      <c r="AG79" s="76">
        <f t="shared" si="53"/>
        <v>23.7960748672485</v>
      </c>
      <c r="AH79" s="77">
        <f t="shared" si="53"/>
        <v>22.699686050415</v>
      </c>
      <c r="AI79" s="91">
        <f t="shared" ref="AI79:AI88" si="54">AH79-T79</f>
        <v>0.29968547821039948</v>
      </c>
      <c r="AJ79" s="94"/>
      <c r="AK79" s="50" t="s">
        <v>126</v>
      </c>
      <c r="AL79" s="51">
        <v>13</v>
      </c>
      <c r="AM79" s="51">
        <v>11</v>
      </c>
      <c r="AN79" s="51">
        <v>14.750000476837201</v>
      </c>
      <c r="AO79" s="51">
        <v>9.7499997615814191</v>
      </c>
      <c r="AP79" s="51">
        <v>13.4718894958496</v>
      </c>
      <c r="AQ79" s="51">
        <v>17.1301140785217</v>
      </c>
      <c r="AR79" s="51">
        <v>13.926267623901399</v>
      </c>
      <c r="AS79" s="51">
        <v>13.4950523376465</v>
      </c>
      <c r="AT79" s="51">
        <v>11.950352191925001</v>
      </c>
      <c r="AU79" s="51">
        <v>12.190201282501199</v>
      </c>
      <c r="AV79" s="51">
        <v>15.9669919013977</v>
      </c>
      <c r="AW79" s="51">
        <v>11.9492707252502</v>
      </c>
      <c r="AX79" s="51">
        <v>13.167199134826699</v>
      </c>
      <c r="AY79" s="51">
        <v>17.770487785339402</v>
      </c>
      <c r="AZ79" s="51">
        <v>19.097063064575199</v>
      </c>
    </row>
    <row r="80" spans="14:52" x14ac:dyDescent="0.25">
      <c r="N80" s="42"/>
      <c r="O80" s="37"/>
      <c r="P80" s="37"/>
      <c r="Q80" s="37"/>
      <c r="S80" s="29" t="s">
        <v>102</v>
      </c>
      <c r="T80" s="60">
        <f>AL55</f>
        <v>27.149999618530298</v>
      </c>
      <c r="U80" s="60">
        <f t="shared" si="53"/>
        <v>20.25</v>
      </c>
      <c r="V80" s="60">
        <f t="shared" si="53"/>
        <v>21.400000572204601</v>
      </c>
      <c r="W80" s="60">
        <f t="shared" si="53"/>
        <v>25.299999237060501</v>
      </c>
      <c r="X80" s="60">
        <f t="shared" si="53"/>
        <v>26.573433876037601</v>
      </c>
      <c r="Y80" s="60">
        <f t="shared" si="53"/>
        <v>24.594674110412601</v>
      </c>
      <c r="Z80" s="60">
        <f t="shared" si="53"/>
        <v>23.759013175964402</v>
      </c>
      <c r="AA80" s="60">
        <f t="shared" si="53"/>
        <v>20.2426948547363</v>
      </c>
      <c r="AB80" s="60">
        <f t="shared" si="53"/>
        <v>23.486111640930201</v>
      </c>
      <c r="AC80" s="60">
        <f t="shared" si="53"/>
        <v>28.1207628250122</v>
      </c>
      <c r="AD80" s="60">
        <f t="shared" si="53"/>
        <v>26.887574195861799</v>
      </c>
      <c r="AE80" s="60">
        <f t="shared" si="53"/>
        <v>28.681426048278801</v>
      </c>
      <c r="AF80" s="60">
        <f t="shared" si="53"/>
        <v>27.067543029785199</v>
      </c>
      <c r="AG80" s="60">
        <f t="shared" si="53"/>
        <v>24.1003227233887</v>
      </c>
      <c r="AH80" s="61">
        <f t="shared" si="53"/>
        <v>24.2592258453369</v>
      </c>
      <c r="AI80" s="70">
        <f t="shared" si="54"/>
        <v>-2.8907737731933985</v>
      </c>
      <c r="AJ80" s="94"/>
      <c r="AK80" s="50" t="s">
        <v>127</v>
      </c>
      <c r="AL80" s="51">
        <v>8.2499997615814191</v>
      </c>
      <c r="AM80" s="51">
        <v>11.8499999046326</v>
      </c>
      <c r="AN80" s="51">
        <v>10.3499999046326</v>
      </c>
      <c r="AO80" s="51">
        <v>15.050000190734901</v>
      </c>
      <c r="AP80" s="51">
        <v>9.8755729198455793</v>
      </c>
      <c r="AQ80" s="51">
        <v>13.355000019073501</v>
      </c>
      <c r="AR80" s="51">
        <v>16.812501430511499</v>
      </c>
      <c r="AS80" s="51">
        <v>13.876205921173099</v>
      </c>
      <c r="AT80" s="51">
        <v>13.5393252372742</v>
      </c>
      <c r="AU80" s="51">
        <v>12.0527682304382</v>
      </c>
      <c r="AV80" s="51">
        <v>12.313509941101101</v>
      </c>
      <c r="AW80" s="51">
        <v>15.8506197929382</v>
      </c>
      <c r="AX80" s="51">
        <v>12.0275139808655</v>
      </c>
      <c r="AY80" s="51">
        <v>13.259256362915</v>
      </c>
      <c r="AZ80" s="51">
        <v>17.571884632110599</v>
      </c>
    </row>
    <row r="81" spans="14:52" x14ac:dyDescent="0.25">
      <c r="N81" s="42"/>
      <c r="O81" s="37"/>
      <c r="P81" s="37"/>
      <c r="Q81" s="37"/>
      <c r="S81" s="66" t="s">
        <v>103</v>
      </c>
      <c r="T81" s="64">
        <f t="shared" ref="T81:T88" si="55">AL56</f>
        <v>21.550000190734899</v>
      </c>
      <c r="U81" s="64">
        <f t="shared" si="53"/>
        <v>27.149999618530298</v>
      </c>
      <c r="V81" s="64">
        <f t="shared" si="53"/>
        <v>20.25</v>
      </c>
      <c r="W81" s="64">
        <f t="shared" si="53"/>
        <v>23.050000190734899</v>
      </c>
      <c r="X81" s="64">
        <f t="shared" si="53"/>
        <v>25.298280715942401</v>
      </c>
      <c r="Y81" s="64">
        <f t="shared" si="53"/>
        <v>26.6962442398071</v>
      </c>
      <c r="Z81" s="64">
        <f t="shared" si="53"/>
        <v>24.830364227294901</v>
      </c>
      <c r="AA81" s="64">
        <f t="shared" si="53"/>
        <v>24.031255722045898</v>
      </c>
      <c r="AB81" s="64">
        <f t="shared" si="53"/>
        <v>20.782833099365199</v>
      </c>
      <c r="AC81" s="64">
        <f t="shared" si="53"/>
        <v>23.763359069824201</v>
      </c>
      <c r="AD81" s="64">
        <f t="shared" si="53"/>
        <v>28.273978233337399</v>
      </c>
      <c r="AE81" s="64">
        <f t="shared" si="53"/>
        <v>27.0652370452881</v>
      </c>
      <c r="AF81" s="64">
        <f t="shared" si="53"/>
        <v>28.742546081543001</v>
      </c>
      <c r="AG81" s="64">
        <f t="shared" si="53"/>
        <v>27.2220506668091</v>
      </c>
      <c r="AH81" s="67">
        <f t="shared" si="53"/>
        <v>24.396782875061</v>
      </c>
      <c r="AI81" s="71">
        <f t="shared" si="54"/>
        <v>2.8467826843261008</v>
      </c>
      <c r="AJ81" s="94"/>
      <c r="AK81" s="50" t="s">
        <v>128</v>
      </c>
      <c r="AL81" s="51">
        <v>11.399999856948901</v>
      </c>
      <c r="AM81" s="51">
        <v>9.2499997615814191</v>
      </c>
      <c r="AN81" s="51">
        <v>11.2000000476837</v>
      </c>
      <c r="AO81" s="51">
        <v>8.8499999046325701</v>
      </c>
      <c r="AP81" s="51">
        <v>14.815514564514199</v>
      </c>
      <c r="AQ81" s="51">
        <v>10.0532548427582</v>
      </c>
      <c r="AR81" s="51">
        <v>13.2938008308411</v>
      </c>
      <c r="AS81" s="51">
        <v>16.567097663879402</v>
      </c>
      <c r="AT81" s="51">
        <v>13.886076927185099</v>
      </c>
      <c r="AU81" s="51">
        <v>13.634533405303999</v>
      </c>
      <c r="AV81" s="51">
        <v>12.207371234893801</v>
      </c>
      <c r="AW81" s="51">
        <v>12.488751411438001</v>
      </c>
      <c r="AX81" s="51">
        <v>15.8028788566589</v>
      </c>
      <c r="AY81" s="51">
        <v>12.1665496826172</v>
      </c>
      <c r="AZ81" s="51">
        <v>13.406146049499499</v>
      </c>
    </row>
    <row r="82" spans="14:52" x14ac:dyDescent="0.25">
      <c r="N82" s="42"/>
      <c r="O82" s="37"/>
      <c r="P82" s="37"/>
      <c r="Q82" s="37"/>
      <c r="S82" s="29" t="s">
        <v>104</v>
      </c>
      <c r="T82" s="60">
        <f t="shared" si="55"/>
        <v>19.100000381469702</v>
      </c>
      <c r="U82" s="60">
        <f t="shared" si="53"/>
        <v>19.900000572204601</v>
      </c>
      <c r="V82" s="60">
        <f t="shared" si="53"/>
        <v>27</v>
      </c>
      <c r="W82" s="60">
        <f t="shared" si="53"/>
        <v>20.75</v>
      </c>
      <c r="X82" s="60">
        <f t="shared" si="53"/>
        <v>23.3526420593262</v>
      </c>
      <c r="Y82" s="60">
        <f t="shared" si="53"/>
        <v>25.419673919677699</v>
      </c>
      <c r="Z82" s="60">
        <f t="shared" si="53"/>
        <v>26.890510559081999</v>
      </c>
      <c r="AA82" s="60">
        <f t="shared" si="53"/>
        <v>25.142640113830598</v>
      </c>
      <c r="AB82" s="60">
        <f t="shared" si="53"/>
        <v>24.371767997741699</v>
      </c>
      <c r="AC82" s="60">
        <f t="shared" si="53"/>
        <v>21.373511314392101</v>
      </c>
      <c r="AD82" s="60">
        <f t="shared" si="53"/>
        <v>24.110022544860801</v>
      </c>
      <c r="AE82" s="60">
        <f t="shared" si="53"/>
        <v>28.507339477539102</v>
      </c>
      <c r="AF82" s="60">
        <f t="shared" si="53"/>
        <v>27.3297004699707</v>
      </c>
      <c r="AG82" s="60">
        <f t="shared" si="53"/>
        <v>28.8946018218994</v>
      </c>
      <c r="AH82" s="61">
        <f t="shared" si="53"/>
        <v>27.4583625793457</v>
      </c>
      <c r="AI82" s="70">
        <f t="shared" si="54"/>
        <v>8.3583621978759979</v>
      </c>
      <c r="AJ82" s="94"/>
      <c r="AK82" s="50" t="s">
        <v>129</v>
      </c>
      <c r="AL82" s="51">
        <v>9.6000003814697301</v>
      </c>
      <c r="AM82" s="51">
        <v>10.899999856948901</v>
      </c>
      <c r="AN82" s="51">
        <v>7.2999999523162797</v>
      </c>
      <c r="AO82" s="51">
        <v>10.2000000476837</v>
      </c>
      <c r="AP82" s="51">
        <v>8.8461487293243408</v>
      </c>
      <c r="AQ82" s="51">
        <v>14.5105633735657</v>
      </c>
      <c r="AR82" s="51">
        <v>10.170175075531001</v>
      </c>
      <c r="AS82" s="51">
        <v>13.1816158294678</v>
      </c>
      <c r="AT82" s="51">
        <v>16.257819652557401</v>
      </c>
      <c r="AU82" s="51">
        <v>13.829172611236601</v>
      </c>
      <c r="AV82" s="51">
        <v>13.6619486808777</v>
      </c>
      <c r="AW82" s="51">
        <v>12.306145668029799</v>
      </c>
      <c r="AX82" s="51">
        <v>12.5985026359558</v>
      </c>
      <c r="AY82" s="51">
        <v>15.677129268646199</v>
      </c>
      <c r="AZ82" s="51">
        <v>12.2500257492065</v>
      </c>
    </row>
    <row r="83" spans="14:52" x14ac:dyDescent="0.25">
      <c r="N83" s="42"/>
      <c r="O83" s="37"/>
      <c r="P83" s="37"/>
      <c r="Q83" s="37"/>
      <c r="S83" s="66" t="s">
        <v>105</v>
      </c>
      <c r="T83" s="64">
        <f t="shared" si="55"/>
        <v>19.949999809265101</v>
      </c>
      <c r="U83" s="64">
        <f t="shared" si="53"/>
        <v>21.25</v>
      </c>
      <c r="V83" s="64">
        <f t="shared" si="53"/>
        <v>20.75</v>
      </c>
      <c r="W83" s="64">
        <f t="shared" si="53"/>
        <v>27</v>
      </c>
      <c r="X83" s="64">
        <f t="shared" si="53"/>
        <v>21.269716262817401</v>
      </c>
      <c r="Y83" s="64">
        <f t="shared" si="53"/>
        <v>23.852977752685501</v>
      </c>
      <c r="Z83" s="64">
        <f t="shared" si="53"/>
        <v>25.7476196289063</v>
      </c>
      <c r="AA83" s="64">
        <f t="shared" si="53"/>
        <v>27.2768440246582</v>
      </c>
      <c r="AB83" s="64">
        <f t="shared" si="53"/>
        <v>25.642813682556199</v>
      </c>
      <c r="AC83" s="64">
        <f t="shared" si="53"/>
        <v>24.899212837219199</v>
      </c>
      <c r="AD83" s="64">
        <f t="shared" si="53"/>
        <v>22.120079994201699</v>
      </c>
      <c r="AE83" s="64">
        <f t="shared" si="53"/>
        <v>24.651864051818801</v>
      </c>
      <c r="AF83" s="64">
        <f t="shared" si="53"/>
        <v>28.946764945983901</v>
      </c>
      <c r="AG83" s="64">
        <f t="shared" si="53"/>
        <v>27.806470870971701</v>
      </c>
      <c r="AH83" s="67">
        <f t="shared" si="53"/>
        <v>29.266538619995099</v>
      </c>
      <c r="AI83" s="71">
        <f t="shared" si="54"/>
        <v>9.3165388107299982</v>
      </c>
      <c r="AJ83" s="94"/>
      <c r="AK83" s="50" t="s">
        <v>130</v>
      </c>
      <c r="AL83" s="51">
        <v>12.75</v>
      </c>
      <c r="AM83" s="51">
        <v>11.550000190734901</v>
      </c>
      <c r="AN83" s="51">
        <v>9.75</v>
      </c>
      <c r="AO83" s="51">
        <v>5.9500000476837203</v>
      </c>
      <c r="AP83" s="51">
        <v>10.1171844005585</v>
      </c>
      <c r="AQ83" s="51">
        <v>8.8232965469360405</v>
      </c>
      <c r="AR83" s="51">
        <v>14.1752586364746</v>
      </c>
      <c r="AS83" s="51">
        <v>10.2617211341858</v>
      </c>
      <c r="AT83" s="51">
        <v>13.0206227302551</v>
      </c>
      <c r="AU83" s="51">
        <v>15.8946089744568</v>
      </c>
      <c r="AV83" s="51">
        <v>13.732208728790299</v>
      </c>
      <c r="AW83" s="51">
        <v>13.648596763610801</v>
      </c>
      <c r="AX83" s="51">
        <v>12.3646130561829</v>
      </c>
      <c r="AY83" s="51">
        <v>12.6733131408691</v>
      </c>
      <c r="AZ83" s="51">
        <v>15.5120658874512</v>
      </c>
    </row>
    <row r="84" spans="14:52" x14ac:dyDescent="0.25">
      <c r="N84" s="42"/>
      <c r="O84" s="37"/>
      <c r="P84" s="37"/>
      <c r="Q84" s="37"/>
      <c r="S84" s="29" t="s">
        <v>106</v>
      </c>
      <c r="T84" s="60">
        <f t="shared" si="55"/>
        <v>20.4000000953674</v>
      </c>
      <c r="U84" s="60">
        <f t="shared" si="53"/>
        <v>19.949999809265101</v>
      </c>
      <c r="V84" s="60">
        <f t="shared" si="53"/>
        <v>20.600000381469702</v>
      </c>
      <c r="W84" s="60">
        <f t="shared" si="53"/>
        <v>22.050000190734899</v>
      </c>
      <c r="X84" s="60">
        <f t="shared" si="53"/>
        <v>27.297970771789601</v>
      </c>
      <c r="Y84" s="60">
        <f t="shared" si="53"/>
        <v>21.858229637146</v>
      </c>
      <c r="Z84" s="60">
        <f t="shared" si="53"/>
        <v>24.375964164733901</v>
      </c>
      <c r="AA84" s="60">
        <f t="shared" si="53"/>
        <v>26.131330490112301</v>
      </c>
      <c r="AB84" s="60">
        <f t="shared" si="53"/>
        <v>27.7064399719238</v>
      </c>
      <c r="AC84" s="60">
        <f t="shared" si="53"/>
        <v>26.182344436645501</v>
      </c>
      <c r="AD84" s="60">
        <f t="shared" si="53"/>
        <v>25.464485168456999</v>
      </c>
      <c r="AE84" s="60">
        <f t="shared" si="53"/>
        <v>22.889050483703599</v>
      </c>
      <c r="AF84" s="60">
        <f t="shared" si="53"/>
        <v>25.231266021728501</v>
      </c>
      <c r="AG84" s="60">
        <f t="shared" si="53"/>
        <v>29.431242942810101</v>
      </c>
      <c r="AH84" s="61">
        <f t="shared" si="53"/>
        <v>28.334311485290499</v>
      </c>
      <c r="AI84" s="70">
        <f t="shared" si="54"/>
        <v>7.9343113899230993</v>
      </c>
      <c r="AJ84" s="94"/>
      <c r="AK84" s="50" t="s">
        <v>131</v>
      </c>
      <c r="AL84" s="51">
        <v>4.6500000953674299</v>
      </c>
      <c r="AM84" s="51">
        <v>12.1000003814697</v>
      </c>
      <c r="AN84" s="51">
        <v>12.050000190734901</v>
      </c>
      <c r="AO84" s="51">
        <v>6.9500001668930098</v>
      </c>
      <c r="AP84" s="51">
        <v>6.3106942176818803</v>
      </c>
      <c r="AQ84" s="51">
        <v>10.092081785202</v>
      </c>
      <c r="AR84" s="51">
        <v>8.8322074413299596</v>
      </c>
      <c r="AS84" s="51">
        <v>13.8832516670227</v>
      </c>
      <c r="AT84" s="51">
        <v>10.3881039619446</v>
      </c>
      <c r="AU84" s="51">
        <v>12.888996124267599</v>
      </c>
      <c r="AV84" s="51">
        <v>15.5648860931396</v>
      </c>
      <c r="AW84" s="51">
        <v>13.667085647583001</v>
      </c>
      <c r="AX84" s="51">
        <v>13.657262802124</v>
      </c>
      <c r="AY84" s="51">
        <v>12.455548286438001</v>
      </c>
      <c r="AZ84" s="51">
        <v>12.7766304016113</v>
      </c>
    </row>
    <row r="85" spans="14:52" x14ac:dyDescent="0.25">
      <c r="N85" s="42"/>
      <c r="O85" s="37"/>
      <c r="P85" s="37"/>
      <c r="Q85" s="37"/>
      <c r="S85" s="66" t="s">
        <v>107</v>
      </c>
      <c r="T85" s="64">
        <f t="shared" si="55"/>
        <v>23.800000190734899</v>
      </c>
      <c r="U85" s="64">
        <f t="shared" si="53"/>
        <v>21.199999809265101</v>
      </c>
      <c r="V85" s="64">
        <f t="shared" si="53"/>
        <v>18.950000286102298</v>
      </c>
      <c r="W85" s="64">
        <f t="shared" si="53"/>
        <v>18.950000286102298</v>
      </c>
      <c r="X85" s="64">
        <f t="shared" si="53"/>
        <v>22.568718910217299</v>
      </c>
      <c r="Y85" s="64">
        <f t="shared" si="53"/>
        <v>27.555385589599599</v>
      </c>
      <c r="Z85" s="64">
        <f t="shared" si="53"/>
        <v>22.350110054016099</v>
      </c>
      <c r="AA85" s="64">
        <f t="shared" si="53"/>
        <v>24.836267471313501</v>
      </c>
      <c r="AB85" s="64">
        <f t="shared" si="53"/>
        <v>26.4446716308594</v>
      </c>
      <c r="AC85" s="64">
        <f t="shared" si="53"/>
        <v>28.070438385009801</v>
      </c>
      <c r="AD85" s="64">
        <f t="shared" si="53"/>
        <v>26.630797386169402</v>
      </c>
      <c r="AE85" s="64">
        <f t="shared" si="53"/>
        <v>25.949968338012699</v>
      </c>
      <c r="AF85" s="64">
        <f t="shared" si="53"/>
        <v>23.547521591186499</v>
      </c>
      <c r="AG85" s="64">
        <f t="shared" si="53"/>
        <v>25.724865913391099</v>
      </c>
      <c r="AH85" s="67">
        <f t="shared" si="53"/>
        <v>29.833645820617701</v>
      </c>
      <c r="AI85" s="71">
        <f t="shared" si="54"/>
        <v>6.0336456298828018</v>
      </c>
      <c r="AJ85" s="94"/>
      <c r="AK85" s="50" t="s">
        <v>132</v>
      </c>
      <c r="AL85" s="51">
        <v>7.1000001430511501</v>
      </c>
      <c r="AM85" s="51">
        <v>6.3000001907348597</v>
      </c>
      <c r="AN85" s="51">
        <v>11.949999809265099</v>
      </c>
      <c r="AO85" s="51">
        <v>10.75</v>
      </c>
      <c r="AP85" s="51">
        <v>7.3211472034454301</v>
      </c>
      <c r="AQ85" s="51">
        <v>6.6976761817932102</v>
      </c>
      <c r="AR85" s="51">
        <v>10.120002031326299</v>
      </c>
      <c r="AS85" s="51">
        <v>8.8737840652465803</v>
      </c>
      <c r="AT85" s="51">
        <v>13.6744794845581</v>
      </c>
      <c r="AU85" s="51">
        <v>10.5601060390472</v>
      </c>
      <c r="AV85" s="51">
        <v>12.7944016456604</v>
      </c>
      <c r="AW85" s="51">
        <v>15.269655227661101</v>
      </c>
      <c r="AX85" s="51">
        <v>13.6499819755554</v>
      </c>
      <c r="AY85" s="51">
        <v>13.712623596191399</v>
      </c>
      <c r="AZ85" s="51">
        <v>12.5926585197449</v>
      </c>
    </row>
    <row r="86" spans="14:52" x14ac:dyDescent="0.25">
      <c r="N86" s="42"/>
      <c r="O86" s="37"/>
      <c r="P86" s="37"/>
      <c r="Q86" s="37"/>
      <c r="S86" s="29" t="s">
        <v>108</v>
      </c>
      <c r="T86" s="60">
        <f t="shared" si="55"/>
        <v>25.950000762939499</v>
      </c>
      <c r="U86" s="60">
        <f t="shared" si="53"/>
        <v>21.800000190734899</v>
      </c>
      <c r="V86" s="60">
        <f t="shared" si="53"/>
        <v>21.199999809265101</v>
      </c>
      <c r="W86" s="60">
        <f t="shared" si="53"/>
        <v>17.5999999046326</v>
      </c>
      <c r="X86" s="60">
        <f t="shared" si="53"/>
        <v>19.1287021636963</v>
      </c>
      <c r="Y86" s="60">
        <f t="shared" si="53"/>
        <v>22.900723457336401</v>
      </c>
      <c r="Z86" s="60">
        <f t="shared" si="53"/>
        <v>27.595699310302699</v>
      </c>
      <c r="AA86" s="60">
        <f t="shared" si="53"/>
        <v>22.613371849060101</v>
      </c>
      <c r="AB86" s="60">
        <f t="shared" si="53"/>
        <v>25.089460372924801</v>
      </c>
      <c r="AC86" s="60">
        <f t="shared" si="53"/>
        <v>26.545348167419402</v>
      </c>
      <c r="AD86" s="60">
        <f t="shared" si="53"/>
        <v>28.221392631530801</v>
      </c>
      <c r="AE86" s="60">
        <f t="shared" si="53"/>
        <v>26.8425970077515</v>
      </c>
      <c r="AF86" s="60">
        <f t="shared" si="53"/>
        <v>26.194029808044402</v>
      </c>
      <c r="AG86" s="60">
        <f t="shared" si="53"/>
        <v>23.949745178222699</v>
      </c>
      <c r="AH86" s="61">
        <f t="shared" si="53"/>
        <v>25.978469848632798</v>
      </c>
      <c r="AI86" s="70">
        <f t="shared" si="54"/>
        <v>2.8469085693298979E-2</v>
      </c>
      <c r="AJ86" s="94"/>
      <c r="AK86" s="50" t="s">
        <v>133</v>
      </c>
      <c r="AL86" s="51">
        <v>5.9500001668930098</v>
      </c>
      <c r="AM86" s="51">
        <v>8.4500000476837194</v>
      </c>
      <c r="AN86" s="51">
        <v>6.8000001907348597</v>
      </c>
      <c r="AO86" s="51">
        <v>13.6000003814697</v>
      </c>
      <c r="AP86" s="51">
        <v>10.432332277298</v>
      </c>
      <c r="AQ86" s="51">
        <v>7.6147214174270603</v>
      </c>
      <c r="AR86" s="51">
        <v>7.0045320987701398</v>
      </c>
      <c r="AS86" s="51">
        <v>10.0667834281921</v>
      </c>
      <c r="AT86" s="51">
        <v>8.8492751121520996</v>
      </c>
      <c r="AU86" s="51">
        <v>13.3857445716858</v>
      </c>
      <c r="AV86" s="51">
        <v>10.648499011993399</v>
      </c>
      <c r="AW86" s="51">
        <v>12.643769741058399</v>
      </c>
      <c r="AX86" s="51">
        <v>14.911104202270501</v>
      </c>
      <c r="AY86" s="51">
        <v>13.5628881454468</v>
      </c>
      <c r="AZ86" s="51">
        <v>13.6935925483704</v>
      </c>
    </row>
    <row r="87" spans="14:52" x14ac:dyDescent="0.25">
      <c r="N87" s="42"/>
      <c r="O87" s="37"/>
      <c r="P87" s="37"/>
      <c r="Q87" s="37"/>
      <c r="S87" s="66" t="s">
        <v>109</v>
      </c>
      <c r="T87" s="64">
        <f t="shared" si="55"/>
        <v>23.400000572204601</v>
      </c>
      <c r="U87" s="64">
        <f t="shared" si="53"/>
        <v>26.950000762939499</v>
      </c>
      <c r="V87" s="64">
        <f t="shared" si="53"/>
        <v>22.300000190734899</v>
      </c>
      <c r="W87" s="64">
        <f t="shared" si="53"/>
        <v>19.049999713897702</v>
      </c>
      <c r="X87" s="64">
        <f t="shared" si="53"/>
        <v>17.933501243591301</v>
      </c>
      <c r="Y87" s="64">
        <f t="shared" si="53"/>
        <v>19.253962993621801</v>
      </c>
      <c r="Z87" s="64">
        <f t="shared" si="53"/>
        <v>23.1164455413818</v>
      </c>
      <c r="AA87" s="64">
        <f t="shared" si="53"/>
        <v>27.5665235519409</v>
      </c>
      <c r="AB87" s="64">
        <f t="shared" si="53"/>
        <v>22.781397819519</v>
      </c>
      <c r="AC87" s="64">
        <f t="shared" si="53"/>
        <v>25.226441383361799</v>
      </c>
      <c r="AD87" s="64">
        <f t="shared" si="53"/>
        <v>26.560035705566399</v>
      </c>
      <c r="AE87" s="64">
        <f t="shared" si="53"/>
        <v>28.272021293640101</v>
      </c>
      <c r="AF87" s="64">
        <f t="shared" si="53"/>
        <v>26.9613809585571</v>
      </c>
      <c r="AG87" s="64">
        <f t="shared" si="53"/>
        <v>26.3344631195068</v>
      </c>
      <c r="AH87" s="67">
        <f t="shared" si="53"/>
        <v>24.233821868896499</v>
      </c>
      <c r="AI87" s="71">
        <f t="shared" si="54"/>
        <v>0.83382129669189808</v>
      </c>
      <c r="AJ87" s="94"/>
      <c r="AK87" s="50" t="s">
        <v>134</v>
      </c>
      <c r="AL87" s="51">
        <v>9.4000000953674299</v>
      </c>
      <c r="AM87" s="51">
        <v>5.9500001668930098</v>
      </c>
      <c r="AN87" s="51">
        <v>8.4500000476837194</v>
      </c>
      <c r="AO87" s="51">
        <v>5.6500000953674299</v>
      </c>
      <c r="AP87" s="51">
        <v>12.819668054580699</v>
      </c>
      <c r="AQ87" s="51">
        <v>9.9981842041015607</v>
      </c>
      <c r="AR87" s="51">
        <v>7.7309904098510698</v>
      </c>
      <c r="AS87" s="51">
        <v>7.16320776939392</v>
      </c>
      <c r="AT87" s="51">
        <v>9.8697261810302699</v>
      </c>
      <c r="AU87" s="51">
        <v>8.6975073814392108</v>
      </c>
      <c r="AV87" s="51">
        <v>12.9382445812225</v>
      </c>
      <c r="AW87" s="51">
        <v>10.5763092041016</v>
      </c>
      <c r="AX87" s="51">
        <v>12.354001998901399</v>
      </c>
      <c r="AY87" s="51">
        <v>14.429411888122599</v>
      </c>
      <c r="AZ87" s="51">
        <v>13.319362163543699</v>
      </c>
    </row>
    <row r="88" spans="14:52" x14ac:dyDescent="0.25">
      <c r="N88" s="42"/>
      <c r="O88" s="37"/>
      <c r="P88" s="37"/>
      <c r="Q88" s="37"/>
      <c r="S88" s="68" t="s">
        <v>110</v>
      </c>
      <c r="T88" s="62">
        <f t="shared" si="55"/>
        <v>24.099999427795399</v>
      </c>
      <c r="U88" s="62">
        <f t="shared" si="53"/>
        <v>20.949999809265101</v>
      </c>
      <c r="V88" s="62">
        <f t="shared" si="53"/>
        <v>24.950000762939499</v>
      </c>
      <c r="W88" s="62">
        <f t="shared" si="53"/>
        <v>23.300000190734899</v>
      </c>
      <c r="X88" s="62">
        <f t="shared" si="53"/>
        <v>19.108106136322</v>
      </c>
      <c r="Y88" s="62">
        <f t="shared" si="53"/>
        <v>18.108751296997099</v>
      </c>
      <c r="Z88" s="62">
        <f t="shared" si="53"/>
        <v>19.196699619293199</v>
      </c>
      <c r="AA88" s="62">
        <f t="shared" si="53"/>
        <v>23.105505943298301</v>
      </c>
      <c r="AB88" s="62">
        <f t="shared" si="53"/>
        <v>27.326610565185501</v>
      </c>
      <c r="AC88" s="62">
        <f t="shared" si="53"/>
        <v>22.731998443603501</v>
      </c>
      <c r="AD88" s="62">
        <f t="shared" si="53"/>
        <v>25.1083536148071</v>
      </c>
      <c r="AE88" s="62">
        <f t="shared" si="53"/>
        <v>26.342143058776902</v>
      </c>
      <c r="AF88" s="62">
        <f t="shared" si="53"/>
        <v>28.068042755126999</v>
      </c>
      <c r="AG88" s="62">
        <f t="shared" si="53"/>
        <v>26.855378150939899</v>
      </c>
      <c r="AH88" s="63">
        <f t="shared" si="53"/>
        <v>26.235202789306602</v>
      </c>
      <c r="AI88" s="92">
        <f t="shared" si="54"/>
        <v>2.135203361511202</v>
      </c>
      <c r="AJ88" s="94"/>
      <c r="AK88" s="50" t="s">
        <v>135</v>
      </c>
      <c r="AL88" s="51">
        <v>4.2999999523162797</v>
      </c>
      <c r="AM88" s="51">
        <v>5.75</v>
      </c>
      <c r="AN88" s="51">
        <v>4.9499999284744298</v>
      </c>
      <c r="AO88" s="51">
        <v>7.3000001907348597</v>
      </c>
      <c r="AP88" s="51">
        <v>5.7119956016540501</v>
      </c>
      <c r="AQ88" s="51">
        <v>11.968284606933601</v>
      </c>
      <c r="AR88" s="51">
        <v>9.4599843025207502</v>
      </c>
      <c r="AS88" s="51">
        <v>7.7112100124359104</v>
      </c>
      <c r="AT88" s="51">
        <v>7.1831939220428502</v>
      </c>
      <c r="AU88" s="51">
        <v>9.5472297668456996</v>
      </c>
      <c r="AV88" s="51">
        <v>8.4091846942901594</v>
      </c>
      <c r="AW88" s="51">
        <v>12.3677158355713</v>
      </c>
      <c r="AX88" s="51">
        <v>10.3612446784973</v>
      </c>
      <c r="AY88" s="51">
        <v>11.9114379882813</v>
      </c>
      <c r="AZ88" s="51">
        <v>13.811086177825899</v>
      </c>
    </row>
    <row r="89" spans="14:52" x14ac:dyDescent="0.25">
      <c r="N89" s="42"/>
      <c r="O89" s="37"/>
      <c r="P89" s="37"/>
      <c r="Q89" s="37"/>
      <c r="S89" s="3" t="s">
        <v>9</v>
      </c>
      <c r="T89" s="60">
        <f>SUM(T79:T88)</f>
        <v>227.80000162124639</v>
      </c>
      <c r="U89" s="60">
        <f t="shared" ref="U89:AI89" si="56">SUM(U79:U88)</f>
        <v>219.80000114440924</v>
      </c>
      <c r="V89" s="60">
        <f t="shared" si="56"/>
        <v>223.3500018119812</v>
      </c>
      <c r="W89" s="60">
        <f t="shared" si="56"/>
        <v>223.39999914169317</v>
      </c>
      <c r="X89" s="60">
        <f t="shared" si="56"/>
        <v>226.76798200607308</v>
      </c>
      <c r="Y89" s="60">
        <f t="shared" si="56"/>
        <v>233.60150003433213</v>
      </c>
      <c r="Z89" s="60">
        <f t="shared" si="56"/>
        <v>237.44065713882446</v>
      </c>
      <c r="AA89" s="60">
        <f t="shared" si="56"/>
        <v>244.02902603149408</v>
      </c>
      <c r="AB89" s="60">
        <f t="shared" si="56"/>
        <v>251.46715927124018</v>
      </c>
      <c r="AC89" s="60">
        <f t="shared" si="56"/>
        <v>253.48954963684071</v>
      </c>
      <c r="AD89" s="60">
        <f t="shared" si="56"/>
        <v>261.84906864166248</v>
      </c>
      <c r="AE89" s="60">
        <f t="shared" si="56"/>
        <v>265.9711704254151</v>
      </c>
      <c r="AF89" s="60">
        <f t="shared" si="56"/>
        <v>265.7589225769043</v>
      </c>
      <c r="AG89" s="60">
        <f t="shared" si="56"/>
        <v>264.11521625518805</v>
      </c>
      <c r="AH89" s="60">
        <f t="shared" si="56"/>
        <v>262.69604778289778</v>
      </c>
      <c r="AI89" s="60">
        <f t="shared" si="56"/>
        <v>34.896046161651398</v>
      </c>
      <c r="AJ89" s="99"/>
      <c r="AK89" s="50" t="s">
        <v>136</v>
      </c>
      <c r="AL89" s="51">
        <v>7.9000000953674299</v>
      </c>
      <c r="AM89" s="51">
        <v>4.2999999523162797</v>
      </c>
      <c r="AN89" s="51">
        <v>6.1000001430511501</v>
      </c>
      <c r="AO89" s="51">
        <v>4.6000000238418597</v>
      </c>
      <c r="AP89" s="51">
        <v>7.27191090583801</v>
      </c>
      <c r="AQ89" s="51">
        <v>5.8951585292816198</v>
      </c>
      <c r="AR89" s="51">
        <v>11.420934677124</v>
      </c>
      <c r="AS89" s="51">
        <v>9.1761808395385707</v>
      </c>
      <c r="AT89" s="51">
        <v>7.80706858634949</v>
      </c>
      <c r="AU89" s="51">
        <v>7.3225758075714102</v>
      </c>
      <c r="AV89" s="51">
        <v>9.4290015697479195</v>
      </c>
      <c r="AW89" s="51">
        <v>8.3285307884216309</v>
      </c>
      <c r="AX89" s="51">
        <v>12.051547765731801</v>
      </c>
      <c r="AY89" s="51">
        <v>10.325163602829001</v>
      </c>
      <c r="AZ89" s="51">
        <v>11.7081074714661</v>
      </c>
    </row>
    <row r="90" spans="14:52" x14ac:dyDescent="0.25">
      <c r="N90" s="42"/>
      <c r="O90" s="37"/>
      <c r="P90" s="37"/>
      <c r="Q90" s="37"/>
      <c r="S90" s="75" t="s">
        <v>111</v>
      </c>
      <c r="T90" s="76">
        <f>AL64</f>
        <v>12.9500002861023</v>
      </c>
      <c r="U90" s="76">
        <f t="shared" ref="U90:AH99" si="57">AM64</f>
        <v>23.449999809265101</v>
      </c>
      <c r="V90" s="76">
        <f t="shared" si="57"/>
        <v>19.300000190734899</v>
      </c>
      <c r="W90" s="76">
        <f t="shared" si="57"/>
        <v>23.800000190734899</v>
      </c>
      <c r="X90" s="76">
        <f t="shared" si="57"/>
        <v>23.087303161621101</v>
      </c>
      <c r="Y90" s="76">
        <f t="shared" si="57"/>
        <v>19.186893463134801</v>
      </c>
      <c r="Z90" s="76">
        <f t="shared" si="57"/>
        <v>18.3065071105957</v>
      </c>
      <c r="AA90" s="76">
        <f t="shared" si="57"/>
        <v>19.175508975982702</v>
      </c>
      <c r="AB90" s="76">
        <f t="shared" si="57"/>
        <v>23.108932495117202</v>
      </c>
      <c r="AC90" s="76">
        <f t="shared" si="57"/>
        <v>27.108201980590799</v>
      </c>
      <c r="AD90" s="76">
        <f t="shared" si="57"/>
        <v>22.713116645812999</v>
      </c>
      <c r="AE90" s="76">
        <f t="shared" si="57"/>
        <v>25.006305694580099</v>
      </c>
      <c r="AF90" s="76">
        <f t="shared" si="57"/>
        <v>26.1426553726196</v>
      </c>
      <c r="AG90" s="76">
        <f t="shared" si="57"/>
        <v>27.882911682128899</v>
      </c>
      <c r="AH90" s="77">
        <f t="shared" si="57"/>
        <v>26.786659240722699</v>
      </c>
      <c r="AI90" s="91">
        <f t="shared" ref="AI90:AI99" si="58">AH90-T90</f>
        <v>13.836658954620399</v>
      </c>
      <c r="AJ90" s="94"/>
      <c r="AK90" s="50" t="s">
        <v>137</v>
      </c>
      <c r="AL90" s="51">
        <v>5.2999999523162797</v>
      </c>
      <c r="AM90" s="51">
        <v>7.9000000953674299</v>
      </c>
      <c r="AN90" s="51">
        <v>3.2999999523162802</v>
      </c>
      <c r="AO90" s="51">
        <v>7.1000001430511501</v>
      </c>
      <c r="AP90" s="51">
        <v>4.8735047578811601</v>
      </c>
      <c r="AQ90" s="51">
        <v>7.2545528411865199</v>
      </c>
      <c r="AR90" s="51">
        <v>6.0558102130889901</v>
      </c>
      <c r="AS90" s="51">
        <v>10.9183671474457</v>
      </c>
      <c r="AT90" s="51">
        <v>8.9314756393432599</v>
      </c>
      <c r="AU90" s="51">
        <v>7.8970377445220903</v>
      </c>
      <c r="AV90" s="51">
        <v>7.4538159370422399</v>
      </c>
      <c r="AW90" s="51">
        <v>9.3157303333282506</v>
      </c>
      <c r="AX90" s="51">
        <v>8.2582347393035906</v>
      </c>
      <c r="AY90" s="51">
        <v>11.7518553733826</v>
      </c>
      <c r="AZ90" s="51">
        <v>10.286138057708699</v>
      </c>
    </row>
    <row r="91" spans="14:52" x14ac:dyDescent="0.25">
      <c r="N91" s="42"/>
      <c r="O91" s="37"/>
      <c r="P91" s="37"/>
      <c r="Q91" s="37"/>
      <c r="S91" s="29" t="s">
        <v>112</v>
      </c>
      <c r="T91" s="60">
        <f>AL65</f>
        <v>20.5</v>
      </c>
      <c r="U91" s="60">
        <f t="shared" si="57"/>
        <v>13.300000190734901</v>
      </c>
      <c r="V91" s="60">
        <f t="shared" si="57"/>
        <v>20.75</v>
      </c>
      <c r="W91" s="60">
        <f t="shared" si="57"/>
        <v>21.599999427795399</v>
      </c>
      <c r="X91" s="60">
        <f t="shared" si="57"/>
        <v>23.7456407546997</v>
      </c>
      <c r="Y91" s="60">
        <f t="shared" si="57"/>
        <v>22.994467735290499</v>
      </c>
      <c r="Z91" s="60">
        <f t="shared" si="57"/>
        <v>19.341797351837201</v>
      </c>
      <c r="AA91" s="60">
        <f t="shared" si="57"/>
        <v>18.560269355773901</v>
      </c>
      <c r="AB91" s="60">
        <f t="shared" si="57"/>
        <v>19.228549003601099</v>
      </c>
      <c r="AC91" s="60">
        <f t="shared" si="57"/>
        <v>23.1968479156494</v>
      </c>
      <c r="AD91" s="60">
        <f t="shared" si="57"/>
        <v>26.986174583435101</v>
      </c>
      <c r="AE91" s="60">
        <f t="shared" si="57"/>
        <v>22.7800102233887</v>
      </c>
      <c r="AF91" s="60">
        <f t="shared" si="57"/>
        <v>25.003364562988299</v>
      </c>
      <c r="AG91" s="60">
        <f t="shared" si="57"/>
        <v>26.048932075500499</v>
      </c>
      <c r="AH91" s="61">
        <f t="shared" si="57"/>
        <v>27.812572479248001</v>
      </c>
      <c r="AI91" s="70">
        <f t="shared" si="58"/>
        <v>7.3125724792480007</v>
      </c>
      <c r="AJ91" s="94"/>
      <c r="AK91" s="50" t="s">
        <v>138</v>
      </c>
      <c r="AL91" s="51">
        <v>6.6500000953674299</v>
      </c>
      <c r="AM91" s="51">
        <v>4.2999999523162797</v>
      </c>
      <c r="AN91" s="51">
        <v>6.5999999046325701</v>
      </c>
      <c r="AO91" s="51">
        <v>3.9500000476837198</v>
      </c>
      <c r="AP91" s="51">
        <v>6.9768536090850803</v>
      </c>
      <c r="AQ91" s="51">
        <v>5.1903307437896702</v>
      </c>
      <c r="AR91" s="51">
        <v>7.2810134887695304</v>
      </c>
      <c r="AS91" s="51">
        <v>6.2407121658325204</v>
      </c>
      <c r="AT91" s="51">
        <v>10.4784045219421</v>
      </c>
      <c r="AU91" s="51">
        <v>8.7445933818817103</v>
      </c>
      <c r="AV91" s="51">
        <v>8.0136446952819806</v>
      </c>
      <c r="AW91" s="51">
        <v>7.6150493621826199</v>
      </c>
      <c r="AX91" s="51">
        <v>9.2407305240631104</v>
      </c>
      <c r="AY91" s="51">
        <v>8.2564256191253698</v>
      </c>
      <c r="AZ91" s="51">
        <v>11.505717515945401</v>
      </c>
    </row>
    <row r="92" spans="14:52" x14ac:dyDescent="0.25">
      <c r="N92" s="42"/>
      <c r="O92" s="37"/>
      <c r="P92" s="37"/>
      <c r="Q92" s="37"/>
      <c r="S92" s="66" t="s">
        <v>113</v>
      </c>
      <c r="T92" s="64">
        <f t="shared" ref="T92:T99" si="59">AL66</f>
        <v>20.399999618530298</v>
      </c>
      <c r="U92" s="64">
        <f t="shared" si="57"/>
        <v>20.350000381469702</v>
      </c>
      <c r="V92" s="64">
        <f t="shared" si="57"/>
        <v>12.949999809265099</v>
      </c>
      <c r="W92" s="64">
        <f t="shared" si="57"/>
        <v>20.449999809265101</v>
      </c>
      <c r="X92" s="64">
        <f t="shared" si="57"/>
        <v>21.711308956146201</v>
      </c>
      <c r="Y92" s="64">
        <f t="shared" si="57"/>
        <v>23.844140052795399</v>
      </c>
      <c r="Z92" s="64">
        <f t="shared" si="57"/>
        <v>23.044344902038599</v>
      </c>
      <c r="AA92" s="64">
        <f t="shared" si="57"/>
        <v>19.613231658935501</v>
      </c>
      <c r="AB92" s="64">
        <f t="shared" si="57"/>
        <v>18.900115013122601</v>
      </c>
      <c r="AC92" s="64">
        <f t="shared" si="57"/>
        <v>19.406043529510502</v>
      </c>
      <c r="AD92" s="64">
        <f t="shared" si="57"/>
        <v>23.4124450683594</v>
      </c>
      <c r="AE92" s="64">
        <f t="shared" si="57"/>
        <v>27.0221652984619</v>
      </c>
      <c r="AF92" s="64">
        <f t="shared" si="57"/>
        <v>22.975633621215799</v>
      </c>
      <c r="AG92" s="64">
        <f t="shared" si="57"/>
        <v>25.151059150695801</v>
      </c>
      <c r="AH92" s="67">
        <f t="shared" si="57"/>
        <v>26.1247510910034</v>
      </c>
      <c r="AI92" s="71">
        <f t="shared" si="58"/>
        <v>5.7247514724731019</v>
      </c>
      <c r="AJ92" s="94"/>
      <c r="AK92" s="50" t="s">
        <v>139</v>
      </c>
      <c r="AL92" s="51">
        <v>14.699999809265099</v>
      </c>
      <c r="AM92" s="51">
        <v>5.6500000953674299</v>
      </c>
      <c r="AN92" s="51">
        <v>5.2999999523162797</v>
      </c>
      <c r="AO92" s="51">
        <v>6.5999997854232797</v>
      </c>
      <c r="AP92" s="51">
        <v>4.4859983921050999</v>
      </c>
      <c r="AQ92" s="51">
        <v>6.9080774784088099</v>
      </c>
      <c r="AR92" s="51">
        <v>5.4866513013839704</v>
      </c>
      <c r="AS92" s="51">
        <v>7.3123941421508798</v>
      </c>
      <c r="AT92" s="51">
        <v>6.4152820110321001</v>
      </c>
      <c r="AU92" s="51">
        <v>10.058347702026399</v>
      </c>
      <c r="AV92" s="51">
        <v>8.5706989765167201</v>
      </c>
      <c r="AW92" s="51">
        <v>8.1201171875</v>
      </c>
      <c r="AX92" s="51">
        <v>7.7688174247741699</v>
      </c>
      <c r="AY92" s="51">
        <v>9.1654129028320295</v>
      </c>
      <c r="AZ92" s="51">
        <v>8.2584075927734393</v>
      </c>
    </row>
    <row r="93" spans="14:52" x14ac:dyDescent="0.25">
      <c r="S93" s="29" t="s">
        <v>114</v>
      </c>
      <c r="T93" s="60">
        <f t="shared" si="59"/>
        <v>10.6500000953674</v>
      </c>
      <c r="U93" s="60">
        <f t="shared" si="57"/>
        <v>21.550000190734899</v>
      </c>
      <c r="V93" s="60">
        <f t="shared" si="57"/>
        <v>21.850000381469702</v>
      </c>
      <c r="W93" s="60">
        <f t="shared" si="57"/>
        <v>10.800000190734901</v>
      </c>
      <c r="X93" s="60">
        <f t="shared" si="57"/>
        <v>20.420552253723098</v>
      </c>
      <c r="Y93" s="60">
        <f t="shared" si="57"/>
        <v>21.6708087921143</v>
      </c>
      <c r="Z93" s="60">
        <f t="shared" si="57"/>
        <v>23.7735433578491</v>
      </c>
      <c r="AA93" s="60">
        <f t="shared" si="57"/>
        <v>22.936882019043001</v>
      </c>
      <c r="AB93" s="60">
        <f t="shared" si="57"/>
        <v>19.732807636261001</v>
      </c>
      <c r="AC93" s="60">
        <f t="shared" si="57"/>
        <v>19.061546325683601</v>
      </c>
      <c r="AD93" s="60">
        <f t="shared" si="57"/>
        <v>19.4268012046814</v>
      </c>
      <c r="AE93" s="60">
        <f t="shared" si="57"/>
        <v>23.4587049484253</v>
      </c>
      <c r="AF93" s="60">
        <f t="shared" si="57"/>
        <v>26.881440162658699</v>
      </c>
      <c r="AG93" s="60">
        <f t="shared" si="57"/>
        <v>23.001581192016602</v>
      </c>
      <c r="AH93" s="61">
        <f t="shared" si="57"/>
        <v>25.131274223327601</v>
      </c>
      <c r="AI93" s="70">
        <f t="shared" si="58"/>
        <v>14.481274127960202</v>
      </c>
      <c r="AJ93" s="94"/>
      <c r="AK93" s="50" t="s">
        <v>140</v>
      </c>
      <c r="AL93" s="51">
        <v>6.9499998092651403</v>
      </c>
      <c r="AM93" s="51">
        <v>11.0500004291534</v>
      </c>
      <c r="AN93" s="51">
        <v>5.6500000953674299</v>
      </c>
      <c r="AO93" s="51">
        <v>3.2999999523162802</v>
      </c>
      <c r="AP93" s="51">
        <v>6.5830560326576197</v>
      </c>
      <c r="AQ93" s="51">
        <v>4.9367271661758396</v>
      </c>
      <c r="AR93" s="51">
        <v>6.8134632110595703</v>
      </c>
      <c r="AS93" s="51">
        <v>5.7022869586944598</v>
      </c>
      <c r="AT93" s="51">
        <v>7.3073744773864702</v>
      </c>
      <c r="AU93" s="51">
        <v>6.5348956584930402</v>
      </c>
      <c r="AV93" s="51">
        <v>9.6439437866210902</v>
      </c>
      <c r="AW93" s="51">
        <v>8.3809988498687709</v>
      </c>
      <c r="AX93" s="51">
        <v>8.1551051139831507</v>
      </c>
      <c r="AY93" s="51">
        <v>7.8650493621826199</v>
      </c>
      <c r="AZ93" s="51">
        <v>9.0571413040161097</v>
      </c>
    </row>
    <row r="94" spans="14:52" x14ac:dyDescent="0.25">
      <c r="S94" s="66" t="s">
        <v>115</v>
      </c>
      <c r="T94" s="64">
        <f t="shared" si="59"/>
        <v>12.4500002861023</v>
      </c>
      <c r="U94" s="64">
        <f t="shared" si="57"/>
        <v>10.6500000953674</v>
      </c>
      <c r="V94" s="64">
        <f t="shared" si="57"/>
        <v>19.25</v>
      </c>
      <c r="W94" s="64">
        <f t="shared" si="57"/>
        <v>21.5</v>
      </c>
      <c r="X94" s="64">
        <f t="shared" si="57"/>
        <v>11.078416347503699</v>
      </c>
      <c r="Y94" s="64">
        <f t="shared" si="57"/>
        <v>20.190070152282701</v>
      </c>
      <c r="Z94" s="64">
        <f t="shared" si="57"/>
        <v>21.3945503234863</v>
      </c>
      <c r="AA94" s="64">
        <f t="shared" si="57"/>
        <v>23.470273971557599</v>
      </c>
      <c r="AB94" s="64">
        <f t="shared" si="57"/>
        <v>22.597181320190401</v>
      </c>
      <c r="AC94" s="64">
        <f t="shared" si="57"/>
        <v>19.627762317657499</v>
      </c>
      <c r="AD94" s="64">
        <f t="shared" si="57"/>
        <v>18.984082221984899</v>
      </c>
      <c r="AE94" s="64">
        <f t="shared" si="57"/>
        <v>19.220675468444799</v>
      </c>
      <c r="AF94" s="64">
        <f t="shared" si="57"/>
        <v>23.252103805541999</v>
      </c>
      <c r="AG94" s="64">
        <f t="shared" si="57"/>
        <v>26.487786293029799</v>
      </c>
      <c r="AH94" s="67">
        <f t="shared" si="57"/>
        <v>22.781495094299299</v>
      </c>
      <c r="AI94" s="71">
        <f t="shared" si="58"/>
        <v>10.331494808196998</v>
      </c>
      <c r="AJ94" s="94"/>
      <c r="AK94" s="50" t="s">
        <v>141</v>
      </c>
      <c r="AL94" s="51">
        <v>3.6500000953674299</v>
      </c>
      <c r="AM94" s="51">
        <v>4.9500000476837203</v>
      </c>
      <c r="AN94" s="51">
        <v>11.7000000476837</v>
      </c>
      <c r="AO94" s="51">
        <v>5</v>
      </c>
      <c r="AP94" s="51">
        <v>3.7858800888061501</v>
      </c>
      <c r="AQ94" s="51">
        <v>6.4253968000411996</v>
      </c>
      <c r="AR94" s="51">
        <v>5.1767241954803502</v>
      </c>
      <c r="AS94" s="51">
        <v>6.578369140625</v>
      </c>
      <c r="AT94" s="51">
        <v>5.7428158521652204</v>
      </c>
      <c r="AU94" s="51">
        <v>7.1371819972991899</v>
      </c>
      <c r="AV94" s="51">
        <v>6.4789144992828396</v>
      </c>
      <c r="AW94" s="51">
        <v>9.0995409488677996</v>
      </c>
      <c r="AX94" s="51">
        <v>8.0366930961608904</v>
      </c>
      <c r="AY94" s="51">
        <v>7.9967229366302499</v>
      </c>
      <c r="AZ94" s="51">
        <v>7.7870187759399396</v>
      </c>
    </row>
    <row r="95" spans="14:52" x14ac:dyDescent="0.25">
      <c r="S95" s="29" t="s">
        <v>116</v>
      </c>
      <c r="T95" s="60">
        <f t="shared" si="59"/>
        <v>14.5</v>
      </c>
      <c r="U95" s="60">
        <f t="shared" si="57"/>
        <v>10.1500000953674</v>
      </c>
      <c r="V95" s="60">
        <f t="shared" si="57"/>
        <v>11.6500000953674</v>
      </c>
      <c r="W95" s="60">
        <f t="shared" si="57"/>
        <v>19.5999999046326</v>
      </c>
      <c r="X95" s="60">
        <f t="shared" si="57"/>
        <v>20.961534500122099</v>
      </c>
      <c r="Y95" s="60">
        <f t="shared" si="57"/>
        <v>11.207986831665</v>
      </c>
      <c r="Z95" s="60">
        <f t="shared" si="57"/>
        <v>19.792242050170898</v>
      </c>
      <c r="AA95" s="60">
        <f t="shared" si="57"/>
        <v>20.906059741973898</v>
      </c>
      <c r="AB95" s="60">
        <f t="shared" si="57"/>
        <v>22.9845371246338</v>
      </c>
      <c r="AC95" s="60">
        <f t="shared" si="57"/>
        <v>22.070938110351602</v>
      </c>
      <c r="AD95" s="60">
        <f t="shared" si="57"/>
        <v>19.357699394226099</v>
      </c>
      <c r="AE95" s="60">
        <f t="shared" si="57"/>
        <v>18.712105751037601</v>
      </c>
      <c r="AF95" s="60">
        <f t="shared" si="57"/>
        <v>18.8115906715393</v>
      </c>
      <c r="AG95" s="60">
        <f t="shared" si="57"/>
        <v>22.855979919433601</v>
      </c>
      <c r="AH95" s="61">
        <f t="shared" si="57"/>
        <v>25.893452644348098</v>
      </c>
      <c r="AI95" s="70">
        <f t="shared" si="58"/>
        <v>11.393452644348098</v>
      </c>
      <c r="AJ95" s="94"/>
      <c r="AK95" s="50" t="s">
        <v>142</v>
      </c>
      <c r="AL95" s="51">
        <v>3.25</v>
      </c>
      <c r="AM95" s="51">
        <v>4.9500000476837203</v>
      </c>
      <c r="AN95" s="51">
        <v>4.9500000476837203</v>
      </c>
      <c r="AO95" s="51">
        <v>9.7499997615814191</v>
      </c>
      <c r="AP95" s="51">
        <v>4.6685683727264404</v>
      </c>
      <c r="AQ95" s="51">
        <v>4.0292271375656101</v>
      </c>
      <c r="AR95" s="51">
        <v>6.0629481077194196</v>
      </c>
      <c r="AS95" s="51">
        <v>5.1705043315887496</v>
      </c>
      <c r="AT95" s="51">
        <v>6.17114162445068</v>
      </c>
      <c r="AU95" s="51">
        <v>5.5652103424072301</v>
      </c>
      <c r="AV95" s="51">
        <v>6.7603724002838099</v>
      </c>
      <c r="AW95" s="51">
        <v>6.1921062469482404</v>
      </c>
      <c r="AX95" s="51">
        <v>8.3853108882904106</v>
      </c>
      <c r="AY95" s="51">
        <v>7.4967901706695601</v>
      </c>
      <c r="AZ95" s="51">
        <v>7.61561143398285</v>
      </c>
    </row>
    <row r="96" spans="14:52" x14ac:dyDescent="0.25">
      <c r="S96" s="66" t="s">
        <v>117</v>
      </c>
      <c r="T96" s="64">
        <f t="shared" si="59"/>
        <v>13.9000000953674</v>
      </c>
      <c r="U96" s="64">
        <f t="shared" si="57"/>
        <v>16.650000572204601</v>
      </c>
      <c r="V96" s="64">
        <f t="shared" si="57"/>
        <v>10.1500000953674</v>
      </c>
      <c r="W96" s="64">
        <f t="shared" si="57"/>
        <v>11</v>
      </c>
      <c r="X96" s="64">
        <f t="shared" si="57"/>
        <v>19.111338138580301</v>
      </c>
      <c r="Y96" s="64">
        <f t="shared" si="57"/>
        <v>20.470161437988299</v>
      </c>
      <c r="Z96" s="64">
        <f t="shared" si="57"/>
        <v>11.3109726905823</v>
      </c>
      <c r="AA96" s="64">
        <f t="shared" si="57"/>
        <v>19.4189405441284</v>
      </c>
      <c r="AB96" s="64">
        <f t="shared" si="57"/>
        <v>20.434662342071501</v>
      </c>
      <c r="AC96" s="64">
        <f t="shared" si="57"/>
        <v>22.524804115295399</v>
      </c>
      <c r="AD96" s="64">
        <f t="shared" si="57"/>
        <v>21.583234786987301</v>
      </c>
      <c r="AE96" s="64">
        <f t="shared" si="57"/>
        <v>19.107422351837201</v>
      </c>
      <c r="AF96" s="64">
        <f t="shared" si="57"/>
        <v>18.4458103179932</v>
      </c>
      <c r="AG96" s="64">
        <f t="shared" si="57"/>
        <v>18.437542438507101</v>
      </c>
      <c r="AH96" s="67">
        <f t="shared" si="57"/>
        <v>22.481953620910598</v>
      </c>
      <c r="AI96" s="71">
        <f t="shared" si="58"/>
        <v>8.5819535255431987</v>
      </c>
      <c r="AJ96" s="94"/>
      <c r="AK96" s="50" t="s">
        <v>143</v>
      </c>
      <c r="AL96" s="51">
        <v>9.25</v>
      </c>
      <c r="AM96" s="51">
        <v>1.95000004768372</v>
      </c>
      <c r="AN96" s="51">
        <v>5.3000001907348597</v>
      </c>
      <c r="AO96" s="51">
        <v>2.6499999761581399</v>
      </c>
      <c r="AP96" s="51">
        <v>8.3823183774948102</v>
      </c>
      <c r="AQ96" s="51">
        <v>4.3127051293849901</v>
      </c>
      <c r="AR96" s="51">
        <v>4.0928223133087203</v>
      </c>
      <c r="AS96" s="51">
        <v>5.6009654998779297</v>
      </c>
      <c r="AT96" s="51">
        <v>5.0036343336105302</v>
      </c>
      <c r="AU96" s="51">
        <v>5.68328857421875</v>
      </c>
      <c r="AV96" s="51">
        <v>5.2585918903350803</v>
      </c>
      <c r="AW96" s="51">
        <v>6.2765923738479596</v>
      </c>
      <c r="AX96" s="51">
        <v>5.7623274326324498</v>
      </c>
      <c r="AY96" s="51">
        <v>7.6000961065292403</v>
      </c>
      <c r="AZ96" s="51">
        <v>6.8504650592803999</v>
      </c>
    </row>
    <row r="97" spans="19:52" x14ac:dyDescent="0.25">
      <c r="S97" s="29" t="s">
        <v>118</v>
      </c>
      <c r="T97" s="60">
        <f t="shared" si="59"/>
        <v>12.3499999046326</v>
      </c>
      <c r="U97" s="60">
        <f t="shared" si="57"/>
        <v>11.949999809265099</v>
      </c>
      <c r="V97" s="60">
        <f t="shared" si="57"/>
        <v>16.650000572204601</v>
      </c>
      <c r="W97" s="60">
        <f t="shared" si="57"/>
        <v>10.1500000953674</v>
      </c>
      <c r="X97" s="60">
        <f t="shared" si="57"/>
        <v>11.1391925811768</v>
      </c>
      <c r="Y97" s="60">
        <f t="shared" si="57"/>
        <v>18.7741265296936</v>
      </c>
      <c r="Z97" s="60">
        <f t="shared" si="57"/>
        <v>20.1157274246216</v>
      </c>
      <c r="AA97" s="60">
        <f t="shared" si="57"/>
        <v>11.4766812324524</v>
      </c>
      <c r="AB97" s="60">
        <f t="shared" si="57"/>
        <v>19.172557830810501</v>
      </c>
      <c r="AC97" s="60">
        <f t="shared" si="57"/>
        <v>20.086789131164601</v>
      </c>
      <c r="AD97" s="60">
        <f t="shared" si="57"/>
        <v>22.191535949706999</v>
      </c>
      <c r="AE97" s="60">
        <f t="shared" si="57"/>
        <v>21.2392482757568</v>
      </c>
      <c r="AF97" s="60">
        <f t="shared" si="57"/>
        <v>18.9670701026917</v>
      </c>
      <c r="AG97" s="60">
        <f t="shared" si="57"/>
        <v>18.297356605529799</v>
      </c>
      <c r="AH97" s="61">
        <f t="shared" si="57"/>
        <v>18.196560859680201</v>
      </c>
      <c r="AI97" s="70">
        <f t="shared" si="58"/>
        <v>5.8465609550476003</v>
      </c>
      <c r="AJ97" s="94"/>
      <c r="AK97" s="50" t="s">
        <v>144</v>
      </c>
      <c r="AL97" s="51">
        <v>7.5999999046325701</v>
      </c>
      <c r="AM97" s="51">
        <v>7.5999997854232797</v>
      </c>
      <c r="AN97" s="51">
        <v>2.2999999523162802</v>
      </c>
      <c r="AO97" s="51">
        <v>4</v>
      </c>
      <c r="AP97" s="51">
        <v>2.7911179065704301</v>
      </c>
      <c r="AQ97" s="51">
        <v>7.1121411323547399</v>
      </c>
      <c r="AR97" s="51">
        <v>3.9047405123710601</v>
      </c>
      <c r="AS97" s="51">
        <v>3.9555675983428999</v>
      </c>
      <c r="AT97" s="51">
        <v>5.0524162650108302</v>
      </c>
      <c r="AU97" s="51">
        <v>4.6737204790115401</v>
      </c>
      <c r="AV97" s="51">
        <v>5.1306433677673304</v>
      </c>
      <c r="AW97" s="51">
        <v>4.8348323106765703</v>
      </c>
      <c r="AX97" s="51">
        <v>5.6895533800125104</v>
      </c>
      <c r="AY97" s="51">
        <v>5.22475385665894</v>
      </c>
      <c r="AZ97" s="51">
        <v>6.7632422447204599</v>
      </c>
    </row>
    <row r="98" spans="19:52" x14ac:dyDescent="0.25">
      <c r="S98" s="66" t="s">
        <v>119</v>
      </c>
      <c r="T98" s="64">
        <f t="shared" si="59"/>
        <v>13.5</v>
      </c>
      <c r="U98" s="64">
        <f t="shared" si="57"/>
        <v>10.699999809265099</v>
      </c>
      <c r="V98" s="64">
        <f t="shared" si="57"/>
        <v>11.449999809265099</v>
      </c>
      <c r="W98" s="64">
        <f t="shared" si="57"/>
        <v>16</v>
      </c>
      <c r="X98" s="64">
        <f t="shared" si="57"/>
        <v>10.354242801666301</v>
      </c>
      <c r="Y98" s="64">
        <f t="shared" si="57"/>
        <v>11.401612758636499</v>
      </c>
      <c r="Z98" s="64">
        <f t="shared" si="57"/>
        <v>18.575026512146</v>
      </c>
      <c r="AA98" s="64">
        <f t="shared" si="57"/>
        <v>19.913516044616699</v>
      </c>
      <c r="AB98" s="64">
        <f t="shared" si="57"/>
        <v>11.7431697845459</v>
      </c>
      <c r="AC98" s="64">
        <f t="shared" si="57"/>
        <v>19.066861152648901</v>
      </c>
      <c r="AD98" s="64">
        <f t="shared" si="57"/>
        <v>19.920335292816201</v>
      </c>
      <c r="AE98" s="64">
        <f t="shared" si="57"/>
        <v>22.019263267517101</v>
      </c>
      <c r="AF98" s="64">
        <f t="shared" si="57"/>
        <v>21.067645072937001</v>
      </c>
      <c r="AG98" s="64">
        <f t="shared" si="57"/>
        <v>18.961798191070599</v>
      </c>
      <c r="AH98" s="67">
        <f t="shared" si="57"/>
        <v>18.3073682785034</v>
      </c>
      <c r="AI98" s="71">
        <f t="shared" si="58"/>
        <v>4.8073682785034002</v>
      </c>
      <c r="AJ98" s="94"/>
      <c r="AK98" s="50" t="s">
        <v>145</v>
      </c>
      <c r="AL98" s="51">
        <v>4</v>
      </c>
      <c r="AM98" s="51">
        <v>4.9500000476837203</v>
      </c>
      <c r="AN98" s="51">
        <v>4.2999999523162797</v>
      </c>
      <c r="AO98" s="51">
        <v>3.9500000476837198</v>
      </c>
      <c r="AP98" s="51">
        <v>3.5501548647880599</v>
      </c>
      <c r="AQ98" s="51">
        <v>2.71909856796265</v>
      </c>
      <c r="AR98" s="51">
        <v>5.9600174427032497</v>
      </c>
      <c r="AS98" s="51">
        <v>3.48301368951797</v>
      </c>
      <c r="AT98" s="51">
        <v>3.64628398418427</v>
      </c>
      <c r="AU98" s="51">
        <v>4.4571102261543301</v>
      </c>
      <c r="AV98" s="51">
        <v>4.2188436985015896</v>
      </c>
      <c r="AW98" s="51">
        <v>4.5234228372573897</v>
      </c>
      <c r="AX98" s="51">
        <v>4.3263088464736903</v>
      </c>
      <c r="AY98" s="51">
        <v>5.0302532911300704</v>
      </c>
      <c r="AZ98" s="51">
        <v>4.6329393386840803</v>
      </c>
    </row>
    <row r="99" spans="19:52" x14ac:dyDescent="0.25">
      <c r="S99" s="68" t="s">
        <v>120</v>
      </c>
      <c r="T99" s="62">
        <f t="shared" si="59"/>
        <v>13.1500000953674</v>
      </c>
      <c r="U99" s="62">
        <f t="shared" si="57"/>
        <v>14</v>
      </c>
      <c r="V99" s="62">
        <f t="shared" si="57"/>
        <v>10.5499997138977</v>
      </c>
      <c r="W99" s="62">
        <f t="shared" si="57"/>
        <v>10.5</v>
      </c>
      <c r="X99" s="62">
        <f t="shared" si="57"/>
        <v>16.046293258666999</v>
      </c>
      <c r="Y99" s="62">
        <f t="shared" si="57"/>
        <v>10.6642713546753</v>
      </c>
      <c r="Z99" s="62">
        <f t="shared" si="57"/>
        <v>11.7613878250122</v>
      </c>
      <c r="AA99" s="62">
        <f t="shared" si="57"/>
        <v>18.478487968444799</v>
      </c>
      <c r="AB99" s="62">
        <f t="shared" si="57"/>
        <v>19.841036796569799</v>
      </c>
      <c r="AC99" s="62">
        <f t="shared" si="57"/>
        <v>12.110473155975299</v>
      </c>
      <c r="AD99" s="62">
        <f t="shared" si="57"/>
        <v>19.081752777099599</v>
      </c>
      <c r="AE99" s="62">
        <f t="shared" si="57"/>
        <v>19.888449192047101</v>
      </c>
      <c r="AF99" s="62">
        <f t="shared" si="57"/>
        <v>21.977811813354499</v>
      </c>
      <c r="AG99" s="62">
        <f t="shared" si="57"/>
        <v>21.032288551330598</v>
      </c>
      <c r="AH99" s="63">
        <f t="shared" si="57"/>
        <v>19.078895092010502</v>
      </c>
      <c r="AI99" s="92">
        <f t="shared" si="58"/>
        <v>5.9288949966431019</v>
      </c>
      <c r="AJ99" s="94"/>
      <c r="AK99" s="50" t="s">
        <v>146</v>
      </c>
      <c r="AL99" s="51">
        <v>0</v>
      </c>
      <c r="AM99" s="51">
        <v>4</v>
      </c>
      <c r="AN99" s="51">
        <v>3.2999999523162802</v>
      </c>
      <c r="AO99" s="51">
        <v>3.6500000953674299</v>
      </c>
      <c r="AP99" s="51">
        <v>3.3607572615146601</v>
      </c>
      <c r="AQ99" s="51">
        <v>3.02916467189789</v>
      </c>
      <c r="AR99" s="51">
        <v>2.4347004294395398</v>
      </c>
      <c r="AS99" s="51">
        <v>4.8565551042556798</v>
      </c>
      <c r="AT99" s="51">
        <v>2.96911728382111</v>
      </c>
      <c r="AU99" s="51">
        <v>3.16107529401779</v>
      </c>
      <c r="AV99" s="51">
        <v>3.7677488327026398</v>
      </c>
      <c r="AW99" s="51">
        <v>3.61668753623962</v>
      </c>
      <c r="AX99" s="51">
        <v>3.8277114629745501</v>
      </c>
      <c r="AY99" s="51">
        <v>3.6977940797805799</v>
      </c>
      <c r="AZ99" s="51">
        <v>4.2644082307815596</v>
      </c>
    </row>
    <row r="100" spans="19:52" x14ac:dyDescent="0.25">
      <c r="S100" s="3" t="s">
        <v>9</v>
      </c>
      <c r="T100" s="60">
        <f>SUM(T90:T99)</f>
        <v>144.3500003814697</v>
      </c>
      <c r="U100" s="60">
        <f t="shared" ref="U100:AI100" si="60">SUM(U90:U99)</f>
        <v>152.7500009536742</v>
      </c>
      <c r="V100" s="60">
        <f t="shared" si="60"/>
        <v>154.55000066757191</v>
      </c>
      <c r="W100" s="60">
        <f t="shared" si="60"/>
        <v>165.3999996185303</v>
      </c>
      <c r="X100" s="60">
        <f t="shared" si="60"/>
        <v>177.65582275390628</v>
      </c>
      <c r="Y100" s="60">
        <f t="shared" si="60"/>
        <v>180.4045391082764</v>
      </c>
      <c r="Z100" s="60">
        <f t="shared" si="60"/>
        <v>187.41609954833993</v>
      </c>
      <c r="AA100" s="60">
        <f t="shared" si="60"/>
        <v>193.94985151290888</v>
      </c>
      <c r="AB100" s="60">
        <f t="shared" si="60"/>
        <v>197.7435493469238</v>
      </c>
      <c r="AC100" s="60">
        <f t="shared" si="60"/>
        <v>204.26026773452759</v>
      </c>
      <c r="AD100" s="60">
        <f t="shared" si="60"/>
        <v>213.65717792511001</v>
      </c>
      <c r="AE100" s="60">
        <f t="shared" si="60"/>
        <v>218.45435047149658</v>
      </c>
      <c r="AF100" s="60">
        <f t="shared" si="60"/>
        <v>223.5251255035401</v>
      </c>
      <c r="AG100" s="60">
        <f t="shared" si="60"/>
        <v>228.15723609924331</v>
      </c>
      <c r="AH100" s="60">
        <f t="shared" si="60"/>
        <v>232.59498262405376</v>
      </c>
      <c r="AI100" s="60">
        <f t="shared" si="60"/>
        <v>88.244982242584115</v>
      </c>
      <c r="AJ100" s="99"/>
      <c r="AK100" s="50" t="s">
        <v>147</v>
      </c>
      <c r="AL100" s="51">
        <v>0.64999997615814198</v>
      </c>
      <c r="AM100" s="51">
        <v>0</v>
      </c>
      <c r="AN100" s="51">
        <v>4</v>
      </c>
      <c r="AO100" s="51">
        <v>3.2999999523162802</v>
      </c>
      <c r="AP100" s="51">
        <v>2.7552995085716199</v>
      </c>
      <c r="AQ100" s="51">
        <v>2.6457902416586898</v>
      </c>
      <c r="AR100" s="51">
        <v>2.3983219265937801</v>
      </c>
      <c r="AS100" s="51">
        <v>1.9913961887359599</v>
      </c>
      <c r="AT100" s="51">
        <v>3.7174475193023699</v>
      </c>
      <c r="AU100" s="51">
        <v>2.3086516857147199</v>
      </c>
      <c r="AV100" s="51">
        <v>2.5386904478073098</v>
      </c>
      <c r="AW100" s="51">
        <v>2.9598748683929399</v>
      </c>
      <c r="AX100" s="51">
        <v>2.8807234764099099</v>
      </c>
      <c r="AY100" s="51">
        <v>3.0127725005149801</v>
      </c>
      <c r="AZ100" s="51">
        <v>2.93363726139069</v>
      </c>
    </row>
    <row r="101" spans="19:52" x14ac:dyDescent="0.25">
      <c r="S101" s="75" t="s">
        <v>121</v>
      </c>
      <c r="T101" s="76">
        <f>AL74</f>
        <v>16.300000190734899</v>
      </c>
      <c r="U101" s="76">
        <f t="shared" ref="U101:AH110" si="61">AM74</f>
        <v>13.1500000953674</v>
      </c>
      <c r="V101" s="76">
        <f t="shared" si="61"/>
        <v>13.1499996185303</v>
      </c>
      <c r="W101" s="76">
        <f t="shared" si="61"/>
        <v>10.8999996185303</v>
      </c>
      <c r="X101" s="76">
        <f t="shared" si="61"/>
        <v>10.993812084198</v>
      </c>
      <c r="Y101" s="76">
        <f t="shared" si="61"/>
        <v>16.2210354804993</v>
      </c>
      <c r="Z101" s="76">
        <f t="shared" si="61"/>
        <v>11.070634841918899</v>
      </c>
      <c r="AA101" s="76">
        <f t="shared" si="61"/>
        <v>12.212237358093301</v>
      </c>
      <c r="AB101" s="76">
        <f t="shared" si="61"/>
        <v>18.513458728790301</v>
      </c>
      <c r="AC101" s="76">
        <f t="shared" si="61"/>
        <v>19.886036872863802</v>
      </c>
      <c r="AD101" s="76">
        <f t="shared" si="61"/>
        <v>12.573821544647201</v>
      </c>
      <c r="AE101" s="76">
        <f t="shared" si="61"/>
        <v>19.221560478210399</v>
      </c>
      <c r="AF101" s="76">
        <f t="shared" si="61"/>
        <v>19.984046936035199</v>
      </c>
      <c r="AG101" s="76">
        <f t="shared" si="61"/>
        <v>22.074236869812001</v>
      </c>
      <c r="AH101" s="77">
        <f t="shared" si="61"/>
        <v>21.1385660171509</v>
      </c>
      <c r="AI101" s="91">
        <f t="shared" ref="AI101:AI110" si="62">AH101-T101</f>
        <v>4.8385658264160014</v>
      </c>
      <c r="AJ101" s="94"/>
      <c r="AK101" s="50" t="s">
        <v>148</v>
      </c>
      <c r="AL101" s="51">
        <v>1.6499999761581401</v>
      </c>
      <c r="AM101" s="51">
        <v>0.64999997615814198</v>
      </c>
      <c r="AN101" s="51">
        <v>0</v>
      </c>
      <c r="AO101" s="51">
        <v>3</v>
      </c>
      <c r="AP101" s="51">
        <v>2.3083183169364898</v>
      </c>
      <c r="AQ101" s="51">
        <v>1.9607906341552701</v>
      </c>
      <c r="AR101" s="51">
        <v>1.97102098166943</v>
      </c>
      <c r="AS101" s="51">
        <v>1.8110411763191201</v>
      </c>
      <c r="AT101" s="51">
        <v>1.54266345500946</v>
      </c>
      <c r="AU101" s="51">
        <v>2.7131680250167798</v>
      </c>
      <c r="AV101" s="51">
        <v>1.694555580616</v>
      </c>
      <c r="AW101" s="51">
        <v>1.9355580508709</v>
      </c>
      <c r="AX101" s="51">
        <v>2.2086217105388601</v>
      </c>
      <c r="AY101" s="51">
        <v>2.1769061684608499</v>
      </c>
      <c r="AZ101" s="51">
        <v>2.2583025097846998</v>
      </c>
    </row>
    <row r="102" spans="19:52" x14ac:dyDescent="0.25">
      <c r="S102" s="29" t="s">
        <v>122</v>
      </c>
      <c r="T102" s="60">
        <f>AL75</f>
        <v>14.300000190734901</v>
      </c>
      <c r="U102" s="60">
        <f t="shared" si="61"/>
        <v>17.300000190734899</v>
      </c>
      <c r="V102" s="60">
        <f t="shared" si="61"/>
        <v>13.5</v>
      </c>
      <c r="W102" s="60">
        <f t="shared" si="61"/>
        <v>13.1499996185303</v>
      </c>
      <c r="X102" s="60">
        <f t="shared" si="61"/>
        <v>11.3424644470215</v>
      </c>
      <c r="Y102" s="60">
        <f t="shared" si="61"/>
        <v>11.4860982894897</v>
      </c>
      <c r="Z102" s="60">
        <f t="shared" si="61"/>
        <v>16.393126487731902</v>
      </c>
      <c r="AA102" s="60">
        <f t="shared" si="61"/>
        <v>11.464589595794701</v>
      </c>
      <c r="AB102" s="60">
        <f t="shared" si="61"/>
        <v>12.6411790847778</v>
      </c>
      <c r="AC102" s="60">
        <f t="shared" si="61"/>
        <v>18.568686485290499</v>
      </c>
      <c r="AD102" s="60">
        <f t="shared" si="61"/>
        <v>19.9335746765137</v>
      </c>
      <c r="AE102" s="60">
        <f t="shared" si="61"/>
        <v>13.023371219635001</v>
      </c>
      <c r="AF102" s="60">
        <f t="shared" si="61"/>
        <v>19.367263793945298</v>
      </c>
      <c r="AG102" s="60">
        <f t="shared" si="61"/>
        <v>20.0885410308838</v>
      </c>
      <c r="AH102" s="61">
        <f t="shared" si="61"/>
        <v>22.1827087402344</v>
      </c>
      <c r="AI102" s="70">
        <f t="shared" si="62"/>
        <v>7.8827085494994993</v>
      </c>
      <c r="AJ102" s="94"/>
      <c r="AK102" s="50" t="s">
        <v>149</v>
      </c>
      <c r="AL102" s="51">
        <v>0</v>
      </c>
      <c r="AM102" s="51">
        <v>1</v>
      </c>
      <c r="AN102" s="51">
        <v>0.64999997615814198</v>
      </c>
      <c r="AO102" s="51">
        <v>0</v>
      </c>
      <c r="AP102" s="51">
        <v>2.21642870083451</v>
      </c>
      <c r="AQ102" s="51">
        <v>1.66911253333092</v>
      </c>
      <c r="AR102" s="51">
        <v>1.4471235871315</v>
      </c>
      <c r="AS102" s="51">
        <v>1.52383105456829</v>
      </c>
      <c r="AT102" s="51">
        <v>1.4181052446365401</v>
      </c>
      <c r="AU102" s="51">
        <v>1.2457815408706701</v>
      </c>
      <c r="AV102" s="51">
        <v>2.03416240215302</v>
      </c>
      <c r="AW102" s="51">
        <v>1.3198386430740401</v>
      </c>
      <c r="AX102" s="51">
        <v>1.5293320417404199</v>
      </c>
      <c r="AY102" s="51">
        <v>1.7090719342231799</v>
      </c>
      <c r="AZ102" s="51">
        <v>1.70268574357033</v>
      </c>
    </row>
    <row r="103" spans="19:52" x14ac:dyDescent="0.25">
      <c r="S103" s="66" t="s">
        <v>123</v>
      </c>
      <c r="T103" s="64">
        <f t="shared" ref="T103:T110" si="63">AL76</f>
        <v>10.5499999523163</v>
      </c>
      <c r="U103" s="64">
        <f t="shared" si="61"/>
        <v>14.300000190734901</v>
      </c>
      <c r="V103" s="64">
        <f t="shared" si="61"/>
        <v>17.300000190734899</v>
      </c>
      <c r="W103" s="64">
        <f t="shared" si="61"/>
        <v>14.1500000953674</v>
      </c>
      <c r="X103" s="64">
        <f t="shared" si="61"/>
        <v>13.417451858520501</v>
      </c>
      <c r="Y103" s="64">
        <f t="shared" si="61"/>
        <v>11.683647155761699</v>
      </c>
      <c r="Z103" s="64">
        <f t="shared" si="61"/>
        <v>11.8536376953125</v>
      </c>
      <c r="AA103" s="64">
        <f t="shared" si="61"/>
        <v>16.461583614349401</v>
      </c>
      <c r="AB103" s="64">
        <f t="shared" si="61"/>
        <v>11.7595062255859</v>
      </c>
      <c r="AC103" s="64">
        <f t="shared" si="61"/>
        <v>12.953474044799799</v>
      </c>
      <c r="AD103" s="64">
        <f t="shared" si="61"/>
        <v>18.549168586731</v>
      </c>
      <c r="AE103" s="64">
        <f t="shared" si="61"/>
        <v>19.897023200988802</v>
      </c>
      <c r="AF103" s="64">
        <f t="shared" si="61"/>
        <v>13.3573713302612</v>
      </c>
      <c r="AG103" s="64">
        <f t="shared" si="61"/>
        <v>19.419211387634299</v>
      </c>
      <c r="AH103" s="67">
        <f t="shared" si="61"/>
        <v>20.105287551879901</v>
      </c>
      <c r="AI103" s="71">
        <f t="shared" si="62"/>
        <v>9.5552875995636004</v>
      </c>
      <c r="AJ103" s="94"/>
      <c r="AK103" s="50" t="s">
        <v>150</v>
      </c>
      <c r="AL103" s="51">
        <v>4.6000001430511501</v>
      </c>
      <c r="AM103" s="51">
        <v>3.9500000476837198</v>
      </c>
      <c r="AN103" s="51">
        <v>2.6499999761581399</v>
      </c>
      <c r="AO103" s="51">
        <v>0</v>
      </c>
      <c r="AP103" s="51">
        <v>0.23447738215327299</v>
      </c>
      <c r="AQ103" s="51">
        <v>1.7301584780216199</v>
      </c>
      <c r="AR103" s="51">
        <v>1.3392203748226199</v>
      </c>
      <c r="AS103" s="51">
        <v>1.17087042331696</v>
      </c>
      <c r="AT103" s="51">
        <v>1.2719311416149099</v>
      </c>
      <c r="AU103" s="51">
        <v>1.2039322108030299</v>
      </c>
      <c r="AV103" s="51">
        <v>1.09101998806</v>
      </c>
      <c r="AW103" s="51">
        <v>1.62707906961441</v>
      </c>
      <c r="AX103" s="51">
        <v>1.13278289139271</v>
      </c>
      <c r="AY103" s="51">
        <v>1.2975246012210799</v>
      </c>
      <c r="AZ103" s="51">
        <v>1.4229048490524301</v>
      </c>
    </row>
    <row r="104" spans="19:52" x14ac:dyDescent="0.25">
      <c r="S104" s="29" t="s">
        <v>124</v>
      </c>
      <c r="T104" s="60">
        <f t="shared" si="63"/>
        <v>16.049999713897702</v>
      </c>
      <c r="U104" s="60">
        <f t="shared" si="61"/>
        <v>9.3999998569488508</v>
      </c>
      <c r="V104" s="60">
        <f t="shared" si="61"/>
        <v>13.6499996185303</v>
      </c>
      <c r="W104" s="60">
        <f t="shared" si="61"/>
        <v>17.949999809265101</v>
      </c>
      <c r="X104" s="60">
        <f t="shared" si="61"/>
        <v>14.1406874656677</v>
      </c>
      <c r="Y104" s="60">
        <f t="shared" si="61"/>
        <v>13.524689197540299</v>
      </c>
      <c r="Z104" s="60">
        <f t="shared" si="61"/>
        <v>11.851294517517101</v>
      </c>
      <c r="AA104" s="60">
        <f t="shared" si="61"/>
        <v>12.0463418960571</v>
      </c>
      <c r="AB104" s="60">
        <f t="shared" si="61"/>
        <v>16.3667106628418</v>
      </c>
      <c r="AC104" s="60">
        <f t="shared" si="61"/>
        <v>11.8965954780579</v>
      </c>
      <c r="AD104" s="60">
        <f t="shared" si="61"/>
        <v>13.098145961761499</v>
      </c>
      <c r="AE104" s="60">
        <f t="shared" si="61"/>
        <v>18.363598823547399</v>
      </c>
      <c r="AF104" s="60">
        <f t="shared" si="61"/>
        <v>19.692883491516099</v>
      </c>
      <c r="AG104" s="60">
        <f t="shared" si="61"/>
        <v>13.5175404548645</v>
      </c>
      <c r="AH104" s="61">
        <f t="shared" si="61"/>
        <v>19.2920789718628</v>
      </c>
      <c r="AI104" s="70">
        <f t="shared" si="62"/>
        <v>3.2420792579650985</v>
      </c>
      <c r="AJ104" s="94"/>
      <c r="AK104" s="50"/>
      <c r="AL104" s="50"/>
      <c r="AM104" s="50"/>
      <c r="AN104" s="50"/>
      <c r="AO104" s="50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</row>
    <row r="105" spans="19:52" x14ac:dyDescent="0.25">
      <c r="S105" s="66" t="s">
        <v>125</v>
      </c>
      <c r="T105" s="64">
        <f t="shared" si="63"/>
        <v>11</v>
      </c>
      <c r="U105" s="64">
        <f t="shared" si="61"/>
        <v>15.4000000953674</v>
      </c>
      <c r="V105" s="64">
        <f t="shared" si="61"/>
        <v>9.8999998569488508</v>
      </c>
      <c r="W105" s="64">
        <f t="shared" si="61"/>
        <v>13.6499996185303</v>
      </c>
      <c r="X105" s="64">
        <f t="shared" si="61"/>
        <v>17.501891136169402</v>
      </c>
      <c r="Y105" s="64">
        <f t="shared" si="61"/>
        <v>14.0272121429443</v>
      </c>
      <c r="Z105" s="64">
        <f t="shared" si="61"/>
        <v>13.505120754241901</v>
      </c>
      <c r="AA105" s="64">
        <f t="shared" si="61"/>
        <v>11.896255970001199</v>
      </c>
      <c r="AB105" s="64">
        <f t="shared" si="61"/>
        <v>12.1130981445313</v>
      </c>
      <c r="AC105" s="64">
        <f t="shared" si="61"/>
        <v>16.147313594818101</v>
      </c>
      <c r="AD105" s="64">
        <f t="shared" si="61"/>
        <v>11.9136457443237</v>
      </c>
      <c r="AE105" s="64">
        <f t="shared" si="61"/>
        <v>13.125419616699199</v>
      </c>
      <c r="AF105" s="64">
        <f t="shared" si="61"/>
        <v>18.043070316314701</v>
      </c>
      <c r="AG105" s="64">
        <f t="shared" si="61"/>
        <v>19.375439643859899</v>
      </c>
      <c r="AH105" s="67">
        <f t="shared" si="61"/>
        <v>13.5507435798645</v>
      </c>
      <c r="AI105" s="71">
        <f t="shared" si="62"/>
        <v>2.5507435798645002</v>
      </c>
      <c r="AJ105" s="94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</row>
    <row r="106" spans="19:52" x14ac:dyDescent="0.25">
      <c r="S106" s="29" t="s">
        <v>126</v>
      </c>
      <c r="T106" s="60">
        <f t="shared" si="63"/>
        <v>13</v>
      </c>
      <c r="U106" s="60">
        <f t="shared" si="61"/>
        <v>11</v>
      </c>
      <c r="V106" s="60">
        <f t="shared" si="61"/>
        <v>14.750000476837201</v>
      </c>
      <c r="W106" s="60">
        <f t="shared" si="61"/>
        <v>9.7499997615814191</v>
      </c>
      <c r="X106" s="60">
        <f t="shared" si="61"/>
        <v>13.4718894958496</v>
      </c>
      <c r="Y106" s="60">
        <f t="shared" si="61"/>
        <v>17.1301140785217</v>
      </c>
      <c r="Z106" s="60">
        <f t="shared" si="61"/>
        <v>13.926267623901399</v>
      </c>
      <c r="AA106" s="60">
        <f t="shared" si="61"/>
        <v>13.4950523376465</v>
      </c>
      <c r="AB106" s="60">
        <f t="shared" si="61"/>
        <v>11.950352191925001</v>
      </c>
      <c r="AC106" s="60">
        <f t="shared" si="61"/>
        <v>12.190201282501199</v>
      </c>
      <c r="AD106" s="60">
        <f t="shared" si="61"/>
        <v>15.9669919013977</v>
      </c>
      <c r="AE106" s="60">
        <f t="shared" si="61"/>
        <v>11.9492707252502</v>
      </c>
      <c r="AF106" s="60">
        <f t="shared" si="61"/>
        <v>13.167199134826699</v>
      </c>
      <c r="AG106" s="60">
        <f t="shared" si="61"/>
        <v>17.770487785339402</v>
      </c>
      <c r="AH106" s="61">
        <f t="shared" si="61"/>
        <v>19.097063064575199</v>
      </c>
      <c r="AI106" s="70">
        <f t="shared" si="62"/>
        <v>6.0970630645751989</v>
      </c>
      <c r="AJ106" s="94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</row>
    <row r="107" spans="19:52" x14ac:dyDescent="0.25">
      <c r="S107" s="66" t="s">
        <v>127</v>
      </c>
      <c r="T107" s="64">
        <f t="shared" si="63"/>
        <v>8.2499997615814191</v>
      </c>
      <c r="U107" s="64">
        <f t="shared" si="61"/>
        <v>11.8499999046326</v>
      </c>
      <c r="V107" s="64">
        <f t="shared" si="61"/>
        <v>10.3499999046326</v>
      </c>
      <c r="W107" s="64">
        <f t="shared" si="61"/>
        <v>15.050000190734901</v>
      </c>
      <c r="X107" s="64">
        <f t="shared" si="61"/>
        <v>9.8755729198455793</v>
      </c>
      <c r="Y107" s="64">
        <f t="shared" si="61"/>
        <v>13.355000019073501</v>
      </c>
      <c r="Z107" s="64">
        <f t="shared" si="61"/>
        <v>16.812501430511499</v>
      </c>
      <c r="AA107" s="64">
        <f t="shared" si="61"/>
        <v>13.876205921173099</v>
      </c>
      <c r="AB107" s="64">
        <f t="shared" si="61"/>
        <v>13.5393252372742</v>
      </c>
      <c r="AC107" s="64">
        <f t="shared" si="61"/>
        <v>12.0527682304382</v>
      </c>
      <c r="AD107" s="64">
        <f t="shared" si="61"/>
        <v>12.313509941101101</v>
      </c>
      <c r="AE107" s="64">
        <f t="shared" si="61"/>
        <v>15.8506197929382</v>
      </c>
      <c r="AF107" s="64">
        <f t="shared" si="61"/>
        <v>12.0275139808655</v>
      </c>
      <c r="AG107" s="64">
        <f t="shared" si="61"/>
        <v>13.259256362915</v>
      </c>
      <c r="AH107" s="67">
        <f t="shared" si="61"/>
        <v>17.571884632110599</v>
      </c>
      <c r="AI107" s="71">
        <f t="shared" si="62"/>
        <v>9.3218848705291801</v>
      </c>
      <c r="AJ107" s="94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</row>
    <row r="108" spans="19:52" x14ac:dyDescent="0.25">
      <c r="S108" s="29" t="s">
        <v>128</v>
      </c>
      <c r="T108" s="60">
        <f t="shared" si="63"/>
        <v>11.399999856948901</v>
      </c>
      <c r="U108" s="60">
        <f t="shared" si="61"/>
        <v>9.2499997615814191</v>
      </c>
      <c r="V108" s="60">
        <f t="shared" si="61"/>
        <v>11.2000000476837</v>
      </c>
      <c r="W108" s="60">
        <f t="shared" si="61"/>
        <v>8.8499999046325701</v>
      </c>
      <c r="X108" s="60">
        <f t="shared" si="61"/>
        <v>14.815514564514199</v>
      </c>
      <c r="Y108" s="60">
        <f t="shared" si="61"/>
        <v>10.0532548427582</v>
      </c>
      <c r="Z108" s="60">
        <f t="shared" si="61"/>
        <v>13.2938008308411</v>
      </c>
      <c r="AA108" s="60">
        <f t="shared" si="61"/>
        <v>16.567097663879402</v>
      </c>
      <c r="AB108" s="60">
        <f t="shared" si="61"/>
        <v>13.886076927185099</v>
      </c>
      <c r="AC108" s="60">
        <f t="shared" si="61"/>
        <v>13.634533405303999</v>
      </c>
      <c r="AD108" s="60">
        <f t="shared" si="61"/>
        <v>12.207371234893801</v>
      </c>
      <c r="AE108" s="60">
        <f t="shared" si="61"/>
        <v>12.488751411438001</v>
      </c>
      <c r="AF108" s="60">
        <f t="shared" si="61"/>
        <v>15.8028788566589</v>
      </c>
      <c r="AG108" s="60">
        <f t="shared" si="61"/>
        <v>12.1665496826172</v>
      </c>
      <c r="AH108" s="61">
        <f t="shared" si="61"/>
        <v>13.406146049499499</v>
      </c>
      <c r="AI108" s="70">
        <f t="shared" si="62"/>
        <v>2.0061461925505988</v>
      </c>
      <c r="AJ108" s="94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</row>
    <row r="109" spans="19:52" x14ac:dyDescent="0.25">
      <c r="S109" s="66" t="s">
        <v>129</v>
      </c>
      <c r="T109" s="64">
        <f t="shared" si="63"/>
        <v>9.6000003814697301</v>
      </c>
      <c r="U109" s="64">
        <f t="shared" si="61"/>
        <v>10.899999856948901</v>
      </c>
      <c r="V109" s="64">
        <f t="shared" si="61"/>
        <v>7.2999999523162797</v>
      </c>
      <c r="W109" s="64">
        <f t="shared" si="61"/>
        <v>10.2000000476837</v>
      </c>
      <c r="X109" s="64">
        <f t="shared" si="61"/>
        <v>8.8461487293243408</v>
      </c>
      <c r="Y109" s="64">
        <f t="shared" si="61"/>
        <v>14.5105633735657</v>
      </c>
      <c r="Z109" s="64">
        <f t="shared" si="61"/>
        <v>10.170175075531001</v>
      </c>
      <c r="AA109" s="64">
        <f t="shared" si="61"/>
        <v>13.1816158294678</v>
      </c>
      <c r="AB109" s="64">
        <f t="shared" si="61"/>
        <v>16.257819652557401</v>
      </c>
      <c r="AC109" s="64">
        <f t="shared" si="61"/>
        <v>13.829172611236601</v>
      </c>
      <c r="AD109" s="64">
        <f t="shared" si="61"/>
        <v>13.6619486808777</v>
      </c>
      <c r="AE109" s="64">
        <f t="shared" si="61"/>
        <v>12.306145668029799</v>
      </c>
      <c r="AF109" s="64">
        <f t="shared" si="61"/>
        <v>12.5985026359558</v>
      </c>
      <c r="AG109" s="64">
        <f t="shared" si="61"/>
        <v>15.677129268646199</v>
      </c>
      <c r="AH109" s="67">
        <f t="shared" si="61"/>
        <v>12.2500257492065</v>
      </c>
      <c r="AI109" s="71">
        <f t="shared" si="62"/>
        <v>2.6500253677367702</v>
      </c>
      <c r="AJ109" s="94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</row>
    <row r="110" spans="19:52" x14ac:dyDescent="0.25">
      <c r="S110" s="68" t="s">
        <v>130</v>
      </c>
      <c r="T110" s="62">
        <f t="shared" si="63"/>
        <v>12.75</v>
      </c>
      <c r="U110" s="62">
        <f t="shared" si="61"/>
        <v>11.550000190734901</v>
      </c>
      <c r="V110" s="62">
        <f t="shared" si="61"/>
        <v>9.75</v>
      </c>
      <c r="W110" s="62">
        <f t="shared" si="61"/>
        <v>5.9500000476837203</v>
      </c>
      <c r="X110" s="62">
        <f t="shared" si="61"/>
        <v>10.1171844005585</v>
      </c>
      <c r="Y110" s="62">
        <f t="shared" si="61"/>
        <v>8.8232965469360405</v>
      </c>
      <c r="Z110" s="62">
        <f t="shared" si="61"/>
        <v>14.1752586364746</v>
      </c>
      <c r="AA110" s="62">
        <f t="shared" si="61"/>
        <v>10.2617211341858</v>
      </c>
      <c r="AB110" s="62">
        <f t="shared" si="61"/>
        <v>13.0206227302551</v>
      </c>
      <c r="AC110" s="62">
        <f t="shared" si="61"/>
        <v>15.8946089744568</v>
      </c>
      <c r="AD110" s="62">
        <f t="shared" si="61"/>
        <v>13.732208728790299</v>
      </c>
      <c r="AE110" s="62">
        <f t="shared" si="61"/>
        <v>13.648596763610801</v>
      </c>
      <c r="AF110" s="62">
        <f t="shared" si="61"/>
        <v>12.3646130561829</v>
      </c>
      <c r="AG110" s="62">
        <f t="shared" si="61"/>
        <v>12.6733131408691</v>
      </c>
      <c r="AH110" s="63">
        <f t="shared" si="61"/>
        <v>15.5120658874512</v>
      </c>
      <c r="AI110" s="92">
        <f t="shared" si="62"/>
        <v>2.7620658874512003</v>
      </c>
      <c r="AJ110" s="94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</row>
    <row r="111" spans="19:52" x14ac:dyDescent="0.25">
      <c r="S111" s="3" t="s">
        <v>9</v>
      </c>
      <c r="T111" s="60">
        <f>SUM(T101:T110)</f>
        <v>123.20000004768384</v>
      </c>
      <c r="U111" s="60">
        <f t="shared" ref="U111:AI111" si="64">SUM(U101:U110)</f>
        <v>124.10000014305128</v>
      </c>
      <c r="V111" s="60">
        <f t="shared" si="64"/>
        <v>120.84999966621413</v>
      </c>
      <c r="W111" s="60">
        <f t="shared" si="64"/>
        <v>119.59999871253972</v>
      </c>
      <c r="X111" s="60">
        <f t="shared" si="64"/>
        <v>124.52261710166933</v>
      </c>
      <c r="Y111" s="60">
        <f t="shared" si="64"/>
        <v>130.81491112709043</v>
      </c>
      <c r="Z111" s="60">
        <f t="shared" si="64"/>
        <v>133.05181789398191</v>
      </c>
      <c r="AA111" s="60">
        <f t="shared" si="64"/>
        <v>131.46270132064831</v>
      </c>
      <c r="AB111" s="60">
        <f t="shared" si="64"/>
        <v>140.04814958572391</v>
      </c>
      <c r="AC111" s="60">
        <f t="shared" si="64"/>
        <v>147.0533909797669</v>
      </c>
      <c r="AD111" s="60">
        <f t="shared" si="64"/>
        <v>143.95038700103774</v>
      </c>
      <c r="AE111" s="60">
        <f t="shared" si="64"/>
        <v>149.87435770034782</v>
      </c>
      <c r="AF111" s="60">
        <f t="shared" si="64"/>
        <v>156.40534353256231</v>
      </c>
      <c r="AG111" s="60">
        <f t="shared" si="64"/>
        <v>166.02170562744141</v>
      </c>
      <c r="AH111" s="60">
        <f t="shared" si="64"/>
        <v>174.10657024383548</v>
      </c>
      <c r="AI111" s="60">
        <f t="shared" si="64"/>
        <v>50.906570196151648</v>
      </c>
      <c r="AJ111" s="99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</row>
    <row r="112" spans="19:52" x14ac:dyDescent="0.25">
      <c r="S112" s="75" t="s">
        <v>131</v>
      </c>
      <c r="T112" s="76">
        <f>AL84</f>
        <v>4.6500000953674299</v>
      </c>
      <c r="U112" s="76">
        <f t="shared" ref="U112:AH121" si="65">AM84</f>
        <v>12.1000003814697</v>
      </c>
      <c r="V112" s="76">
        <f t="shared" si="65"/>
        <v>12.050000190734901</v>
      </c>
      <c r="W112" s="76">
        <f t="shared" si="65"/>
        <v>6.9500001668930098</v>
      </c>
      <c r="X112" s="76">
        <f t="shared" si="65"/>
        <v>6.3106942176818803</v>
      </c>
      <c r="Y112" s="76">
        <f t="shared" si="65"/>
        <v>10.092081785202</v>
      </c>
      <c r="Z112" s="76">
        <f t="shared" si="65"/>
        <v>8.8322074413299596</v>
      </c>
      <c r="AA112" s="76">
        <f t="shared" si="65"/>
        <v>13.8832516670227</v>
      </c>
      <c r="AB112" s="76">
        <f t="shared" si="65"/>
        <v>10.3881039619446</v>
      </c>
      <c r="AC112" s="76">
        <f t="shared" si="65"/>
        <v>12.888996124267599</v>
      </c>
      <c r="AD112" s="76">
        <f t="shared" si="65"/>
        <v>15.5648860931396</v>
      </c>
      <c r="AE112" s="76">
        <f t="shared" si="65"/>
        <v>13.667085647583001</v>
      </c>
      <c r="AF112" s="76">
        <f t="shared" si="65"/>
        <v>13.657262802124</v>
      </c>
      <c r="AG112" s="76">
        <f t="shared" si="65"/>
        <v>12.455548286438001</v>
      </c>
      <c r="AH112" s="77">
        <f t="shared" si="65"/>
        <v>12.7766304016113</v>
      </c>
      <c r="AI112" s="81">
        <f t="shared" ref="AI112:AI121" si="66">AH112-T112</f>
        <v>8.1266303062438698</v>
      </c>
      <c r="AJ112" s="94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</row>
    <row r="113" spans="19:52" x14ac:dyDescent="0.25">
      <c r="S113" s="29" t="s">
        <v>132</v>
      </c>
      <c r="T113" s="60">
        <f>AL85</f>
        <v>7.1000001430511501</v>
      </c>
      <c r="U113" s="60">
        <f t="shared" si="65"/>
        <v>6.3000001907348597</v>
      </c>
      <c r="V113" s="60">
        <f t="shared" si="65"/>
        <v>11.949999809265099</v>
      </c>
      <c r="W113" s="60">
        <f t="shared" si="65"/>
        <v>10.75</v>
      </c>
      <c r="X113" s="60">
        <f t="shared" si="65"/>
        <v>7.3211472034454301</v>
      </c>
      <c r="Y113" s="60">
        <f t="shared" si="65"/>
        <v>6.6976761817932102</v>
      </c>
      <c r="Z113" s="60">
        <f t="shared" si="65"/>
        <v>10.120002031326299</v>
      </c>
      <c r="AA113" s="60">
        <f t="shared" si="65"/>
        <v>8.8737840652465803</v>
      </c>
      <c r="AB113" s="60">
        <f t="shared" si="65"/>
        <v>13.6744794845581</v>
      </c>
      <c r="AC113" s="60">
        <f t="shared" si="65"/>
        <v>10.5601060390472</v>
      </c>
      <c r="AD113" s="60">
        <f t="shared" si="65"/>
        <v>12.7944016456604</v>
      </c>
      <c r="AE113" s="60">
        <f t="shared" si="65"/>
        <v>15.269655227661101</v>
      </c>
      <c r="AF113" s="60">
        <f t="shared" si="65"/>
        <v>13.6499819755554</v>
      </c>
      <c r="AG113" s="60">
        <f t="shared" si="65"/>
        <v>13.712623596191399</v>
      </c>
      <c r="AH113" s="61">
        <f t="shared" si="65"/>
        <v>12.5926585197449</v>
      </c>
      <c r="AI113" s="70">
        <f t="shared" si="66"/>
        <v>5.4926583766937496</v>
      </c>
      <c r="AJ113" s="94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</row>
    <row r="114" spans="19:52" x14ac:dyDescent="0.25">
      <c r="S114" s="66" t="s">
        <v>133</v>
      </c>
      <c r="T114" s="64">
        <f t="shared" ref="T114:T121" si="67">AL86</f>
        <v>5.9500001668930098</v>
      </c>
      <c r="U114" s="64">
        <f t="shared" si="65"/>
        <v>8.4500000476837194</v>
      </c>
      <c r="V114" s="64">
        <f t="shared" si="65"/>
        <v>6.8000001907348597</v>
      </c>
      <c r="W114" s="64">
        <f t="shared" si="65"/>
        <v>13.6000003814697</v>
      </c>
      <c r="X114" s="64">
        <f t="shared" si="65"/>
        <v>10.432332277298</v>
      </c>
      <c r="Y114" s="64">
        <f t="shared" si="65"/>
        <v>7.6147214174270603</v>
      </c>
      <c r="Z114" s="64">
        <f t="shared" si="65"/>
        <v>7.0045320987701398</v>
      </c>
      <c r="AA114" s="64">
        <f t="shared" si="65"/>
        <v>10.0667834281921</v>
      </c>
      <c r="AB114" s="64">
        <f t="shared" si="65"/>
        <v>8.8492751121520996</v>
      </c>
      <c r="AC114" s="64">
        <f t="shared" si="65"/>
        <v>13.3857445716858</v>
      </c>
      <c r="AD114" s="64">
        <f t="shared" si="65"/>
        <v>10.648499011993399</v>
      </c>
      <c r="AE114" s="64">
        <f t="shared" si="65"/>
        <v>12.643769741058399</v>
      </c>
      <c r="AF114" s="64">
        <f t="shared" si="65"/>
        <v>14.911104202270501</v>
      </c>
      <c r="AG114" s="64">
        <f t="shared" si="65"/>
        <v>13.5628881454468</v>
      </c>
      <c r="AH114" s="67">
        <f t="shared" si="65"/>
        <v>13.6935925483704</v>
      </c>
      <c r="AI114" s="71">
        <f t="shared" si="66"/>
        <v>7.7435923814773906</v>
      </c>
      <c r="AJ114" s="94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</row>
    <row r="115" spans="19:52" x14ac:dyDescent="0.25">
      <c r="S115" s="29" t="s">
        <v>134</v>
      </c>
      <c r="T115" s="60">
        <f t="shared" si="67"/>
        <v>9.4000000953674299</v>
      </c>
      <c r="U115" s="60">
        <f t="shared" si="65"/>
        <v>5.9500001668930098</v>
      </c>
      <c r="V115" s="60">
        <f t="shared" si="65"/>
        <v>8.4500000476837194</v>
      </c>
      <c r="W115" s="60">
        <f t="shared" si="65"/>
        <v>5.6500000953674299</v>
      </c>
      <c r="X115" s="60">
        <f t="shared" si="65"/>
        <v>12.819668054580699</v>
      </c>
      <c r="Y115" s="60">
        <f t="shared" si="65"/>
        <v>9.9981842041015607</v>
      </c>
      <c r="Z115" s="60">
        <f t="shared" si="65"/>
        <v>7.7309904098510698</v>
      </c>
      <c r="AA115" s="60">
        <f t="shared" si="65"/>
        <v>7.16320776939392</v>
      </c>
      <c r="AB115" s="60">
        <f t="shared" si="65"/>
        <v>9.8697261810302699</v>
      </c>
      <c r="AC115" s="60">
        <f t="shared" si="65"/>
        <v>8.6975073814392108</v>
      </c>
      <c r="AD115" s="60">
        <f t="shared" si="65"/>
        <v>12.9382445812225</v>
      </c>
      <c r="AE115" s="60">
        <f t="shared" si="65"/>
        <v>10.5763092041016</v>
      </c>
      <c r="AF115" s="60">
        <f t="shared" si="65"/>
        <v>12.354001998901399</v>
      </c>
      <c r="AG115" s="60">
        <f t="shared" si="65"/>
        <v>14.429411888122599</v>
      </c>
      <c r="AH115" s="61">
        <f t="shared" si="65"/>
        <v>13.319362163543699</v>
      </c>
      <c r="AI115" s="70">
        <f t="shared" si="66"/>
        <v>3.9193620681762695</v>
      </c>
      <c r="AJ115" s="94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</row>
    <row r="116" spans="19:52" x14ac:dyDescent="0.25">
      <c r="S116" s="66" t="s">
        <v>135</v>
      </c>
      <c r="T116" s="64">
        <f t="shared" si="67"/>
        <v>4.2999999523162797</v>
      </c>
      <c r="U116" s="64">
        <f t="shared" si="65"/>
        <v>5.75</v>
      </c>
      <c r="V116" s="64">
        <f t="shared" si="65"/>
        <v>4.9499999284744298</v>
      </c>
      <c r="W116" s="64">
        <f t="shared" si="65"/>
        <v>7.3000001907348597</v>
      </c>
      <c r="X116" s="64">
        <f t="shared" si="65"/>
        <v>5.7119956016540501</v>
      </c>
      <c r="Y116" s="64">
        <f t="shared" si="65"/>
        <v>11.968284606933601</v>
      </c>
      <c r="Z116" s="64">
        <f t="shared" si="65"/>
        <v>9.4599843025207502</v>
      </c>
      <c r="AA116" s="64">
        <f t="shared" si="65"/>
        <v>7.7112100124359104</v>
      </c>
      <c r="AB116" s="64">
        <f t="shared" si="65"/>
        <v>7.1831939220428502</v>
      </c>
      <c r="AC116" s="64">
        <f t="shared" si="65"/>
        <v>9.5472297668456996</v>
      </c>
      <c r="AD116" s="64">
        <f t="shared" si="65"/>
        <v>8.4091846942901594</v>
      </c>
      <c r="AE116" s="64">
        <f t="shared" si="65"/>
        <v>12.3677158355713</v>
      </c>
      <c r="AF116" s="64">
        <f t="shared" si="65"/>
        <v>10.3612446784973</v>
      </c>
      <c r="AG116" s="64">
        <f t="shared" si="65"/>
        <v>11.9114379882813</v>
      </c>
      <c r="AH116" s="67">
        <f t="shared" si="65"/>
        <v>13.811086177825899</v>
      </c>
      <c r="AI116" s="71">
        <f t="shared" si="66"/>
        <v>9.5110862255096187</v>
      </c>
      <c r="AJ116" s="94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</row>
    <row r="117" spans="19:52" x14ac:dyDescent="0.25">
      <c r="S117" s="29" t="s">
        <v>136</v>
      </c>
      <c r="T117" s="60">
        <f t="shared" si="67"/>
        <v>7.9000000953674299</v>
      </c>
      <c r="U117" s="60">
        <f t="shared" si="65"/>
        <v>4.2999999523162797</v>
      </c>
      <c r="V117" s="60">
        <f t="shared" si="65"/>
        <v>6.1000001430511501</v>
      </c>
      <c r="W117" s="60">
        <f t="shared" si="65"/>
        <v>4.6000000238418597</v>
      </c>
      <c r="X117" s="60">
        <f t="shared" si="65"/>
        <v>7.27191090583801</v>
      </c>
      <c r="Y117" s="60">
        <f t="shared" si="65"/>
        <v>5.8951585292816198</v>
      </c>
      <c r="Z117" s="60">
        <f t="shared" si="65"/>
        <v>11.420934677124</v>
      </c>
      <c r="AA117" s="60">
        <f t="shared" si="65"/>
        <v>9.1761808395385707</v>
      </c>
      <c r="AB117" s="60">
        <f t="shared" si="65"/>
        <v>7.80706858634949</v>
      </c>
      <c r="AC117" s="60">
        <f t="shared" si="65"/>
        <v>7.3225758075714102</v>
      </c>
      <c r="AD117" s="60">
        <f t="shared" si="65"/>
        <v>9.4290015697479195</v>
      </c>
      <c r="AE117" s="60">
        <f t="shared" si="65"/>
        <v>8.3285307884216309</v>
      </c>
      <c r="AF117" s="60">
        <f t="shared" si="65"/>
        <v>12.051547765731801</v>
      </c>
      <c r="AG117" s="60">
        <f t="shared" si="65"/>
        <v>10.325163602829001</v>
      </c>
      <c r="AH117" s="61">
        <f t="shared" si="65"/>
        <v>11.7081074714661</v>
      </c>
      <c r="AI117" s="70">
        <f t="shared" si="66"/>
        <v>3.8081073760986701</v>
      </c>
      <c r="AJ117" s="94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</row>
    <row r="118" spans="19:52" x14ac:dyDescent="0.25">
      <c r="S118" s="66" t="s">
        <v>137</v>
      </c>
      <c r="T118" s="64">
        <f t="shared" si="67"/>
        <v>5.2999999523162797</v>
      </c>
      <c r="U118" s="64">
        <f t="shared" si="65"/>
        <v>7.9000000953674299</v>
      </c>
      <c r="V118" s="64">
        <f t="shared" si="65"/>
        <v>3.2999999523162802</v>
      </c>
      <c r="W118" s="64">
        <f t="shared" si="65"/>
        <v>7.1000001430511501</v>
      </c>
      <c r="X118" s="64">
        <f t="shared" si="65"/>
        <v>4.8735047578811601</v>
      </c>
      <c r="Y118" s="64">
        <f t="shared" si="65"/>
        <v>7.2545528411865199</v>
      </c>
      <c r="Z118" s="64">
        <f t="shared" si="65"/>
        <v>6.0558102130889901</v>
      </c>
      <c r="AA118" s="64">
        <f t="shared" si="65"/>
        <v>10.9183671474457</v>
      </c>
      <c r="AB118" s="64">
        <f t="shared" si="65"/>
        <v>8.9314756393432599</v>
      </c>
      <c r="AC118" s="64">
        <f t="shared" si="65"/>
        <v>7.8970377445220903</v>
      </c>
      <c r="AD118" s="64">
        <f t="shared" si="65"/>
        <v>7.4538159370422399</v>
      </c>
      <c r="AE118" s="64">
        <f t="shared" si="65"/>
        <v>9.3157303333282506</v>
      </c>
      <c r="AF118" s="64">
        <f t="shared" si="65"/>
        <v>8.2582347393035906</v>
      </c>
      <c r="AG118" s="64">
        <f t="shared" si="65"/>
        <v>11.7518553733826</v>
      </c>
      <c r="AH118" s="67">
        <f t="shared" si="65"/>
        <v>10.286138057708699</v>
      </c>
      <c r="AI118" s="71">
        <f t="shared" si="66"/>
        <v>4.9861381053924196</v>
      </c>
      <c r="AJ118" s="94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</row>
    <row r="119" spans="19:52" x14ac:dyDescent="0.25">
      <c r="S119" s="29" t="s">
        <v>138</v>
      </c>
      <c r="T119" s="60">
        <f t="shared" si="67"/>
        <v>6.6500000953674299</v>
      </c>
      <c r="U119" s="60">
        <f t="shared" si="65"/>
        <v>4.2999999523162797</v>
      </c>
      <c r="V119" s="60">
        <f t="shared" si="65"/>
        <v>6.5999999046325701</v>
      </c>
      <c r="W119" s="60">
        <f t="shared" si="65"/>
        <v>3.9500000476837198</v>
      </c>
      <c r="X119" s="60">
        <f t="shared" si="65"/>
        <v>6.9768536090850803</v>
      </c>
      <c r="Y119" s="60">
        <f t="shared" si="65"/>
        <v>5.1903307437896702</v>
      </c>
      <c r="Z119" s="60">
        <f t="shared" si="65"/>
        <v>7.2810134887695304</v>
      </c>
      <c r="AA119" s="60">
        <f t="shared" si="65"/>
        <v>6.2407121658325204</v>
      </c>
      <c r="AB119" s="60">
        <f t="shared" si="65"/>
        <v>10.4784045219421</v>
      </c>
      <c r="AC119" s="60">
        <f t="shared" si="65"/>
        <v>8.7445933818817103</v>
      </c>
      <c r="AD119" s="60">
        <f t="shared" si="65"/>
        <v>8.0136446952819806</v>
      </c>
      <c r="AE119" s="60">
        <f t="shared" si="65"/>
        <v>7.6150493621826199</v>
      </c>
      <c r="AF119" s="60">
        <f t="shared" si="65"/>
        <v>9.2407305240631104</v>
      </c>
      <c r="AG119" s="60">
        <f t="shared" si="65"/>
        <v>8.2564256191253698</v>
      </c>
      <c r="AH119" s="61">
        <f t="shared" si="65"/>
        <v>11.505717515945401</v>
      </c>
      <c r="AI119" s="70">
        <f t="shared" si="66"/>
        <v>4.855717420577971</v>
      </c>
      <c r="AJ119" s="94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</row>
    <row r="120" spans="19:52" x14ac:dyDescent="0.25">
      <c r="S120" s="66" t="s">
        <v>139</v>
      </c>
      <c r="T120" s="64">
        <f t="shared" si="67"/>
        <v>14.699999809265099</v>
      </c>
      <c r="U120" s="64">
        <f t="shared" si="65"/>
        <v>5.6500000953674299</v>
      </c>
      <c r="V120" s="64">
        <f t="shared" si="65"/>
        <v>5.2999999523162797</v>
      </c>
      <c r="W120" s="64">
        <f t="shared" si="65"/>
        <v>6.5999997854232797</v>
      </c>
      <c r="X120" s="64">
        <f t="shared" si="65"/>
        <v>4.4859983921050999</v>
      </c>
      <c r="Y120" s="64">
        <f t="shared" si="65"/>
        <v>6.9080774784088099</v>
      </c>
      <c r="Z120" s="64">
        <f t="shared" si="65"/>
        <v>5.4866513013839704</v>
      </c>
      <c r="AA120" s="64">
        <f t="shared" si="65"/>
        <v>7.3123941421508798</v>
      </c>
      <c r="AB120" s="64">
        <f t="shared" si="65"/>
        <v>6.4152820110321001</v>
      </c>
      <c r="AC120" s="64">
        <f t="shared" si="65"/>
        <v>10.058347702026399</v>
      </c>
      <c r="AD120" s="64">
        <f t="shared" si="65"/>
        <v>8.5706989765167201</v>
      </c>
      <c r="AE120" s="64">
        <f t="shared" si="65"/>
        <v>8.1201171875</v>
      </c>
      <c r="AF120" s="64">
        <f t="shared" si="65"/>
        <v>7.7688174247741699</v>
      </c>
      <c r="AG120" s="64">
        <f t="shared" si="65"/>
        <v>9.1654129028320295</v>
      </c>
      <c r="AH120" s="67">
        <f t="shared" si="65"/>
        <v>8.2584075927734393</v>
      </c>
      <c r="AI120" s="71">
        <f t="shared" si="66"/>
        <v>-6.4415922164916601</v>
      </c>
      <c r="AJ120" s="94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</row>
    <row r="121" spans="19:52" x14ac:dyDescent="0.25">
      <c r="S121" s="68" t="s">
        <v>140</v>
      </c>
      <c r="T121" s="62">
        <f t="shared" si="67"/>
        <v>6.9499998092651403</v>
      </c>
      <c r="U121" s="62">
        <f t="shared" si="65"/>
        <v>11.0500004291534</v>
      </c>
      <c r="V121" s="62">
        <f t="shared" si="65"/>
        <v>5.6500000953674299</v>
      </c>
      <c r="W121" s="62">
        <f t="shared" si="65"/>
        <v>3.2999999523162802</v>
      </c>
      <c r="X121" s="62">
        <f t="shared" si="65"/>
        <v>6.5830560326576197</v>
      </c>
      <c r="Y121" s="62">
        <f t="shared" si="65"/>
        <v>4.9367271661758396</v>
      </c>
      <c r="Z121" s="62">
        <f t="shared" si="65"/>
        <v>6.8134632110595703</v>
      </c>
      <c r="AA121" s="62">
        <f t="shared" si="65"/>
        <v>5.7022869586944598</v>
      </c>
      <c r="AB121" s="62">
        <f t="shared" si="65"/>
        <v>7.3073744773864702</v>
      </c>
      <c r="AC121" s="62">
        <f t="shared" si="65"/>
        <v>6.5348956584930402</v>
      </c>
      <c r="AD121" s="62">
        <f t="shared" si="65"/>
        <v>9.6439437866210902</v>
      </c>
      <c r="AE121" s="62">
        <f t="shared" si="65"/>
        <v>8.3809988498687709</v>
      </c>
      <c r="AF121" s="62">
        <f t="shared" si="65"/>
        <v>8.1551051139831507</v>
      </c>
      <c r="AG121" s="62">
        <f t="shared" si="65"/>
        <v>7.8650493621826199</v>
      </c>
      <c r="AH121" s="63">
        <f t="shared" si="65"/>
        <v>9.0571413040161097</v>
      </c>
      <c r="AI121" s="80">
        <f t="shared" si="66"/>
        <v>2.1071414947509695</v>
      </c>
      <c r="AJ121" s="94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</row>
    <row r="122" spans="19:52" x14ac:dyDescent="0.25">
      <c r="S122" s="3" t="s">
        <v>9</v>
      </c>
      <c r="T122" s="8">
        <f>SUM(T112:T121)</f>
        <v>72.900000214576664</v>
      </c>
      <c r="U122" s="8">
        <f t="shared" ref="U122:AI122" si="68">SUM(U112:U121)</f>
        <v>71.7500013113021</v>
      </c>
      <c r="V122" s="8">
        <f t="shared" si="68"/>
        <v>71.150000214576707</v>
      </c>
      <c r="W122" s="8">
        <f t="shared" si="68"/>
        <v>69.800000786781297</v>
      </c>
      <c r="X122" s="8">
        <f t="shared" si="68"/>
        <v>72.787161052227034</v>
      </c>
      <c r="Y122" s="8">
        <f t="shared" si="68"/>
        <v>76.555794954299898</v>
      </c>
      <c r="Z122" s="8">
        <f t="shared" si="68"/>
        <v>80.205589175224276</v>
      </c>
      <c r="AA122" s="8">
        <f t="shared" si="68"/>
        <v>87.048178195953341</v>
      </c>
      <c r="AB122" s="8">
        <f t="shared" si="68"/>
        <v>90.904383897781344</v>
      </c>
      <c r="AC122" s="8">
        <f t="shared" si="68"/>
        <v>95.637034177780166</v>
      </c>
      <c r="AD122" s="8">
        <f t="shared" si="68"/>
        <v>103.46632099151601</v>
      </c>
      <c r="AE122" s="8">
        <f t="shared" si="68"/>
        <v>106.28496217727667</v>
      </c>
      <c r="AF122" s="8">
        <f t="shared" si="68"/>
        <v>110.40803122520443</v>
      </c>
      <c r="AG122" s="8">
        <f t="shared" si="68"/>
        <v>113.43581676483171</v>
      </c>
      <c r="AH122" s="8">
        <f t="shared" si="68"/>
        <v>117.00884175300597</v>
      </c>
      <c r="AI122" s="8">
        <f t="shared" si="68"/>
        <v>44.108841538429267</v>
      </c>
      <c r="AJ122" s="100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</row>
    <row r="123" spans="19:52" x14ac:dyDescent="0.25">
      <c r="S123" s="75" t="s">
        <v>141</v>
      </c>
      <c r="T123" s="76">
        <f>AL94</f>
        <v>3.6500000953674299</v>
      </c>
      <c r="U123" s="76">
        <f t="shared" ref="U123:AH132" si="69">AM94</f>
        <v>4.9500000476837203</v>
      </c>
      <c r="V123" s="76">
        <f t="shared" si="69"/>
        <v>11.7000000476837</v>
      </c>
      <c r="W123" s="76">
        <f t="shared" si="69"/>
        <v>5</v>
      </c>
      <c r="X123" s="76">
        <f t="shared" si="69"/>
        <v>3.7858800888061501</v>
      </c>
      <c r="Y123" s="76">
        <f t="shared" si="69"/>
        <v>6.4253968000411996</v>
      </c>
      <c r="Z123" s="76">
        <f t="shared" si="69"/>
        <v>5.1767241954803502</v>
      </c>
      <c r="AA123" s="76">
        <f t="shared" si="69"/>
        <v>6.578369140625</v>
      </c>
      <c r="AB123" s="76">
        <f t="shared" si="69"/>
        <v>5.7428158521652204</v>
      </c>
      <c r="AC123" s="76">
        <f t="shared" si="69"/>
        <v>7.1371819972991899</v>
      </c>
      <c r="AD123" s="76">
        <f t="shared" si="69"/>
        <v>6.4789144992828396</v>
      </c>
      <c r="AE123" s="76">
        <f t="shared" si="69"/>
        <v>9.0995409488677996</v>
      </c>
      <c r="AF123" s="76">
        <f t="shared" si="69"/>
        <v>8.0366930961608904</v>
      </c>
      <c r="AG123" s="76">
        <f t="shared" si="69"/>
        <v>7.9967229366302499</v>
      </c>
      <c r="AH123" s="77">
        <f t="shared" si="69"/>
        <v>7.7870187759399396</v>
      </c>
      <c r="AI123" s="91">
        <f t="shared" ref="AI123:AI132" si="70">AH123-T123</f>
        <v>4.1370186805725098</v>
      </c>
      <c r="AJ123" s="94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</row>
    <row r="124" spans="19:52" x14ac:dyDescent="0.25">
      <c r="S124" s="29" t="s">
        <v>142</v>
      </c>
      <c r="T124" s="60">
        <f>AL95</f>
        <v>3.25</v>
      </c>
      <c r="U124" s="60">
        <f t="shared" si="69"/>
        <v>4.9500000476837203</v>
      </c>
      <c r="V124" s="60">
        <f t="shared" si="69"/>
        <v>4.9500000476837203</v>
      </c>
      <c r="W124" s="60">
        <f t="shared" si="69"/>
        <v>9.7499997615814191</v>
      </c>
      <c r="X124" s="60">
        <f t="shared" si="69"/>
        <v>4.6685683727264404</v>
      </c>
      <c r="Y124" s="60">
        <f t="shared" si="69"/>
        <v>4.0292271375656101</v>
      </c>
      <c r="Z124" s="60">
        <f t="shared" si="69"/>
        <v>6.0629481077194196</v>
      </c>
      <c r="AA124" s="60">
        <f t="shared" si="69"/>
        <v>5.1705043315887496</v>
      </c>
      <c r="AB124" s="60">
        <f t="shared" si="69"/>
        <v>6.17114162445068</v>
      </c>
      <c r="AC124" s="60">
        <f t="shared" si="69"/>
        <v>5.5652103424072301</v>
      </c>
      <c r="AD124" s="60">
        <f t="shared" si="69"/>
        <v>6.7603724002838099</v>
      </c>
      <c r="AE124" s="60">
        <f t="shared" si="69"/>
        <v>6.1921062469482404</v>
      </c>
      <c r="AF124" s="60">
        <f t="shared" si="69"/>
        <v>8.3853108882904106</v>
      </c>
      <c r="AG124" s="60">
        <f t="shared" si="69"/>
        <v>7.4967901706695601</v>
      </c>
      <c r="AH124" s="61">
        <f t="shared" si="69"/>
        <v>7.61561143398285</v>
      </c>
      <c r="AI124" s="70">
        <f t="shared" si="70"/>
        <v>4.36561143398285</v>
      </c>
      <c r="AJ124" s="94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</row>
    <row r="125" spans="19:52" x14ac:dyDescent="0.25">
      <c r="S125" s="66" t="s">
        <v>143</v>
      </c>
      <c r="T125" s="64">
        <f t="shared" ref="T125:T132" si="71">AL96</f>
        <v>9.25</v>
      </c>
      <c r="U125" s="64">
        <f t="shared" si="69"/>
        <v>1.95000004768372</v>
      </c>
      <c r="V125" s="64">
        <f t="shared" si="69"/>
        <v>5.3000001907348597</v>
      </c>
      <c r="W125" s="64">
        <f t="shared" si="69"/>
        <v>2.6499999761581399</v>
      </c>
      <c r="X125" s="64">
        <f t="shared" si="69"/>
        <v>8.3823183774948102</v>
      </c>
      <c r="Y125" s="64">
        <f t="shared" si="69"/>
        <v>4.3127051293849901</v>
      </c>
      <c r="Z125" s="64">
        <f t="shared" si="69"/>
        <v>4.0928223133087203</v>
      </c>
      <c r="AA125" s="64">
        <f t="shared" si="69"/>
        <v>5.6009654998779297</v>
      </c>
      <c r="AB125" s="64">
        <f t="shared" si="69"/>
        <v>5.0036343336105302</v>
      </c>
      <c r="AC125" s="64">
        <f t="shared" si="69"/>
        <v>5.68328857421875</v>
      </c>
      <c r="AD125" s="64">
        <f t="shared" si="69"/>
        <v>5.2585918903350803</v>
      </c>
      <c r="AE125" s="64">
        <f t="shared" si="69"/>
        <v>6.2765923738479596</v>
      </c>
      <c r="AF125" s="64">
        <f t="shared" si="69"/>
        <v>5.7623274326324498</v>
      </c>
      <c r="AG125" s="64">
        <f t="shared" si="69"/>
        <v>7.6000961065292403</v>
      </c>
      <c r="AH125" s="67">
        <f t="shared" si="69"/>
        <v>6.8504650592803999</v>
      </c>
      <c r="AI125" s="71">
        <f t="shared" si="70"/>
        <v>-2.3995349407196001</v>
      </c>
      <c r="AJ125" s="94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</row>
    <row r="126" spans="19:52" x14ac:dyDescent="0.25">
      <c r="S126" s="29" t="s">
        <v>144</v>
      </c>
      <c r="T126" s="60">
        <f t="shared" si="71"/>
        <v>7.5999999046325701</v>
      </c>
      <c r="U126" s="60">
        <f t="shared" si="69"/>
        <v>7.5999997854232797</v>
      </c>
      <c r="V126" s="60">
        <f t="shared" si="69"/>
        <v>2.2999999523162802</v>
      </c>
      <c r="W126" s="60">
        <f t="shared" si="69"/>
        <v>4</v>
      </c>
      <c r="X126" s="60">
        <f t="shared" si="69"/>
        <v>2.7911179065704301</v>
      </c>
      <c r="Y126" s="60">
        <f t="shared" si="69"/>
        <v>7.1121411323547399</v>
      </c>
      <c r="Z126" s="60">
        <f t="shared" si="69"/>
        <v>3.9047405123710601</v>
      </c>
      <c r="AA126" s="60">
        <f t="shared" si="69"/>
        <v>3.9555675983428999</v>
      </c>
      <c r="AB126" s="60">
        <f t="shared" si="69"/>
        <v>5.0524162650108302</v>
      </c>
      <c r="AC126" s="60">
        <f t="shared" si="69"/>
        <v>4.6737204790115401</v>
      </c>
      <c r="AD126" s="60">
        <f t="shared" si="69"/>
        <v>5.1306433677673304</v>
      </c>
      <c r="AE126" s="60">
        <f t="shared" si="69"/>
        <v>4.8348323106765703</v>
      </c>
      <c r="AF126" s="60">
        <f t="shared" si="69"/>
        <v>5.6895533800125104</v>
      </c>
      <c r="AG126" s="60">
        <f t="shared" si="69"/>
        <v>5.22475385665894</v>
      </c>
      <c r="AH126" s="61">
        <f t="shared" si="69"/>
        <v>6.7632422447204599</v>
      </c>
      <c r="AI126" s="70">
        <f t="shared" si="70"/>
        <v>-0.83675765991211026</v>
      </c>
      <c r="AJ126" s="94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</row>
    <row r="127" spans="19:52" x14ac:dyDescent="0.25">
      <c r="S127" s="66" t="s">
        <v>145</v>
      </c>
      <c r="T127" s="64">
        <f t="shared" si="71"/>
        <v>4</v>
      </c>
      <c r="U127" s="64">
        <f t="shared" si="69"/>
        <v>4.9500000476837203</v>
      </c>
      <c r="V127" s="64">
        <f t="shared" si="69"/>
        <v>4.2999999523162797</v>
      </c>
      <c r="W127" s="64">
        <f t="shared" si="69"/>
        <v>3.9500000476837198</v>
      </c>
      <c r="X127" s="64">
        <f t="shared" si="69"/>
        <v>3.5501548647880599</v>
      </c>
      <c r="Y127" s="64">
        <f t="shared" si="69"/>
        <v>2.71909856796265</v>
      </c>
      <c r="Z127" s="64">
        <f t="shared" si="69"/>
        <v>5.9600174427032497</v>
      </c>
      <c r="AA127" s="64">
        <f t="shared" si="69"/>
        <v>3.48301368951797</v>
      </c>
      <c r="AB127" s="64">
        <f t="shared" si="69"/>
        <v>3.64628398418427</v>
      </c>
      <c r="AC127" s="64">
        <f t="shared" si="69"/>
        <v>4.4571102261543301</v>
      </c>
      <c r="AD127" s="64">
        <f t="shared" si="69"/>
        <v>4.2188436985015896</v>
      </c>
      <c r="AE127" s="64">
        <f t="shared" si="69"/>
        <v>4.5234228372573897</v>
      </c>
      <c r="AF127" s="64">
        <f t="shared" si="69"/>
        <v>4.3263088464736903</v>
      </c>
      <c r="AG127" s="64">
        <f t="shared" si="69"/>
        <v>5.0302532911300704</v>
      </c>
      <c r="AH127" s="67">
        <f t="shared" si="69"/>
        <v>4.6329393386840803</v>
      </c>
      <c r="AI127" s="71">
        <f t="shared" si="70"/>
        <v>0.63293933868408025</v>
      </c>
      <c r="AJ127" s="94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</row>
    <row r="128" spans="19:52" x14ac:dyDescent="0.25">
      <c r="S128" s="29" t="s">
        <v>146</v>
      </c>
      <c r="T128" s="60">
        <f t="shared" si="71"/>
        <v>0</v>
      </c>
      <c r="U128" s="60">
        <f t="shared" si="69"/>
        <v>4</v>
      </c>
      <c r="V128" s="60">
        <f t="shared" si="69"/>
        <v>3.2999999523162802</v>
      </c>
      <c r="W128" s="60">
        <f t="shared" si="69"/>
        <v>3.6500000953674299</v>
      </c>
      <c r="X128" s="60">
        <f t="shared" si="69"/>
        <v>3.3607572615146601</v>
      </c>
      <c r="Y128" s="60">
        <f t="shared" si="69"/>
        <v>3.02916467189789</v>
      </c>
      <c r="Z128" s="60">
        <f t="shared" si="69"/>
        <v>2.4347004294395398</v>
      </c>
      <c r="AA128" s="60">
        <f t="shared" si="69"/>
        <v>4.8565551042556798</v>
      </c>
      <c r="AB128" s="60">
        <f t="shared" si="69"/>
        <v>2.96911728382111</v>
      </c>
      <c r="AC128" s="60">
        <f t="shared" si="69"/>
        <v>3.16107529401779</v>
      </c>
      <c r="AD128" s="60">
        <f t="shared" si="69"/>
        <v>3.7677488327026398</v>
      </c>
      <c r="AE128" s="60">
        <f t="shared" si="69"/>
        <v>3.61668753623962</v>
      </c>
      <c r="AF128" s="60">
        <f t="shared" si="69"/>
        <v>3.8277114629745501</v>
      </c>
      <c r="AG128" s="60">
        <f t="shared" si="69"/>
        <v>3.6977940797805799</v>
      </c>
      <c r="AH128" s="61">
        <f t="shared" si="69"/>
        <v>4.2644082307815596</v>
      </c>
      <c r="AI128" s="70">
        <f t="shared" si="70"/>
        <v>4.2644082307815596</v>
      </c>
      <c r="AJ128" s="94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</row>
    <row r="129" spans="19:52" x14ac:dyDescent="0.25">
      <c r="S129" s="66" t="s">
        <v>147</v>
      </c>
      <c r="T129" s="64">
        <f t="shared" si="71"/>
        <v>0.64999997615814198</v>
      </c>
      <c r="U129" s="64">
        <f t="shared" si="69"/>
        <v>0</v>
      </c>
      <c r="V129" s="64">
        <f t="shared" si="69"/>
        <v>4</v>
      </c>
      <c r="W129" s="64">
        <f t="shared" si="69"/>
        <v>3.2999999523162802</v>
      </c>
      <c r="X129" s="64">
        <f t="shared" si="69"/>
        <v>2.7552995085716199</v>
      </c>
      <c r="Y129" s="64">
        <f t="shared" si="69"/>
        <v>2.6457902416586898</v>
      </c>
      <c r="Z129" s="64">
        <f t="shared" si="69"/>
        <v>2.3983219265937801</v>
      </c>
      <c r="AA129" s="64">
        <f t="shared" si="69"/>
        <v>1.9913961887359599</v>
      </c>
      <c r="AB129" s="64">
        <f t="shared" si="69"/>
        <v>3.7174475193023699</v>
      </c>
      <c r="AC129" s="64">
        <f t="shared" si="69"/>
        <v>2.3086516857147199</v>
      </c>
      <c r="AD129" s="64">
        <f t="shared" si="69"/>
        <v>2.5386904478073098</v>
      </c>
      <c r="AE129" s="64">
        <f t="shared" si="69"/>
        <v>2.9598748683929399</v>
      </c>
      <c r="AF129" s="64">
        <f t="shared" si="69"/>
        <v>2.8807234764099099</v>
      </c>
      <c r="AG129" s="64">
        <f t="shared" si="69"/>
        <v>3.0127725005149801</v>
      </c>
      <c r="AH129" s="67">
        <f t="shared" si="69"/>
        <v>2.93363726139069</v>
      </c>
      <c r="AI129" s="71">
        <f t="shared" si="70"/>
        <v>2.2836372852325479</v>
      </c>
      <c r="AJ129" s="94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</row>
    <row r="130" spans="19:52" x14ac:dyDescent="0.25">
      <c r="S130" s="29" t="s">
        <v>148</v>
      </c>
      <c r="T130" s="60">
        <f t="shared" si="71"/>
        <v>1.6499999761581401</v>
      </c>
      <c r="U130" s="60">
        <f t="shared" si="69"/>
        <v>0.64999997615814198</v>
      </c>
      <c r="V130" s="60">
        <f t="shared" si="69"/>
        <v>0</v>
      </c>
      <c r="W130" s="60">
        <f t="shared" si="69"/>
        <v>3</v>
      </c>
      <c r="X130" s="60">
        <f t="shared" si="69"/>
        <v>2.3083183169364898</v>
      </c>
      <c r="Y130" s="60">
        <f t="shared" si="69"/>
        <v>1.9607906341552701</v>
      </c>
      <c r="Z130" s="60">
        <f t="shared" si="69"/>
        <v>1.97102098166943</v>
      </c>
      <c r="AA130" s="60">
        <f t="shared" si="69"/>
        <v>1.8110411763191201</v>
      </c>
      <c r="AB130" s="60">
        <f t="shared" si="69"/>
        <v>1.54266345500946</v>
      </c>
      <c r="AC130" s="60">
        <f t="shared" si="69"/>
        <v>2.7131680250167798</v>
      </c>
      <c r="AD130" s="60">
        <f t="shared" si="69"/>
        <v>1.694555580616</v>
      </c>
      <c r="AE130" s="60">
        <f t="shared" si="69"/>
        <v>1.9355580508709</v>
      </c>
      <c r="AF130" s="60">
        <f t="shared" si="69"/>
        <v>2.2086217105388601</v>
      </c>
      <c r="AG130" s="60">
        <f t="shared" si="69"/>
        <v>2.1769061684608499</v>
      </c>
      <c r="AH130" s="61">
        <f t="shared" si="69"/>
        <v>2.2583025097846998</v>
      </c>
      <c r="AI130" s="70">
        <f t="shared" si="70"/>
        <v>0.60830253362655973</v>
      </c>
      <c r="AJ130" s="94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</row>
    <row r="131" spans="19:52" x14ac:dyDescent="0.25">
      <c r="S131" s="66" t="s">
        <v>149</v>
      </c>
      <c r="T131" s="64">
        <f t="shared" si="71"/>
        <v>0</v>
      </c>
      <c r="U131" s="64">
        <f t="shared" si="69"/>
        <v>1</v>
      </c>
      <c r="V131" s="64">
        <f t="shared" si="69"/>
        <v>0.64999997615814198</v>
      </c>
      <c r="W131" s="64">
        <f t="shared" si="69"/>
        <v>0</v>
      </c>
      <c r="X131" s="64">
        <f t="shared" si="69"/>
        <v>2.21642870083451</v>
      </c>
      <c r="Y131" s="64">
        <f t="shared" si="69"/>
        <v>1.66911253333092</v>
      </c>
      <c r="Z131" s="64">
        <f t="shared" si="69"/>
        <v>1.4471235871315</v>
      </c>
      <c r="AA131" s="64">
        <f t="shared" si="69"/>
        <v>1.52383105456829</v>
      </c>
      <c r="AB131" s="64">
        <f t="shared" si="69"/>
        <v>1.4181052446365401</v>
      </c>
      <c r="AC131" s="64">
        <f t="shared" si="69"/>
        <v>1.2457815408706701</v>
      </c>
      <c r="AD131" s="64">
        <f t="shared" si="69"/>
        <v>2.03416240215302</v>
      </c>
      <c r="AE131" s="64">
        <f t="shared" si="69"/>
        <v>1.3198386430740401</v>
      </c>
      <c r="AF131" s="64">
        <f t="shared" si="69"/>
        <v>1.5293320417404199</v>
      </c>
      <c r="AG131" s="64">
        <f t="shared" si="69"/>
        <v>1.7090719342231799</v>
      </c>
      <c r="AH131" s="67">
        <f t="shared" si="69"/>
        <v>1.70268574357033</v>
      </c>
      <c r="AI131" s="71">
        <f t="shared" si="70"/>
        <v>1.70268574357033</v>
      </c>
      <c r="AJ131" s="94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</row>
    <row r="132" spans="19:52" x14ac:dyDescent="0.25">
      <c r="S132" s="68" t="s">
        <v>150</v>
      </c>
      <c r="T132" s="62">
        <f t="shared" si="71"/>
        <v>4.6000001430511501</v>
      </c>
      <c r="U132" s="62">
        <f t="shared" si="69"/>
        <v>3.9500000476837198</v>
      </c>
      <c r="V132" s="62">
        <f t="shared" si="69"/>
        <v>2.6499999761581399</v>
      </c>
      <c r="W132" s="62">
        <f t="shared" si="69"/>
        <v>0</v>
      </c>
      <c r="X132" s="62">
        <f t="shared" si="69"/>
        <v>0.23447738215327299</v>
      </c>
      <c r="Y132" s="62">
        <f t="shared" si="69"/>
        <v>1.7301584780216199</v>
      </c>
      <c r="Z132" s="62">
        <f t="shared" si="69"/>
        <v>1.3392203748226199</v>
      </c>
      <c r="AA132" s="62">
        <f t="shared" si="69"/>
        <v>1.17087042331696</v>
      </c>
      <c r="AB132" s="62">
        <f t="shared" si="69"/>
        <v>1.2719311416149099</v>
      </c>
      <c r="AC132" s="62">
        <f t="shared" si="69"/>
        <v>1.2039322108030299</v>
      </c>
      <c r="AD132" s="62">
        <f t="shared" si="69"/>
        <v>1.09101998806</v>
      </c>
      <c r="AE132" s="62">
        <f t="shared" si="69"/>
        <v>1.62707906961441</v>
      </c>
      <c r="AF132" s="62">
        <f t="shared" si="69"/>
        <v>1.13278289139271</v>
      </c>
      <c r="AG132" s="62">
        <f t="shared" si="69"/>
        <v>1.2975246012210799</v>
      </c>
      <c r="AH132" s="63">
        <f t="shared" si="69"/>
        <v>1.4229048490524301</v>
      </c>
      <c r="AI132" s="80">
        <f t="shared" si="70"/>
        <v>-3.17709529399872</v>
      </c>
      <c r="AJ132" s="94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</row>
    <row r="133" spans="19:52" x14ac:dyDescent="0.25">
      <c r="S133" s="3" t="s">
        <v>9</v>
      </c>
      <c r="T133" s="8">
        <f>SUM(T123:T132)</f>
        <v>34.650000095367432</v>
      </c>
      <c r="U133" s="8">
        <f t="shared" ref="U133:AI133" si="72">SUM(U123:U132)</f>
        <v>34.000000000000021</v>
      </c>
      <c r="V133" s="8">
        <f t="shared" si="72"/>
        <v>39.150000095367403</v>
      </c>
      <c r="W133" s="8">
        <f t="shared" si="72"/>
        <v>35.299999833106988</v>
      </c>
      <c r="X133" s="8">
        <f t="shared" si="72"/>
        <v>34.053320780396447</v>
      </c>
      <c r="Y133" s="8">
        <f t="shared" si="72"/>
        <v>35.633585326373577</v>
      </c>
      <c r="Z133" s="8">
        <f t="shared" si="72"/>
        <v>34.787639871239669</v>
      </c>
      <c r="AA133" s="8">
        <f t="shared" si="72"/>
        <v>36.142114207148559</v>
      </c>
      <c r="AB133" s="8">
        <f t="shared" si="72"/>
        <v>36.535556703805916</v>
      </c>
      <c r="AC133" s="8">
        <f t="shared" si="72"/>
        <v>38.14912037551403</v>
      </c>
      <c r="AD133" s="8">
        <f t="shared" si="72"/>
        <v>38.97354310750962</v>
      </c>
      <c r="AE133" s="8">
        <f t="shared" si="72"/>
        <v>42.385532885789871</v>
      </c>
      <c r="AF133" s="8">
        <f t="shared" si="72"/>
        <v>43.779365226626389</v>
      </c>
      <c r="AG133" s="8">
        <f t="shared" si="72"/>
        <v>45.242685645818732</v>
      </c>
      <c r="AH133" s="8">
        <f t="shared" si="72"/>
        <v>46.231215447187438</v>
      </c>
      <c r="AI133" s="6">
        <f t="shared" si="72"/>
        <v>11.581215351820006</v>
      </c>
      <c r="AJ133" s="10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</row>
    <row r="134" spans="19:52" x14ac:dyDescent="0.25">
      <c r="W134" s="45"/>
    </row>
    <row r="135" spans="19:52" x14ac:dyDescent="0.25">
      <c r="W135" s="45"/>
    </row>
    <row r="136" spans="19:52" x14ac:dyDescent="0.25">
      <c r="W136" s="55"/>
    </row>
  </sheetData>
  <mergeCells count="1">
    <mergeCell ref="AI21:AI2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3"/>
  <sheetViews>
    <sheetView topLeftCell="X1" workbookViewId="0">
      <selection activeCell="AL4" sqref="AL4:AZ103"/>
    </sheetView>
  </sheetViews>
  <sheetFormatPr baseColWidth="10" defaultColWidth="8.7109375" defaultRowHeight="15" x14ac:dyDescent="0.25"/>
  <cols>
    <col min="2" max="2" width="12.85546875" customWidth="1"/>
    <col min="18" max="18" width="10" bestFit="1" customWidth="1"/>
    <col min="35" max="35" width="10.28515625" customWidth="1"/>
  </cols>
  <sheetData>
    <row r="1" spans="2:52" x14ac:dyDescent="0.25"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</row>
    <row r="2" spans="2:52" x14ac:dyDescent="0.25">
      <c r="B2" s="52" t="s">
        <v>8</v>
      </c>
      <c r="C2" t="s">
        <v>40</v>
      </c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</row>
    <row r="3" spans="2:52" x14ac:dyDescent="0.25">
      <c r="AK3" s="50" t="s">
        <v>38</v>
      </c>
      <c r="AL3" s="50">
        <v>2015</v>
      </c>
      <c r="AM3" s="50">
        <v>2016</v>
      </c>
      <c r="AN3" s="50">
        <v>2017</v>
      </c>
      <c r="AO3" s="50">
        <v>2018</v>
      </c>
      <c r="AP3" s="50">
        <v>2019</v>
      </c>
      <c r="AQ3" s="50">
        <v>2020</v>
      </c>
      <c r="AR3" s="50">
        <v>2021</v>
      </c>
      <c r="AS3" s="50">
        <v>2022</v>
      </c>
      <c r="AT3" s="50">
        <v>2023</v>
      </c>
      <c r="AU3" s="50">
        <v>2024</v>
      </c>
      <c r="AV3" s="50">
        <v>2025</v>
      </c>
      <c r="AW3" s="50">
        <v>2026</v>
      </c>
      <c r="AX3" s="50">
        <v>2027</v>
      </c>
      <c r="AY3" s="50">
        <v>2028</v>
      </c>
      <c r="AZ3" s="50">
        <v>2029</v>
      </c>
    </row>
    <row r="4" spans="2:52" x14ac:dyDescent="0.25">
      <c r="B4" s="32"/>
      <c r="C4" s="57" t="s">
        <v>43</v>
      </c>
      <c r="D4" s="57" t="s">
        <v>44</v>
      </c>
      <c r="E4" s="57" t="s">
        <v>45</v>
      </c>
      <c r="F4" s="57" t="s">
        <v>46</v>
      </c>
      <c r="G4" s="57" t="s">
        <v>18</v>
      </c>
      <c r="H4" s="57" t="s">
        <v>19</v>
      </c>
      <c r="I4" s="57" t="s">
        <v>20</v>
      </c>
      <c r="J4" s="57" t="s">
        <v>21</v>
      </c>
      <c r="K4" s="57" t="s">
        <v>22</v>
      </c>
      <c r="L4" s="57" t="s">
        <v>32</v>
      </c>
      <c r="M4" s="57" t="s">
        <v>33</v>
      </c>
      <c r="N4" s="57" t="s">
        <v>34</v>
      </c>
      <c r="O4" s="57" t="s">
        <v>35</v>
      </c>
      <c r="P4" s="57" t="s">
        <v>36</v>
      </c>
      <c r="Q4" s="57" t="s">
        <v>37</v>
      </c>
      <c r="R4" s="32"/>
      <c r="S4" s="46"/>
      <c r="T4" s="46">
        <v>2015</v>
      </c>
      <c r="U4" s="46">
        <v>2016</v>
      </c>
      <c r="V4" s="46">
        <v>2017</v>
      </c>
      <c r="W4" s="46">
        <v>2018</v>
      </c>
      <c r="X4" s="46">
        <v>2019</v>
      </c>
      <c r="Y4" s="46">
        <v>2020</v>
      </c>
      <c r="Z4" s="46">
        <v>2021</v>
      </c>
      <c r="AA4" s="46">
        <v>2022</v>
      </c>
      <c r="AB4" s="46">
        <v>2023</v>
      </c>
      <c r="AC4" s="46">
        <v>2024</v>
      </c>
      <c r="AD4" s="46">
        <v>2025</v>
      </c>
      <c r="AE4" s="46">
        <v>2026</v>
      </c>
      <c r="AF4" s="46">
        <v>2027</v>
      </c>
      <c r="AG4" s="46">
        <v>2028</v>
      </c>
      <c r="AH4" s="46">
        <v>2029</v>
      </c>
      <c r="AI4" s="46"/>
      <c r="AJ4" s="46"/>
      <c r="AK4" s="50" t="s">
        <v>47</v>
      </c>
      <c r="AL4" s="51">
        <v>14</v>
      </c>
      <c r="AM4" s="51">
        <v>16</v>
      </c>
      <c r="AN4" s="51">
        <v>11</v>
      </c>
      <c r="AO4" s="51">
        <v>11</v>
      </c>
      <c r="AP4" s="51">
        <v>14.604963302612299</v>
      </c>
      <c r="AQ4" s="51">
        <v>15.0936737060547</v>
      </c>
      <c r="AR4" s="51">
        <v>15.4817128181458</v>
      </c>
      <c r="AS4" s="51">
        <v>15.832081317901601</v>
      </c>
      <c r="AT4" s="51">
        <v>16.1611876487732</v>
      </c>
      <c r="AU4" s="51">
        <v>16.453722953796401</v>
      </c>
      <c r="AV4" s="51">
        <v>16.7369432449341</v>
      </c>
      <c r="AW4" s="51">
        <v>17.009123802185101</v>
      </c>
      <c r="AX4" s="51">
        <v>17.269392013549801</v>
      </c>
      <c r="AY4" s="51">
        <v>17.515769004821799</v>
      </c>
      <c r="AZ4" s="51">
        <v>17.7469291687012</v>
      </c>
    </row>
    <row r="5" spans="2:52" x14ac:dyDescent="0.25">
      <c r="B5" s="33" t="s">
        <v>47</v>
      </c>
      <c r="C5" s="8">
        <f>AL4</f>
        <v>14</v>
      </c>
      <c r="D5" s="8">
        <f t="shared" ref="D5:Q5" si="0">AM4</f>
        <v>16</v>
      </c>
      <c r="E5" s="8">
        <f t="shared" si="0"/>
        <v>11</v>
      </c>
      <c r="F5" s="8">
        <f t="shared" si="0"/>
        <v>11</v>
      </c>
      <c r="G5" s="8">
        <f t="shared" si="0"/>
        <v>14.604963302612299</v>
      </c>
      <c r="H5" s="8">
        <f t="shared" si="0"/>
        <v>15.0936737060547</v>
      </c>
      <c r="I5" s="8">
        <f t="shared" si="0"/>
        <v>15.4817128181458</v>
      </c>
      <c r="J5" s="8">
        <f t="shared" si="0"/>
        <v>15.832081317901601</v>
      </c>
      <c r="K5" s="8">
        <f t="shared" si="0"/>
        <v>16.1611876487732</v>
      </c>
      <c r="L5" s="8">
        <f t="shared" si="0"/>
        <v>16.453722953796401</v>
      </c>
      <c r="M5" s="8">
        <f t="shared" si="0"/>
        <v>16.7369432449341</v>
      </c>
      <c r="N5" s="8">
        <f t="shared" si="0"/>
        <v>17.009123802185101</v>
      </c>
      <c r="O5" s="8">
        <f t="shared" si="0"/>
        <v>17.269392013549801</v>
      </c>
      <c r="P5" s="8">
        <f t="shared" si="0"/>
        <v>17.515769004821799</v>
      </c>
      <c r="Q5" s="8">
        <f t="shared" si="0"/>
        <v>17.7469291687012</v>
      </c>
      <c r="R5" s="45"/>
      <c r="S5" s="47" t="str">
        <f>B5</f>
        <v>0 år</v>
      </c>
      <c r="T5" s="48">
        <f>C5/$C$5*100</f>
        <v>100</v>
      </c>
      <c r="U5" s="48">
        <f t="shared" ref="U5:AG5" si="1">D5/$C$5*100</f>
        <v>114.28571428571428</v>
      </c>
      <c r="V5" s="48">
        <f t="shared" si="1"/>
        <v>78.571428571428569</v>
      </c>
      <c r="W5" s="48">
        <f t="shared" si="1"/>
        <v>78.571428571428569</v>
      </c>
      <c r="X5" s="48">
        <f t="shared" si="1"/>
        <v>104.32116644723071</v>
      </c>
      <c r="Y5" s="48">
        <f t="shared" si="1"/>
        <v>107.81195504324785</v>
      </c>
      <c r="Z5" s="48">
        <f t="shared" si="1"/>
        <v>110.5836629867557</v>
      </c>
      <c r="AA5" s="48">
        <f t="shared" si="1"/>
        <v>113.08629512786858</v>
      </c>
      <c r="AB5" s="48">
        <f t="shared" si="1"/>
        <v>115.43705463409428</v>
      </c>
      <c r="AC5" s="48">
        <f t="shared" si="1"/>
        <v>117.52659252711715</v>
      </c>
      <c r="AD5" s="48">
        <f t="shared" si="1"/>
        <v>119.54959460667214</v>
      </c>
      <c r="AE5" s="48">
        <f t="shared" si="1"/>
        <v>121.49374144417931</v>
      </c>
      <c r="AF5" s="48">
        <f t="shared" si="1"/>
        <v>123.35280009678429</v>
      </c>
      <c r="AG5" s="48">
        <f t="shared" si="1"/>
        <v>125.11263574872713</v>
      </c>
      <c r="AH5" s="48">
        <f>Q5/$C$5*100</f>
        <v>126.76377977643713</v>
      </c>
      <c r="AI5" s="48"/>
      <c r="AJ5" s="48"/>
      <c r="AK5" s="50" t="s">
        <v>52</v>
      </c>
      <c r="AL5" s="51">
        <v>14</v>
      </c>
      <c r="AM5" s="51">
        <v>16</v>
      </c>
      <c r="AN5" s="51">
        <v>17</v>
      </c>
      <c r="AO5" s="51">
        <v>10</v>
      </c>
      <c r="AP5" s="51">
        <v>11.675807476043699</v>
      </c>
      <c r="AQ5" s="51">
        <v>14.988305091857899</v>
      </c>
      <c r="AR5" s="51">
        <v>15.455823898315399</v>
      </c>
      <c r="AS5" s="51">
        <v>15.834042549133301</v>
      </c>
      <c r="AT5" s="51">
        <v>16.177913188934301</v>
      </c>
      <c r="AU5" s="51">
        <v>16.4992275238037</v>
      </c>
      <c r="AV5" s="51">
        <v>16.791082382202099</v>
      </c>
      <c r="AW5" s="51">
        <v>17.073797225952099</v>
      </c>
      <c r="AX5" s="51">
        <v>17.341751098632798</v>
      </c>
      <c r="AY5" s="51">
        <v>17.601392745971701</v>
      </c>
      <c r="AZ5" s="51">
        <v>17.851222038269</v>
      </c>
    </row>
    <row r="6" spans="2:52" x14ac:dyDescent="0.25">
      <c r="B6" s="33" t="s">
        <v>48</v>
      </c>
      <c r="C6" s="8">
        <f>AL5+AL6+AL7+AL8+AL9</f>
        <v>66</v>
      </c>
      <c r="D6" s="8">
        <f t="shared" ref="D6:Q6" si="2">AM5+AM6+AM7+AM8+AM9</f>
        <v>69</v>
      </c>
      <c r="E6" s="8">
        <f t="shared" si="2"/>
        <v>75</v>
      </c>
      <c r="F6" s="8">
        <f t="shared" si="2"/>
        <v>69</v>
      </c>
      <c r="G6" s="8">
        <f t="shared" si="2"/>
        <v>69.119317531585693</v>
      </c>
      <c r="H6" s="8">
        <f t="shared" si="2"/>
        <v>71.339968204498305</v>
      </c>
      <c r="I6" s="8">
        <f t="shared" si="2"/>
        <v>73.058880805969196</v>
      </c>
      <c r="J6" s="8">
        <f t="shared" si="2"/>
        <v>73.345968723297005</v>
      </c>
      <c r="K6" s="8">
        <f t="shared" si="2"/>
        <v>77.936953067779399</v>
      </c>
      <c r="L6" s="8">
        <f t="shared" si="2"/>
        <v>81.747009754180795</v>
      </c>
      <c r="M6" s="8">
        <f t="shared" si="2"/>
        <v>83.416192054748493</v>
      </c>
      <c r="N6" s="8">
        <f t="shared" si="2"/>
        <v>84.9508891105651</v>
      </c>
      <c r="O6" s="8">
        <f t="shared" si="2"/>
        <v>86.3802680969238</v>
      </c>
      <c r="P6" s="8">
        <f t="shared" si="2"/>
        <v>87.744099617004494</v>
      </c>
      <c r="Q6" s="8">
        <f t="shared" si="2"/>
        <v>89.062855720519906</v>
      </c>
      <c r="R6" s="45"/>
      <c r="S6" s="47" t="str">
        <f t="shared" ref="S6:S9" si="3">B6</f>
        <v>1-5 år</v>
      </c>
      <c r="T6" s="48">
        <f>C6/$C$6*100</f>
        <v>100</v>
      </c>
      <c r="U6" s="48">
        <f t="shared" ref="U6:AG6" si="4">D6/$C$6*100</f>
        <v>104.54545454545455</v>
      </c>
      <c r="V6" s="48">
        <f t="shared" si="4"/>
        <v>113.63636363636364</v>
      </c>
      <c r="W6" s="48">
        <f t="shared" si="4"/>
        <v>104.54545454545455</v>
      </c>
      <c r="X6" s="48">
        <f t="shared" si="4"/>
        <v>104.72623868422075</v>
      </c>
      <c r="Y6" s="48">
        <f t="shared" si="4"/>
        <v>108.09086091590652</v>
      </c>
      <c r="Z6" s="48">
        <f t="shared" si="4"/>
        <v>110.69527394843817</v>
      </c>
      <c r="AA6" s="48">
        <f t="shared" si="4"/>
        <v>111.1302556413591</v>
      </c>
      <c r="AB6" s="48">
        <f t="shared" si="4"/>
        <v>118.08629252693848</v>
      </c>
      <c r="AC6" s="48">
        <f t="shared" si="4"/>
        <v>123.85910568815272</v>
      </c>
      <c r="AD6" s="48">
        <f t="shared" si="4"/>
        <v>126.38816977992195</v>
      </c>
      <c r="AE6" s="48">
        <f t="shared" si="4"/>
        <v>128.71346834934104</v>
      </c>
      <c r="AF6" s="48">
        <f t="shared" si="4"/>
        <v>130.87919408624816</v>
      </c>
      <c r="AG6" s="48">
        <f t="shared" si="4"/>
        <v>132.94560548030984</v>
      </c>
      <c r="AH6" s="48">
        <f>Q6/$C$6*100</f>
        <v>134.94372078866652</v>
      </c>
      <c r="AI6" s="48"/>
      <c r="AJ6" s="48"/>
      <c r="AK6" s="50" t="s">
        <v>53</v>
      </c>
      <c r="AL6" s="51">
        <v>14</v>
      </c>
      <c r="AM6" s="51">
        <v>13</v>
      </c>
      <c r="AN6" s="51">
        <v>16</v>
      </c>
      <c r="AO6" s="51">
        <v>17</v>
      </c>
      <c r="AP6" s="51">
        <v>10.8911318778992</v>
      </c>
      <c r="AQ6" s="51">
        <v>12.303617477416999</v>
      </c>
      <c r="AR6" s="51">
        <v>15.359482288360599</v>
      </c>
      <c r="AS6" s="51">
        <v>15.8077883720398</v>
      </c>
      <c r="AT6" s="51">
        <v>16.175609588623001</v>
      </c>
      <c r="AU6" s="51">
        <v>16.509617328643799</v>
      </c>
      <c r="AV6" s="51">
        <v>16.8273057937622</v>
      </c>
      <c r="AW6" s="51">
        <v>17.1166667938232</v>
      </c>
      <c r="AX6" s="51">
        <v>17.393825531005898</v>
      </c>
      <c r="AY6" s="51">
        <v>17.6600551605225</v>
      </c>
      <c r="AZ6" s="51">
        <v>17.9212837219238</v>
      </c>
    </row>
    <row r="7" spans="2:52" x14ac:dyDescent="0.25">
      <c r="B7" s="33" t="s">
        <v>49</v>
      </c>
      <c r="C7" s="8">
        <f>AL10+AL11+AL12+AL13+AL14+AL15+AL16</f>
        <v>99</v>
      </c>
      <c r="D7" s="8">
        <f t="shared" ref="D7:Q7" si="5">AM10+AM11+AM12+AM13+AM14+AM15+AM16</f>
        <v>99</v>
      </c>
      <c r="E7" s="8">
        <f t="shared" si="5"/>
        <v>104</v>
      </c>
      <c r="F7" s="8">
        <f t="shared" si="5"/>
        <v>101</v>
      </c>
      <c r="G7" s="8">
        <f t="shared" si="5"/>
        <v>104.8075723648072</v>
      </c>
      <c r="H7" s="8">
        <f t="shared" si="5"/>
        <v>106.3581733703613</v>
      </c>
      <c r="I7" s="8">
        <f t="shared" si="5"/>
        <v>107.3926696777343</v>
      </c>
      <c r="J7" s="8">
        <f t="shared" si="5"/>
        <v>109.90230894088739</v>
      </c>
      <c r="K7" s="8">
        <f t="shared" si="5"/>
        <v>110.3013839721679</v>
      </c>
      <c r="L7" s="8">
        <f t="shared" si="5"/>
        <v>110.71001672744761</v>
      </c>
      <c r="M7" s="8">
        <f t="shared" si="5"/>
        <v>111.89844799041749</v>
      </c>
      <c r="N7" s="8">
        <f t="shared" si="5"/>
        <v>114.87196779251101</v>
      </c>
      <c r="O7" s="8">
        <f t="shared" si="5"/>
        <v>117.16266822814941</v>
      </c>
      <c r="P7" s="8">
        <f t="shared" si="5"/>
        <v>119.13285970687869</v>
      </c>
      <c r="Q7" s="8">
        <f t="shared" si="5"/>
        <v>120.37923812866191</v>
      </c>
      <c r="R7" s="45"/>
      <c r="S7" s="47" t="str">
        <f t="shared" si="3"/>
        <v>6-12 år</v>
      </c>
      <c r="T7" s="48">
        <f>C7/$C$7*100</f>
        <v>100</v>
      </c>
      <c r="U7" s="48">
        <f t="shared" ref="U7:AG7" si="6">D7/$C$7*100</f>
        <v>100</v>
      </c>
      <c r="V7" s="48">
        <f t="shared" si="6"/>
        <v>105.05050505050507</v>
      </c>
      <c r="W7" s="48">
        <f t="shared" si="6"/>
        <v>102.02020202020201</v>
      </c>
      <c r="X7" s="48">
        <f t="shared" si="6"/>
        <v>105.86623471192647</v>
      </c>
      <c r="Y7" s="48">
        <f t="shared" si="6"/>
        <v>107.4324983539003</v>
      </c>
      <c r="Z7" s="48">
        <f t="shared" si="6"/>
        <v>108.47744411892354</v>
      </c>
      <c r="AA7" s="48">
        <f t="shared" si="6"/>
        <v>111.01243327362363</v>
      </c>
      <c r="AB7" s="48">
        <f t="shared" si="6"/>
        <v>111.41553936582615</v>
      </c>
      <c r="AC7" s="48">
        <f t="shared" si="6"/>
        <v>111.82829972469455</v>
      </c>
      <c r="AD7" s="48">
        <f t="shared" si="6"/>
        <v>113.02873534385604</v>
      </c>
      <c r="AE7" s="48">
        <f t="shared" si="6"/>
        <v>116.03229069950606</v>
      </c>
      <c r="AF7" s="48">
        <f t="shared" si="6"/>
        <v>118.34612952338324</v>
      </c>
      <c r="AG7" s="48">
        <f t="shared" si="6"/>
        <v>120.33622192614008</v>
      </c>
      <c r="AH7" s="48">
        <f>Q7/$C$7*100</f>
        <v>121.59519002895142</v>
      </c>
      <c r="AI7" s="48"/>
      <c r="AJ7" s="48"/>
      <c r="AK7" s="50" t="s">
        <v>54</v>
      </c>
      <c r="AL7" s="51">
        <v>15</v>
      </c>
      <c r="AM7" s="51">
        <v>12</v>
      </c>
      <c r="AN7" s="51">
        <v>13</v>
      </c>
      <c r="AO7" s="51">
        <v>15</v>
      </c>
      <c r="AP7" s="51">
        <v>17.091890335083001</v>
      </c>
      <c r="AQ7" s="51">
        <v>11.634337902069101</v>
      </c>
      <c r="AR7" s="51">
        <v>12.8337211608887</v>
      </c>
      <c r="AS7" s="51">
        <v>15.642557144165</v>
      </c>
      <c r="AT7" s="51">
        <v>16.070668220520002</v>
      </c>
      <c r="AU7" s="51">
        <v>16.423102378845201</v>
      </c>
      <c r="AV7" s="51">
        <v>16.750692844390901</v>
      </c>
      <c r="AW7" s="51">
        <v>17.0618801116943</v>
      </c>
      <c r="AX7" s="51">
        <v>17.341825485229499</v>
      </c>
      <c r="AY7" s="51">
        <v>17.615204811096199</v>
      </c>
      <c r="AZ7" s="51">
        <v>17.881057739257798</v>
      </c>
    </row>
    <row r="8" spans="2:52" x14ac:dyDescent="0.25">
      <c r="B8" s="33" t="s">
        <v>50</v>
      </c>
      <c r="C8" s="8">
        <f>AL17+AL18+AL19</f>
        <v>45</v>
      </c>
      <c r="D8" s="8">
        <f t="shared" ref="D8:Q8" si="7">AM17+AM18+AM19</f>
        <v>41</v>
      </c>
      <c r="E8" s="8">
        <f t="shared" si="7"/>
        <v>38</v>
      </c>
      <c r="F8" s="8">
        <f t="shared" si="7"/>
        <v>45</v>
      </c>
      <c r="G8" s="8">
        <f t="shared" si="7"/>
        <v>45.005438327789399</v>
      </c>
      <c r="H8" s="8">
        <f t="shared" si="7"/>
        <v>47.761303424835205</v>
      </c>
      <c r="I8" s="8">
        <f t="shared" si="7"/>
        <v>44.699737071990903</v>
      </c>
      <c r="J8" s="8">
        <f t="shared" si="7"/>
        <v>48.709725856780999</v>
      </c>
      <c r="K8" s="8">
        <f t="shared" si="7"/>
        <v>48.238338947296199</v>
      </c>
      <c r="L8" s="8">
        <f t="shared" si="7"/>
        <v>47.5877170562744</v>
      </c>
      <c r="M8" s="8">
        <f t="shared" si="7"/>
        <v>48.091291427612404</v>
      </c>
      <c r="N8" s="8">
        <f t="shared" si="7"/>
        <v>48.727384567260799</v>
      </c>
      <c r="O8" s="8">
        <f t="shared" si="7"/>
        <v>49.611271858215297</v>
      </c>
      <c r="P8" s="8">
        <f t="shared" si="7"/>
        <v>49.603956699371402</v>
      </c>
      <c r="Q8" s="8">
        <f t="shared" si="7"/>
        <v>51.920117378234906</v>
      </c>
      <c r="R8" s="45"/>
      <c r="S8" s="47" t="str">
        <f t="shared" si="3"/>
        <v>13-15 år</v>
      </c>
      <c r="T8" s="48">
        <f>C8/$C$8*100</f>
        <v>100</v>
      </c>
      <c r="U8" s="48">
        <f t="shared" ref="U8:AG8" si="8">D8/$C$8*100</f>
        <v>91.111111111111114</v>
      </c>
      <c r="V8" s="48">
        <f t="shared" si="8"/>
        <v>84.444444444444443</v>
      </c>
      <c r="W8" s="48">
        <f t="shared" si="8"/>
        <v>100</v>
      </c>
      <c r="X8" s="48">
        <f t="shared" si="8"/>
        <v>100.01208517286533</v>
      </c>
      <c r="Y8" s="48">
        <f t="shared" si="8"/>
        <v>106.13622983296713</v>
      </c>
      <c r="Z8" s="48">
        <f t="shared" si="8"/>
        <v>99.332749048868678</v>
      </c>
      <c r="AA8" s="48">
        <f t="shared" si="8"/>
        <v>108.24383523729111</v>
      </c>
      <c r="AB8" s="48">
        <f t="shared" si="8"/>
        <v>107.19630877176934</v>
      </c>
      <c r="AC8" s="48">
        <f t="shared" si="8"/>
        <v>105.75048234727645</v>
      </c>
      <c r="AD8" s="48">
        <f t="shared" si="8"/>
        <v>106.86953650580536</v>
      </c>
      <c r="AE8" s="48">
        <f t="shared" si="8"/>
        <v>108.28307681613512</v>
      </c>
      <c r="AF8" s="48">
        <f t="shared" si="8"/>
        <v>110.247270796034</v>
      </c>
      <c r="AG8" s="48">
        <f t="shared" si="8"/>
        <v>110.23101488749201</v>
      </c>
      <c r="AH8" s="48">
        <f>Q8/$C$8*100</f>
        <v>115.37803861829978</v>
      </c>
      <c r="AI8" s="48"/>
      <c r="AJ8" s="48"/>
      <c r="AK8" s="50" t="s">
        <v>55</v>
      </c>
      <c r="AL8" s="51">
        <v>11</v>
      </c>
      <c r="AM8" s="51">
        <v>15</v>
      </c>
      <c r="AN8" s="51">
        <v>12</v>
      </c>
      <c r="AO8" s="51">
        <v>14</v>
      </c>
      <c r="AP8" s="51">
        <v>15.1223201751709</v>
      </c>
      <c r="AQ8" s="51">
        <v>17.104690551757798</v>
      </c>
      <c r="AR8" s="51">
        <v>12.2334504127502</v>
      </c>
      <c r="AS8" s="51">
        <v>13.251905918121301</v>
      </c>
      <c r="AT8" s="51">
        <v>15.8326015472412</v>
      </c>
      <c r="AU8" s="51">
        <v>16.2366733551025</v>
      </c>
      <c r="AV8" s="51">
        <v>16.578482151031501</v>
      </c>
      <c r="AW8" s="51">
        <v>16.897035598754901</v>
      </c>
      <c r="AX8" s="51">
        <v>17.194908142089801</v>
      </c>
      <c r="AY8" s="51">
        <v>17.468244552612301</v>
      </c>
      <c r="AZ8" s="51">
        <v>17.7390537261963</v>
      </c>
    </row>
    <row r="9" spans="2:52" x14ac:dyDescent="0.25">
      <c r="B9" s="33" t="s">
        <v>51</v>
      </c>
      <c r="C9" s="8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723</v>
      </c>
      <c r="D9" s="8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716</v>
      </c>
      <c r="E9" s="8">
        <f t="shared" si="9"/>
        <v>707</v>
      </c>
      <c r="F9" s="8">
        <f t="shared" si="9"/>
        <v>708</v>
      </c>
      <c r="G9" s="8">
        <f t="shared" si="9"/>
        <v>718.47935080528293</v>
      </c>
      <c r="H9" s="8">
        <f t="shared" si="9"/>
        <v>722.95218110084545</v>
      </c>
      <c r="I9" s="8">
        <f t="shared" si="9"/>
        <v>739.77145385742176</v>
      </c>
      <c r="J9" s="8">
        <f t="shared" si="9"/>
        <v>755.44421267509449</v>
      </c>
      <c r="K9" s="8">
        <f t="shared" si="9"/>
        <v>766.22342467308044</v>
      </c>
      <c r="L9" s="8">
        <f t="shared" si="9"/>
        <v>781.25745010375954</v>
      </c>
      <c r="M9" s="8">
        <f t="shared" si="9"/>
        <v>790.61506605148361</v>
      </c>
      <c r="N9" s="8">
        <f t="shared" si="9"/>
        <v>805.12463116645836</v>
      </c>
      <c r="O9" s="8">
        <f t="shared" si="9"/>
        <v>814.73946881294228</v>
      </c>
      <c r="P9" s="8">
        <f t="shared" si="9"/>
        <v>830.68497228622437</v>
      </c>
      <c r="Q9" s="8">
        <f t="shared" si="9"/>
        <v>843.70127058029186</v>
      </c>
      <c r="R9" s="45"/>
      <c r="S9" s="47" t="str">
        <f t="shared" si="3"/>
        <v>16-66 år</v>
      </c>
      <c r="T9" s="48">
        <f>C9/$C$9*100</f>
        <v>100</v>
      </c>
      <c r="U9" s="48">
        <f t="shared" ref="U9:AG9" si="10">D9/$C$9*100</f>
        <v>99.031811894882438</v>
      </c>
      <c r="V9" s="48">
        <f t="shared" si="10"/>
        <v>97.786998616874129</v>
      </c>
      <c r="W9" s="48">
        <f t="shared" si="10"/>
        <v>97.925311203319495</v>
      </c>
      <c r="X9" s="48">
        <f t="shared" si="10"/>
        <v>99.374737317466526</v>
      </c>
      <c r="Y9" s="48">
        <f t="shared" si="10"/>
        <v>99.993386044376962</v>
      </c>
      <c r="Z9" s="48">
        <f t="shared" si="10"/>
        <v>102.31970316146912</v>
      </c>
      <c r="AA9" s="48">
        <f t="shared" si="10"/>
        <v>104.48744297027585</v>
      </c>
      <c r="AB9" s="48">
        <f t="shared" si="10"/>
        <v>105.97834366156023</v>
      </c>
      <c r="AC9" s="48">
        <f t="shared" si="10"/>
        <v>108.05773860356287</v>
      </c>
      <c r="AD9" s="48">
        <f t="shared" si="10"/>
        <v>109.35201466825499</v>
      </c>
      <c r="AE9" s="48">
        <f t="shared" si="10"/>
        <v>111.3588701475046</v>
      </c>
      <c r="AF9" s="48">
        <f t="shared" si="10"/>
        <v>112.6887232106421</v>
      </c>
      <c r="AG9" s="48">
        <f t="shared" si="10"/>
        <v>114.8941870382053</v>
      </c>
      <c r="AH9" s="48">
        <f>Q9/$C$9*100</f>
        <v>116.6945049212022</v>
      </c>
      <c r="AI9" s="48"/>
      <c r="AJ9" s="48"/>
      <c r="AK9" s="50" t="s">
        <v>56</v>
      </c>
      <c r="AL9" s="51">
        <v>12</v>
      </c>
      <c r="AM9" s="51">
        <v>13</v>
      </c>
      <c r="AN9" s="51">
        <v>17</v>
      </c>
      <c r="AO9" s="51">
        <v>13</v>
      </c>
      <c r="AP9" s="51">
        <v>14.3381676673889</v>
      </c>
      <c r="AQ9" s="51">
        <v>15.3090171813965</v>
      </c>
      <c r="AR9" s="51">
        <v>17.1764030456543</v>
      </c>
      <c r="AS9" s="51">
        <v>12.8096747398376</v>
      </c>
      <c r="AT9" s="51">
        <v>13.6801605224609</v>
      </c>
      <c r="AU9" s="51">
        <v>16.078389167785598</v>
      </c>
      <c r="AV9" s="51">
        <v>16.468628883361799</v>
      </c>
      <c r="AW9" s="51">
        <v>16.801509380340601</v>
      </c>
      <c r="AX9" s="51">
        <v>17.107957839965799</v>
      </c>
      <c r="AY9" s="51">
        <v>17.3992023468018</v>
      </c>
      <c r="AZ9" s="51">
        <v>17.670238494873001</v>
      </c>
    </row>
    <row r="10" spans="2:52" x14ac:dyDescent="0.25">
      <c r="B10" s="34" t="s">
        <v>23</v>
      </c>
      <c r="C10" s="8">
        <f t="shared" ref="C10:Q10" si="11">C5+C6+C7+C8+AL20+AL21</f>
        <v>260</v>
      </c>
      <c r="D10" s="8">
        <f t="shared" si="11"/>
        <v>260</v>
      </c>
      <c r="E10" s="8">
        <f t="shared" si="11"/>
        <v>257</v>
      </c>
      <c r="F10" s="8">
        <f t="shared" si="11"/>
        <v>252</v>
      </c>
      <c r="G10" s="8">
        <f t="shared" si="11"/>
        <v>258.31810379028337</v>
      </c>
      <c r="H10" s="8">
        <f t="shared" si="11"/>
        <v>265.9568452835083</v>
      </c>
      <c r="I10" s="8">
        <f t="shared" si="11"/>
        <v>273.08003568649286</v>
      </c>
      <c r="J10" s="8">
        <f t="shared" si="11"/>
        <v>279.93321037292458</v>
      </c>
      <c r="K10" s="8">
        <f t="shared" si="11"/>
        <v>281.35544586181624</v>
      </c>
      <c r="L10" s="8">
        <f t="shared" si="11"/>
        <v>288.23817968368519</v>
      </c>
      <c r="M10" s="8">
        <f t="shared" si="11"/>
        <v>293.41402530670183</v>
      </c>
      <c r="N10" s="8">
        <f t="shared" si="11"/>
        <v>297.81871414184582</v>
      </c>
      <c r="O10" s="8">
        <f t="shared" si="11"/>
        <v>301.73986005783081</v>
      </c>
      <c r="P10" s="8">
        <f t="shared" si="11"/>
        <v>307.16809558868425</v>
      </c>
      <c r="Q10" s="8">
        <f t="shared" si="11"/>
        <v>312.26656961441017</v>
      </c>
      <c r="S10" s="47" t="s">
        <v>23</v>
      </c>
      <c r="T10" s="48">
        <f>C10/$C$10*100</f>
        <v>100</v>
      </c>
      <c r="U10" s="48">
        <f t="shared" ref="U10:AG10" si="12">D10/$C$10*100</f>
        <v>100</v>
      </c>
      <c r="V10" s="48">
        <f t="shared" si="12"/>
        <v>98.846153846153854</v>
      </c>
      <c r="W10" s="48">
        <f t="shared" si="12"/>
        <v>96.92307692307692</v>
      </c>
      <c r="X10" s="48">
        <f t="shared" si="12"/>
        <v>99.353116842416682</v>
      </c>
      <c r="Y10" s="48">
        <f t="shared" si="12"/>
        <v>102.2910943398109</v>
      </c>
      <c r="Z10" s="48">
        <f t="shared" si="12"/>
        <v>105.0307829563434</v>
      </c>
      <c r="AA10" s="48">
        <f t="shared" si="12"/>
        <v>107.66661937420177</v>
      </c>
      <c r="AB10" s="48">
        <f t="shared" si="12"/>
        <v>108.21363302377547</v>
      </c>
      <c r="AC10" s="48">
        <f t="shared" si="12"/>
        <v>110.86083833987892</v>
      </c>
      <c r="AD10" s="48">
        <f t="shared" si="12"/>
        <v>112.85154819488532</v>
      </c>
      <c r="AE10" s="48">
        <f t="shared" si="12"/>
        <v>114.54565928532531</v>
      </c>
      <c r="AF10" s="48">
        <f t="shared" si="12"/>
        <v>116.05379232993494</v>
      </c>
      <c r="AG10" s="48">
        <f t="shared" si="12"/>
        <v>118.14157522641702</v>
      </c>
      <c r="AH10" s="48">
        <f>Q10/$C$10*100</f>
        <v>120.10252677477314</v>
      </c>
      <c r="AI10" s="48"/>
      <c r="AJ10" s="48"/>
      <c r="AK10" s="50" t="s">
        <v>57</v>
      </c>
      <c r="AL10" s="51">
        <v>14</v>
      </c>
      <c r="AM10" s="51">
        <v>11</v>
      </c>
      <c r="AN10" s="51">
        <v>13</v>
      </c>
      <c r="AO10" s="51">
        <v>15</v>
      </c>
      <c r="AP10" s="51">
        <v>13.3906469345093</v>
      </c>
      <c r="AQ10" s="51">
        <v>14.6450862884521</v>
      </c>
      <c r="AR10" s="51">
        <v>15.5163068771362</v>
      </c>
      <c r="AS10" s="51">
        <v>17.2792887687683</v>
      </c>
      <c r="AT10" s="51">
        <v>13.328911781311</v>
      </c>
      <c r="AU10" s="51">
        <v>14.0683650970459</v>
      </c>
      <c r="AV10" s="51">
        <v>16.330644607543899</v>
      </c>
      <c r="AW10" s="51">
        <v>16.709032058715799</v>
      </c>
      <c r="AX10" s="51">
        <v>17.0293226242065</v>
      </c>
      <c r="AY10" s="51">
        <v>17.3295640945435</v>
      </c>
      <c r="AZ10" s="51">
        <v>17.617806434631301</v>
      </c>
    </row>
    <row r="11" spans="2:52" x14ac:dyDescent="0.25">
      <c r="B11" s="34" t="s">
        <v>24</v>
      </c>
      <c r="C11" s="8">
        <f>AL22+AL23+AL24+AL25+AL26+AL27+AL28+AL29+AL30+AL31+AL32+AL33+AL34+AL35+AL36+AL37+AL38+AL39+AL40+AL41+AL42+AL43+AL44+AL45+AL46+AL47+AL48+AL49+AL50+AL51+AL52+AL53</f>
        <v>455</v>
      </c>
      <c r="D11" s="8">
        <f t="shared" ref="D11:Q11" si="13">AM22+AM23+AM24+AM25+AM26+AM27+AM28+AM29+AM30+AM31+AM32+AM33+AM34+AM35+AM36+AM37+AM38+AM39+AM40+AM41+AM42+AM43+AM44+AM45+AM46+AM47+AM48+AM49+AM50+AM51+AM52+AM53</f>
        <v>448</v>
      </c>
      <c r="E11" s="8">
        <f t="shared" si="13"/>
        <v>450</v>
      </c>
      <c r="F11" s="8">
        <f t="shared" si="13"/>
        <v>451</v>
      </c>
      <c r="G11" s="8">
        <f t="shared" si="13"/>
        <v>448.69034457206754</v>
      </c>
      <c r="H11" s="8">
        <f t="shared" si="13"/>
        <v>452.88984894752502</v>
      </c>
      <c r="I11" s="8">
        <f t="shared" si="13"/>
        <v>457.23514795303333</v>
      </c>
      <c r="J11" s="8">
        <f t="shared" si="13"/>
        <v>459.89514875411982</v>
      </c>
      <c r="K11" s="8">
        <f t="shared" si="13"/>
        <v>472.36382961273193</v>
      </c>
      <c r="L11" s="8">
        <f t="shared" si="13"/>
        <v>478.10626888275124</v>
      </c>
      <c r="M11" s="8">
        <f t="shared" si="13"/>
        <v>486.94236850738565</v>
      </c>
      <c r="N11" s="8">
        <f t="shared" si="13"/>
        <v>496.56802940368664</v>
      </c>
      <c r="O11" s="8">
        <f t="shared" si="13"/>
        <v>508.99598646163912</v>
      </c>
      <c r="P11" s="8">
        <f t="shared" si="13"/>
        <v>518.05560827255249</v>
      </c>
      <c r="Q11" s="8">
        <f t="shared" si="13"/>
        <v>527.76649856567406</v>
      </c>
      <c r="S11" s="47" t="s">
        <v>24</v>
      </c>
      <c r="T11" s="48">
        <f>C11/$C$11*100</f>
        <v>100</v>
      </c>
      <c r="U11" s="48">
        <f t="shared" ref="U11:AG11" si="14">D11/$C$11*100</f>
        <v>98.461538461538467</v>
      </c>
      <c r="V11" s="48">
        <f t="shared" si="14"/>
        <v>98.901098901098905</v>
      </c>
      <c r="W11" s="48">
        <f t="shared" si="14"/>
        <v>99.120879120879124</v>
      </c>
      <c r="X11" s="48">
        <f t="shared" si="14"/>
        <v>98.613262543311549</v>
      </c>
      <c r="Y11" s="48">
        <f t="shared" si="14"/>
        <v>99.536230537917589</v>
      </c>
      <c r="Z11" s="48">
        <f t="shared" si="14"/>
        <v>100.49124130835898</v>
      </c>
      <c r="AA11" s="48">
        <f t="shared" si="14"/>
        <v>101.07585686903732</v>
      </c>
      <c r="AB11" s="48">
        <f t="shared" si="14"/>
        <v>103.8162262885125</v>
      </c>
      <c r="AC11" s="48">
        <f t="shared" si="14"/>
        <v>105.07830085335192</v>
      </c>
      <c r="AD11" s="48">
        <f t="shared" si="14"/>
        <v>107.02030077085398</v>
      </c>
      <c r="AE11" s="48">
        <f t="shared" si="14"/>
        <v>109.13583063817289</v>
      </c>
      <c r="AF11" s="48">
        <f t="shared" si="14"/>
        <v>111.86724977178881</v>
      </c>
      <c r="AG11" s="48">
        <f t="shared" si="14"/>
        <v>113.85837544451702</v>
      </c>
      <c r="AH11" s="48">
        <f>Q11/$C$11*100</f>
        <v>115.99263704740088</v>
      </c>
      <c r="AI11" s="48"/>
      <c r="AJ11" s="48"/>
      <c r="AK11" s="50" t="s">
        <v>58</v>
      </c>
      <c r="AL11" s="51">
        <v>15</v>
      </c>
      <c r="AM11" s="51">
        <v>13</v>
      </c>
      <c r="AN11" s="51">
        <v>11</v>
      </c>
      <c r="AO11" s="51">
        <v>14</v>
      </c>
      <c r="AP11" s="51">
        <v>15.466713905334499</v>
      </c>
      <c r="AQ11" s="51">
        <v>13.839834690093999</v>
      </c>
      <c r="AR11" s="51">
        <v>15.039288520813001</v>
      </c>
      <c r="AS11" s="51">
        <v>15.8480658531189</v>
      </c>
      <c r="AT11" s="51">
        <v>17.495877742767298</v>
      </c>
      <c r="AU11" s="51">
        <v>13.8967823982239</v>
      </c>
      <c r="AV11" s="51">
        <v>14.524908542633099</v>
      </c>
      <c r="AW11" s="51">
        <v>16.6924648284912</v>
      </c>
      <c r="AX11" s="51">
        <v>17.057981491088899</v>
      </c>
      <c r="AY11" s="51">
        <v>17.373449325561499</v>
      </c>
      <c r="AZ11" s="51">
        <v>17.672579765319799</v>
      </c>
    </row>
    <row r="12" spans="2:52" x14ac:dyDescent="0.25">
      <c r="B12" s="34" t="s">
        <v>25</v>
      </c>
      <c r="C12" s="8">
        <f>AL54+AL55+AL56+AL57+AL58+AL59+AL60+AL61+AL62+AL63+AL64+AL65+AL66+AL67+AL68+AL69+AL70</f>
        <v>232</v>
      </c>
      <c r="D12" s="8">
        <f t="shared" ref="D12:Q12" si="15">AM54+AM55+AM56+AM57+AM58+AM59+AM60+AM61+AM62+AM63+AM64+AM65+AM66+AM67+AM68+AM69+AM70</f>
        <v>233</v>
      </c>
      <c r="E12" s="8">
        <f t="shared" si="15"/>
        <v>228</v>
      </c>
      <c r="F12" s="8">
        <f t="shared" si="15"/>
        <v>231</v>
      </c>
      <c r="G12" s="8">
        <f t="shared" si="15"/>
        <v>245.00819396972628</v>
      </c>
      <c r="H12" s="8">
        <f t="shared" si="15"/>
        <v>244.65860557556178</v>
      </c>
      <c r="I12" s="8">
        <f t="shared" si="15"/>
        <v>250.0892705917361</v>
      </c>
      <c r="J12" s="8">
        <f t="shared" si="15"/>
        <v>263.40593838691706</v>
      </c>
      <c r="K12" s="8">
        <f t="shared" si="15"/>
        <v>265.14201283454912</v>
      </c>
      <c r="L12" s="8">
        <f t="shared" si="15"/>
        <v>271.41146802902227</v>
      </c>
      <c r="M12" s="8">
        <f t="shared" si="15"/>
        <v>270.40154695510881</v>
      </c>
      <c r="N12" s="8">
        <f t="shared" si="15"/>
        <v>276.29725289344799</v>
      </c>
      <c r="O12" s="8">
        <f t="shared" si="15"/>
        <v>274.42722249031073</v>
      </c>
      <c r="P12" s="8">
        <f t="shared" si="15"/>
        <v>279.45795345306414</v>
      </c>
      <c r="Q12" s="8">
        <f t="shared" si="15"/>
        <v>282.77734279632563</v>
      </c>
      <c r="S12" s="47" t="s">
        <v>25</v>
      </c>
      <c r="T12" s="48">
        <f>C12/$C$12*100</f>
        <v>100</v>
      </c>
      <c r="U12" s="48">
        <f t="shared" ref="U12:AG12" si="16">D12/$C$12*100</f>
        <v>100.43103448275863</v>
      </c>
      <c r="V12" s="48">
        <f t="shared" si="16"/>
        <v>98.275862068965509</v>
      </c>
      <c r="W12" s="48">
        <f t="shared" si="16"/>
        <v>99.568965517241381</v>
      </c>
      <c r="X12" s="48">
        <f t="shared" si="16"/>
        <v>105.60698015936478</v>
      </c>
      <c r="Y12" s="48">
        <f t="shared" si="16"/>
        <v>105.45629550670765</v>
      </c>
      <c r="Z12" s="48">
        <f t="shared" si="16"/>
        <v>107.79709939298969</v>
      </c>
      <c r="AA12" s="48">
        <f t="shared" si="16"/>
        <v>113.53704240815389</v>
      </c>
      <c r="AB12" s="48">
        <f t="shared" si="16"/>
        <v>114.28535035971944</v>
      </c>
      <c r="AC12" s="48">
        <f t="shared" si="16"/>
        <v>116.98770173664754</v>
      </c>
      <c r="AD12" s="48">
        <f t="shared" si="16"/>
        <v>116.55239092892621</v>
      </c>
      <c r="AE12" s="48">
        <f t="shared" si="16"/>
        <v>119.09364348855517</v>
      </c>
      <c r="AF12" s="48">
        <f t="shared" si="16"/>
        <v>118.287595900996</v>
      </c>
      <c r="AG12" s="48">
        <f t="shared" si="16"/>
        <v>120.45601441942419</v>
      </c>
      <c r="AH12" s="48">
        <f>Q12/$C$12*100</f>
        <v>121.88678568807138</v>
      </c>
      <c r="AI12" s="48"/>
      <c r="AJ12" s="48"/>
      <c r="AK12" s="50" t="s">
        <v>59</v>
      </c>
      <c r="AL12" s="51">
        <v>12</v>
      </c>
      <c r="AM12" s="51">
        <v>16</v>
      </c>
      <c r="AN12" s="51">
        <v>16</v>
      </c>
      <c r="AO12" s="51">
        <v>13</v>
      </c>
      <c r="AP12" s="51">
        <v>14.3699684143066</v>
      </c>
      <c r="AQ12" s="51">
        <v>15.828511714935299</v>
      </c>
      <c r="AR12" s="51">
        <v>14.183226108551001</v>
      </c>
      <c r="AS12" s="51">
        <v>15.334229946136499</v>
      </c>
      <c r="AT12" s="51">
        <v>16.075581073761001</v>
      </c>
      <c r="AU12" s="51">
        <v>17.622292518615701</v>
      </c>
      <c r="AV12" s="51">
        <v>14.350917339324999</v>
      </c>
      <c r="AW12" s="51">
        <v>14.868110656738301</v>
      </c>
      <c r="AX12" s="51">
        <v>16.941022872924801</v>
      </c>
      <c r="AY12" s="51">
        <v>17.2966260910034</v>
      </c>
      <c r="AZ12" s="51">
        <v>17.608293533325199</v>
      </c>
    </row>
    <row r="13" spans="2:52" x14ac:dyDescent="0.25">
      <c r="B13" s="33" t="s">
        <v>26</v>
      </c>
      <c r="C13" s="8">
        <f>AL71+AL72+AL73+AL74+AL75+AL76+AL77+AL78+AL79+AL80+AL81+AL82+AL83</f>
        <v>92</v>
      </c>
      <c r="D13" s="8">
        <f t="shared" ref="D13:Q13" si="17">AM71+AM72+AM73+AM74+AM75+AM76+AM77+AM78+AM79+AM80+AM81+AM82+AM83</f>
        <v>95</v>
      </c>
      <c r="E13" s="8">
        <f t="shared" si="17"/>
        <v>96</v>
      </c>
      <c r="F13" s="8">
        <f t="shared" si="17"/>
        <v>102</v>
      </c>
      <c r="G13" s="8">
        <f t="shared" si="17"/>
        <v>110.31538456678391</v>
      </c>
      <c r="H13" s="8">
        <f t="shared" si="17"/>
        <v>119.24832063913345</v>
      </c>
      <c r="I13" s="8">
        <f t="shared" si="17"/>
        <v>128.80327630043016</v>
      </c>
      <c r="J13" s="8">
        <f t="shared" si="17"/>
        <v>131.23772001266477</v>
      </c>
      <c r="K13" s="8">
        <f t="shared" si="17"/>
        <v>137.7529329061507</v>
      </c>
      <c r="L13" s="8">
        <f t="shared" si="17"/>
        <v>138.65056824684143</v>
      </c>
      <c r="M13" s="8">
        <f t="shared" si="17"/>
        <v>149.3975646495818</v>
      </c>
      <c r="N13" s="8">
        <f t="shared" si="17"/>
        <v>145.40689873695356</v>
      </c>
      <c r="O13" s="8">
        <f t="shared" si="17"/>
        <v>149.74817347526547</v>
      </c>
      <c r="P13" s="8">
        <f t="shared" si="17"/>
        <v>147.89630889892578</v>
      </c>
      <c r="Q13" s="8">
        <f t="shared" si="17"/>
        <v>151.28036952018743</v>
      </c>
      <c r="S13" s="47" t="s">
        <v>26</v>
      </c>
      <c r="T13" s="48">
        <f>C13/$C$13*100</f>
        <v>100</v>
      </c>
      <c r="U13" s="48">
        <f t="shared" ref="U13:AG13" si="18">D13/$C$13*100</f>
        <v>103.26086956521738</v>
      </c>
      <c r="V13" s="48">
        <f t="shared" si="18"/>
        <v>104.34782608695652</v>
      </c>
      <c r="W13" s="48">
        <f t="shared" si="18"/>
        <v>110.86956521739131</v>
      </c>
      <c r="X13" s="48">
        <f t="shared" si="18"/>
        <v>119.90802670302598</v>
      </c>
      <c r="Y13" s="48">
        <f t="shared" si="18"/>
        <v>129.61773982514507</v>
      </c>
      <c r="Z13" s="48">
        <f t="shared" si="18"/>
        <v>140.00356119611973</v>
      </c>
      <c r="AA13" s="48">
        <f t="shared" si="18"/>
        <v>142.64969566593996</v>
      </c>
      <c r="AB13" s="48">
        <f t="shared" si="18"/>
        <v>149.73144881103337</v>
      </c>
      <c r="AC13" s="48">
        <f t="shared" si="18"/>
        <v>150.70713939874068</v>
      </c>
      <c r="AD13" s="48">
        <f t="shared" si="18"/>
        <v>162.38865722780631</v>
      </c>
      <c r="AE13" s="48">
        <f t="shared" si="18"/>
        <v>158.05097688799302</v>
      </c>
      <c r="AF13" s="48">
        <f t="shared" si="18"/>
        <v>162.76975377746248</v>
      </c>
      <c r="AG13" s="48">
        <f t="shared" si="18"/>
        <v>160.75685749883237</v>
      </c>
      <c r="AH13" s="48">
        <f>Q13/$C$13*100</f>
        <v>164.43518426107332</v>
      </c>
      <c r="AI13" s="48"/>
      <c r="AJ13" s="48"/>
      <c r="AK13" s="50" t="s">
        <v>60</v>
      </c>
      <c r="AL13" s="51">
        <v>10</v>
      </c>
      <c r="AM13" s="51">
        <v>14</v>
      </c>
      <c r="AN13" s="51">
        <v>17</v>
      </c>
      <c r="AO13" s="51">
        <v>16</v>
      </c>
      <c r="AP13" s="51">
        <v>13.520623207092299</v>
      </c>
      <c r="AQ13" s="51">
        <v>14.7313466072083</v>
      </c>
      <c r="AR13" s="51">
        <v>16.2125358581543</v>
      </c>
      <c r="AS13" s="51">
        <v>14.5918536186218</v>
      </c>
      <c r="AT13" s="51">
        <v>15.6910562515259</v>
      </c>
      <c r="AU13" s="51">
        <v>16.380730628967299</v>
      </c>
      <c r="AV13" s="51">
        <v>17.807636737823501</v>
      </c>
      <c r="AW13" s="51">
        <v>14.853835105896</v>
      </c>
      <c r="AX13" s="51">
        <v>15.263833045959499</v>
      </c>
      <c r="AY13" s="51">
        <v>17.258440971374501</v>
      </c>
      <c r="AZ13" s="51">
        <v>17.607976913452099</v>
      </c>
    </row>
    <row r="14" spans="2:52" x14ac:dyDescent="0.25">
      <c r="B14" s="33" t="s">
        <v>27</v>
      </c>
      <c r="C14" s="8">
        <f>AL84+AL85+AL86+AL87+AL88+AL89+AL90+AL91+AL92+AL93</f>
        <v>31</v>
      </c>
      <c r="D14" s="8">
        <f t="shared" ref="D14:Q14" si="19">AM84+AM85+AM86+AM87+AM88+AM89+AM90+AM91+AM92+AM93</f>
        <v>31</v>
      </c>
      <c r="E14" s="8">
        <f t="shared" si="19"/>
        <v>37</v>
      </c>
      <c r="F14" s="8">
        <f t="shared" si="19"/>
        <v>38</v>
      </c>
      <c r="G14" s="8">
        <f t="shared" si="19"/>
        <v>36.440580461174243</v>
      </c>
      <c r="H14" s="8">
        <f t="shared" si="19"/>
        <v>40.220200315117829</v>
      </c>
      <c r="I14" s="8">
        <f t="shared" si="19"/>
        <v>36.982836954295642</v>
      </c>
      <c r="J14" s="8">
        <f t="shared" si="19"/>
        <v>33.794799253344536</v>
      </c>
      <c r="K14" s="8">
        <f t="shared" si="19"/>
        <v>35.186749488115296</v>
      </c>
      <c r="L14" s="8">
        <f t="shared" si="19"/>
        <v>37.828873723745346</v>
      </c>
      <c r="M14" s="8">
        <f t="shared" si="19"/>
        <v>37.524681478738792</v>
      </c>
      <c r="N14" s="8">
        <f t="shared" si="19"/>
        <v>45.608044289052486</v>
      </c>
      <c r="O14" s="8">
        <f t="shared" si="19"/>
        <v>49.202453471720204</v>
      </c>
      <c r="P14" s="8">
        <f t="shared" si="19"/>
        <v>55.436054363846822</v>
      </c>
      <c r="Q14" s="8">
        <f t="shared" si="19"/>
        <v>58.651869207620578</v>
      </c>
      <c r="S14" s="47" t="s">
        <v>27</v>
      </c>
      <c r="T14" s="48">
        <f>C14/$C$14*100</f>
        <v>100</v>
      </c>
      <c r="U14" s="48">
        <f t="shared" ref="U14:AG14" si="20">D14/$C$14*100</f>
        <v>100</v>
      </c>
      <c r="V14" s="48">
        <f t="shared" si="20"/>
        <v>119.35483870967742</v>
      </c>
      <c r="W14" s="48">
        <f t="shared" si="20"/>
        <v>122.58064516129032</v>
      </c>
      <c r="X14" s="48">
        <f t="shared" si="20"/>
        <v>117.55025955217498</v>
      </c>
      <c r="Y14" s="48">
        <f t="shared" si="20"/>
        <v>129.74258166167041</v>
      </c>
      <c r="Z14" s="48">
        <f t="shared" si="20"/>
        <v>119.29947404611498</v>
      </c>
      <c r="AA14" s="48">
        <f t="shared" si="20"/>
        <v>109.01548146240172</v>
      </c>
      <c r="AB14" s="48">
        <f t="shared" si="20"/>
        <v>113.50564351004935</v>
      </c>
      <c r="AC14" s="48">
        <f t="shared" si="20"/>
        <v>122.02862491530757</v>
      </c>
      <c r="AD14" s="48">
        <f t="shared" si="20"/>
        <v>121.04735960883481</v>
      </c>
      <c r="AE14" s="48">
        <f t="shared" si="20"/>
        <v>147.12272351307254</v>
      </c>
      <c r="AF14" s="48">
        <f t="shared" si="20"/>
        <v>158.71759184425872</v>
      </c>
      <c r="AG14" s="48">
        <f t="shared" si="20"/>
        <v>178.82598181886073</v>
      </c>
      <c r="AH14" s="48">
        <f>Q14/$C$14*100</f>
        <v>189.19957808909865</v>
      </c>
      <c r="AI14" s="48"/>
      <c r="AJ14" s="48"/>
      <c r="AK14" s="50" t="s">
        <v>61</v>
      </c>
      <c r="AL14" s="51">
        <v>22</v>
      </c>
      <c r="AM14" s="51">
        <v>10</v>
      </c>
      <c r="AN14" s="51">
        <v>15</v>
      </c>
      <c r="AO14" s="51">
        <v>16</v>
      </c>
      <c r="AP14" s="51">
        <v>16.326512336731</v>
      </c>
      <c r="AQ14" s="51">
        <v>13.9711480140686</v>
      </c>
      <c r="AR14" s="51">
        <v>15.066402435302701</v>
      </c>
      <c r="AS14" s="51">
        <v>16.5760388374329</v>
      </c>
      <c r="AT14" s="51">
        <v>15.0002431869507</v>
      </c>
      <c r="AU14" s="51">
        <v>16.0409851074219</v>
      </c>
      <c r="AV14" s="51">
        <v>16.6943197250366</v>
      </c>
      <c r="AW14" s="51">
        <v>17.987954139709501</v>
      </c>
      <c r="AX14" s="51">
        <v>15.3373861312866</v>
      </c>
      <c r="AY14" s="51">
        <v>15.6466240882874</v>
      </c>
      <c r="AZ14" s="51">
        <v>17.5742959976196</v>
      </c>
    </row>
    <row r="15" spans="2:52" x14ac:dyDescent="0.25">
      <c r="B15" s="33" t="s">
        <v>28</v>
      </c>
      <c r="C15" s="8">
        <f>AL94+AL95+AL96+AL97+AL98+AL99+AL100+AL101+AL102+AL103</f>
        <v>2</v>
      </c>
      <c r="D15" s="8">
        <f t="shared" ref="D15:Q15" si="21">AM94+AM95+AM96+AM97+AM98+AM99+AM100+AM101+AM102+AM103</f>
        <v>1</v>
      </c>
      <c r="E15" s="8">
        <f t="shared" si="21"/>
        <v>1</v>
      </c>
      <c r="F15" s="8">
        <f t="shared" si="21"/>
        <v>3</v>
      </c>
      <c r="G15" s="8">
        <f t="shared" si="21"/>
        <v>3.4128179550170947</v>
      </c>
      <c r="H15" s="8">
        <f t="shared" si="21"/>
        <v>2.8597130775451669</v>
      </c>
      <c r="I15" s="8">
        <f t="shared" si="21"/>
        <v>3.7346044778823781</v>
      </c>
      <c r="J15" s="8">
        <f t="shared" si="21"/>
        <v>6.3653442263603246</v>
      </c>
      <c r="K15" s="8">
        <f t="shared" si="21"/>
        <v>7.7267816662788418</v>
      </c>
      <c r="L15" s="8">
        <f t="shared" si="21"/>
        <v>10.05517348647118</v>
      </c>
      <c r="M15" s="8">
        <f t="shared" si="21"/>
        <v>11.196125775575636</v>
      </c>
      <c r="N15" s="8">
        <f t="shared" si="21"/>
        <v>11.627296298742294</v>
      </c>
      <c r="O15" s="8">
        <f t="shared" si="21"/>
        <v>13.144339323043821</v>
      </c>
      <c r="P15" s="8">
        <f t="shared" si="21"/>
        <v>12.955160275101656</v>
      </c>
      <c r="Q15" s="8">
        <f t="shared" si="21"/>
        <v>12.035179406404497</v>
      </c>
      <c r="S15" s="47" t="s">
        <v>28</v>
      </c>
      <c r="T15" s="48">
        <f>C15/$C$15*100</f>
        <v>100</v>
      </c>
      <c r="U15" s="48">
        <f t="shared" ref="U15:AG15" si="22">D15/$C$15*100</f>
        <v>50</v>
      </c>
      <c r="V15" s="48">
        <f t="shared" si="22"/>
        <v>50</v>
      </c>
      <c r="W15" s="48">
        <f t="shared" si="22"/>
        <v>150</v>
      </c>
      <c r="X15" s="48">
        <f t="shared" si="22"/>
        <v>170.64089775085475</v>
      </c>
      <c r="Y15" s="48">
        <f t="shared" si="22"/>
        <v>142.98565387725836</v>
      </c>
      <c r="Z15" s="48">
        <f t="shared" si="22"/>
        <v>186.73022389411892</v>
      </c>
      <c r="AA15" s="48">
        <f t="shared" si="22"/>
        <v>318.26721131801622</v>
      </c>
      <c r="AB15" s="48">
        <f t="shared" si="22"/>
        <v>386.33908331394207</v>
      </c>
      <c r="AC15" s="48">
        <f t="shared" si="22"/>
        <v>502.75867432355898</v>
      </c>
      <c r="AD15" s="48">
        <f t="shared" si="22"/>
        <v>559.80628877878178</v>
      </c>
      <c r="AE15" s="48">
        <f t="shared" si="22"/>
        <v>581.36481493711472</v>
      </c>
      <c r="AF15" s="48">
        <f t="shared" si="22"/>
        <v>657.21696615219105</v>
      </c>
      <c r="AG15" s="48">
        <f t="shared" si="22"/>
        <v>647.75801375508286</v>
      </c>
      <c r="AH15" s="48">
        <f>Q15/$C$15*100</f>
        <v>601.75897032022488</v>
      </c>
      <c r="AI15" s="48"/>
      <c r="AJ15" s="48"/>
      <c r="AK15" s="50" t="s">
        <v>62</v>
      </c>
      <c r="AL15" s="51">
        <v>12</v>
      </c>
      <c r="AM15" s="51">
        <v>22</v>
      </c>
      <c r="AN15" s="51">
        <v>11</v>
      </c>
      <c r="AO15" s="51">
        <v>15</v>
      </c>
      <c r="AP15" s="51">
        <v>16.424704551696799</v>
      </c>
      <c r="AQ15" s="51">
        <v>16.675977230072</v>
      </c>
      <c r="AR15" s="51">
        <v>14.4494709968567</v>
      </c>
      <c r="AS15" s="51">
        <v>15.449456691741901</v>
      </c>
      <c r="AT15" s="51">
        <v>16.978026866912799</v>
      </c>
      <c r="AU15" s="51">
        <v>15.4443135261536</v>
      </c>
      <c r="AV15" s="51">
        <v>16.4346280097961</v>
      </c>
      <c r="AW15" s="51">
        <v>17.0643100738525</v>
      </c>
      <c r="AX15" s="51">
        <v>18.237512588501001</v>
      </c>
      <c r="AY15" s="51">
        <v>15.850884437561</v>
      </c>
      <c r="AZ15" s="51">
        <v>16.0761861801147</v>
      </c>
    </row>
    <row r="16" spans="2:52" x14ac:dyDescent="0.25">
      <c r="B16" s="53" t="s">
        <v>29</v>
      </c>
      <c r="C16" s="54">
        <f t="shared" ref="C16:F16" si="23">C5+C6+C7+C8+C9+C13+C14+C15</f>
        <v>1072</v>
      </c>
      <c r="D16" s="54">
        <f t="shared" si="23"/>
        <v>1068</v>
      </c>
      <c r="E16" s="54">
        <f t="shared" si="23"/>
        <v>1069</v>
      </c>
      <c r="F16" s="54">
        <f t="shared" si="23"/>
        <v>1077</v>
      </c>
      <c r="G16" s="54">
        <f>G5+G6+G7+G8+G9+G13+G14+G15</f>
        <v>1102.1854253150527</v>
      </c>
      <c r="H16" s="54">
        <f t="shared" ref="H16:Q16" si="24">H5+H6+H7+H8+H9+H13+H14+H15</f>
        <v>1125.8335338383913</v>
      </c>
      <c r="I16" s="54">
        <f t="shared" si="24"/>
        <v>1149.9251719638701</v>
      </c>
      <c r="J16" s="54">
        <f t="shared" si="24"/>
        <v>1174.6321610063312</v>
      </c>
      <c r="K16" s="54">
        <f t="shared" si="24"/>
        <v>1199.5277523696418</v>
      </c>
      <c r="L16" s="54">
        <f t="shared" si="24"/>
        <v>1224.2905320525167</v>
      </c>
      <c r="M16" s="54">
        <f t="shared" si="24"/>
        <v>1248.8763126730923</v>
      </c>
      <c r="N16" s="54">
        <f t="shared" si="24"/>
        <v>1273.3262357637286</v>
      </c>
      <c r="O16" s="54">
        <f t="shared" si="24"/>
        <v>1297.2580352798102</v>
      </c>
      <c r="P16" s="54">
        <f t="shared" si="24"/>
        <v>1320.969180852175</v>
      </c>
      <c r="Q16" s="54">
        <f t="shared" si="24"/>
        <v>1344.7778291106224</v>
      </c>
      <c r="R16" s="35"/>
      <c r="S16" s="49"/>
      <c r="T16" s="48">
        <f>C16/$C$16*100</f>
        <v>100</v>
      </c>
      <c r="U16" s="48">
        <f t="shared" ref="U16:AG16" si="25">D16/$C$16*100</f>
        <v>99.626865671641795</v>
      </c>
      <c r="V16" s="48">
        <f t="shared" si="25"/>
        <v>99.720149253731336</v>
      </c>
      <c r="W16" s="48">
        <f t="shared" si="25"/>
        <v>100.46641791044777</v>
      </c>
      <c r="X16" s="48">
        <f t="shared" si="25"/>
        <v>102.81580460028476</v>
      </c>
      <c r="Y16" s="48">
        <f t="shared" si="25"/>
        <v>105.02178487298426</v>
      </c>
      <c r="Z16" s="48">
        <f t="shared" si="25"/>
        <v>107.26913917573415</v>
      </c>
      <c r="AA16" s="48">
        <f t="shared" si="25"/>
        <v>109.57389561626225</v>
      </c>
      <c r="AB16" s="48">
        <f t="shared" si="25"/>
        <v>111.89624555686957</v>
      </c>
      <c r="AC16" s="48">
        <f t="shared" si="25"/>
        <v>114.20620634818252</v>
      </c>
      <c r="AD16" s="48">
        <f t="shared" si="25"/>
        <v>116.49965603293772</v>
      </c>
      <c r="AE16" s="48">
        <f t="shared" si="25"/>
        <v>118.78043244064634</v>
      </c>
      <c r="AF16" s="48">
        <f t="shared" si="25"/>
        <v>121.01287642535543</v>
      </c>
      <c r="AG16" s="48">
        <f t="shared" si="25"/>
        <v>123.22473701979244</v>
      </c>
      <c r="AH16" s="48">
        <f>Q16/$C$16*100</f>
        <v>125.44569301405059</v>
      </c>
      <c r="AI16" s="48"/>
      <c r="AJ16" s="48"/>
      <c r="AK16" s="50" t="s">
        <v>63</v>
      </c>
      <c r="AL16" s="51">
        <v>14</v>
      </c>
      <c r="AM16" s="51">
        <v>13</v>
      </c>
      <c r="AN16" s="51">
        <v>21</v>
      </c>
      <c r="AO16" s="51">
        <v>12</v>
      </c>
      <c r="AP16" s="51">
        <v>15.308403015136699</v>
      </c>
      <c r="AQ16" s="51">
        <v>16.666268825530999</v>
      </c>
      <c r="AR16" s="51">
        <v>16.925438880920399</v>
      </c>
      <c r="AS16" s="51">
        <v>14.8233752250671</v>
      </c>
      <c r="AT16" s="51">
        <v>15.7316870689392</v>
      </c>
      <c r="AU16" s="51">
        <v>17.256547451019301</v>
      </c>
      <c r="AV16" s="51">
        <v>15.7553930282593</v>
      </c>
      <c r="AW16" s="51">
        <v>16.696260929107702</v>
      </c>
      <c r="AX16" s="51">
        <v>17.2956094741821</v>
      </c>
      <c r="AY16" s="51">
        <v>18.377270698547399</v>
      </c>
      <c r="AZ16" s="51">
        <v>16.222099304199201</v>
      </c>
    </row>
    <row r="17" spans="2:52" x14ac:dyDescent="0.25">
      <c r="H17" s="8"/>
      <c r="I17" s="8"/>
      <c r="J17" s="8"/>
      <c r="K17" s="8"/>
      <c r="L17" s="8"/>
      <c r="M17" s="8"/>
      <c r="N17" s="36"/>
      <c r="O17" s="36"/>
      <c r="P17" s="36"/>
      <c r="Q17" s="36"/>
      <c r="R17" s="35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/>
      <c r="AD17" s="59"/>
      <c r="AE17" s="59"/>
      <c r="AF17" s="59"/>
      <c r="AG17" s="59"/>
      <c r="AH17" s="59"/>
      <c r="AI17" s="59"/>
      <c r="AJ17" s="59"/>
      <c r="AK17" s="50" t="s">
        <v>64</v>
      </c>
      <c r="AL17" s="51">
        <v>14</v>
      </c>
      <c r="AM17" s="51">
        <v>13</v>
      </c>
      <c r="AN17" s="51">
        <v>13</v>
      </c>
      <c r="AO17" s="51">
        <v>21</v>
      </c>
      <c r="AP17" s="51">
        <v>12.3739166259766</v>
      </c>
      <c r="AQ17" s="51">
        <v>15.3849501609802</v>
      </c>
      <c r="AR17" s="51">
        <v>16.685374259948698</v>
      </c>
      <c r="AS17" s="51">
        <v>16.989873886108398</v>
      </c>
      <c r="AT17" s="51">
        <v>15.012495040893601</v>
      </c>
      <c r="AU17" s="51">
        <v>15.824738502502401</v>
      </c>
      <c r="AV17" s="51">
        <v>17.330588340759299</v>
      </c>
      <c r="AW17" s="51">
        <v>15.859704017639199</v>
      </c>
      <c r="AX17" s="51">
        <v>16.742636680602999</v>
      </c>
      <c r="AY17" s="51">
        <v>17.3117370605469</v>
      </c>
      <c r="AZ17" s="51">
        <v>18.315409660339402</v>
      </c>
    </row>
    <row r="18" spans="2:52" x14ac:dyDescent="0.25">
      <c r="B18" s="53" t="s">
        <v>30</v>
      </c>
      <c r="C18" s="8"/>
      <c r="D18" s="8">
        <f t="shared" ref="D18:G18" si="26">D16-C16</f>
        <v>-4</v>
      </c>
      <c r="E18" s="8">
        <f t="shared" si="26"/>
        <v>1</v>
      </c>
      <c r="F18" s="8">
        <f t="shared" si="26"/>
        <v>8</v>
      </c>
      <c r="G18" s="8">
        <f t="shared" si="26"/>
        <v>25.185425315052726</v>
      </c>
      <c r="H18" s="8">
        <f>H16-G16</f>
        <v>23.648108523338578</v>
      </c>
      <c r="I18" s="8">
        <f>I16-H16</f>
        <v>24.091638125478767</v>
      </c>
      <c r="J18" s="8">
        <f t="shared" ref="J18:Q18" si="27">J16-I16</f>
        <v>24.706989042461146</v>
      </c>
      <c r="K18" s="8">
        <f t="shared" si="27"/>
        <v>24.895591363310587</v>
      </c>
      <c r="L18" s="8">
        <f t="shared" si="27"/>
        <v>24.762779682874907</v>
      </c>
      <c r="M18" s="8">
        <f>M16-L16</f>
        <v>24.585780620575633</v>
      </c>
      <c r="N18" s="36">
        <f t="shared" si="27"/>
        <v>24.449923090636275</v>
      </c>
      <c r="O18" s="36">
        <f>O16-N16</f>
        <v>23.931799516081583</v>
      </c>
      <c r="P18" s="36">
        <f t="shared" si="27"/>
        <v>23.711145572364785</v>
      </c>
      <c r="Q18" s="36">
        <f t="shared" si="27"/>
        <v>23.80864825844742</v>
      </c>
      <c r="R18" s="35"/>
      <c r="AC18" s="37"/>
      <c r="AD18" s="37"/>
      <c r="AE18" s="37"/>
      <c r="AF18" s="37"/>
      <c r="AG18" s="37"/>
      <c r="AH18" s="37"/>
      <c r="AI18" s="37"/>
      <c r="AJ18" s="37"/>
      <c r="AK18" s="50" t="s">
        <v>65</v>
      </c>
      <c r="AL18" s="51">
        <v>16</v>
      </c>
      <c r="AM18" s="51">
        <v>13</v>
      </c>
      <c r="AN18" s="51">
        <v>13</v>
      </c>
      <c r="AO18" s="51">
        <v>12</v>
      </c>
      <c r="AP18" s="51">
        <v>20.408055305481</v>
      </c>
      <c r="AQ18" s="51">
        <v>12.551927566528301</v>
      </c>
      <c r="AR18" s="51">
        <v>15.2914485931396</v>
      </c>
      <c r="AS18" s="51">
        <v>16.527272224426302</v>
      </c>
      <c r="AT18" s="51">
        <v>16.861247539520299</v>
      </c>
      <c r="AU18" s="51">
        <v>15.008799076080299</v>
      </c>
      <c r="AV18" s="51">
        <v>15.732425689697299</v>
      </c>
      <c r="AW18" s="51">
        <v>17.2057638168335</v>
      </c>
      <c r="AX18" s="51">
        <v>15.773620128631601</v>
      </c>
      <c r="AY18" s="51">
        <v>16.598023891448999</v>
      </c>
      <c r="AZ18" s="51">
        <v>17.1377964019775</v>
      </c>
    </row>
    <row r="19" spans="2:52" ht="15.75" thickBot="1" x14ac:dyDescent="0.3">
      <c r="B19" s="53" t="s">
        <v>31</v>
      </c>
      <c r="D19" s="38">
        <f t="shared" ref="D19:G19" si="28">D18/C16</f>
        <v>-3.7313432835820895E-3</v>
      </c>
      <c r="E19" s="38">
        <f t="shared" si="28"/>
        <v>9.3632958801498128E-4</v>
      </c>
      <c r="F19" s="38">
        <f t="shared" si="28"/>
        <v>7.4836295603367634E-3</v>
      </c>
      <c r="G19" s="38">
        <f t="shared" si="28"/>
        <v>2.3384796021404572E-2</v>
      </c>
      <c r="H19" s="38">
        <f>H18/G16</f>
        <v>2.1455653450125161E-2</v>
      </c>
      <c r="I19" s="38">
        <f>I18/H16</f>
        <v>2.1398934568364902E-2</v>
      </c>
      <c r="J19" s="38">
        <f t="shared" ref="J19:Q19" si="29">J18/I16</f>
        <v>2.1485736328622107E-2</v>
      </c>
      <c r="K19" s="38">
        <f t="shared" si="29"/>
        <v>2.1194372323316966E-2</v>
      </c>
      <c r="L19" s="38">
        <f t="shared" si="29"/>
        <v>2.0643773880142879E-2</v>
      </c>
      <c r="M19" s="38">
        <f t="shared" si="29"/>
        <v>2.0081655437911211E-2</v>
      </c>
      <c r="N19" s="39">
        <f t="shared" si="29"/>
        <v>1.9577537697311041E-2</v>
      </c>
      <c r="O19" s="39">
        <f t="shared" si="29"/>
        <v>1.8794711711667137E-2</v>
      </c>
      <c r="P19" s="39">
        <f t="shared" si="29"/>
        <v>1.827789454952225E-2</v>
      </c>
      <c r="Q19" s="39">
        <f t="shared" si="29"/>
        <v>1.8023621295303906E-2</v>
      </c>
      <c r="R19" s="40"/>
      <c r="AC19" s="37"/>
      <c r="AD19" s="37"/>
      <c r="AE19" s="37"/>
      <c r="AF19" s="37"/>
      <c r="AG19" s="37"/>
      <c r="AH19" s="37"/>
      <c r="AI19" s="37"/>
      <c r="AJ19" s="37"/>
      <c r="AK19" s="50" t="s">
        <v>66</v>
      </c>
      <c r="AL19" s="51">
        <v>15</v>
      </c>
      <c r="AM19" s="51">
        <v>15</v>
      </c>
      <c r="AN19" s="51">
        <v>12</v>
      </c>
      <c r="AO19" s="51">
        <v>12</v>
      </c>
      <c r="AP19" s="51">
        <v>12.2234663963318</v>
      </c>
      <c r="AQ19" s="51">
        <v>19.824425697326699</v>
      </c>
      <c r="AR19" s="51">
        <v>12.7229142189026</v>
      </c>
      <c r="AS19" s="51">
        <v>15.192579746246301</v>
      </c>
      <c r="AT19" s="51">
        <v>16.364596366882299</v>
      </c>
      <c r="AU19" s="51">
        <v>16.7541794776917</v>
      </c>
      <c r="AV19" s="51">
        <v>15.028277397155801</v>
      </c>
      <c r="AW19" s="51">
        <v>15.6619167327881</v>
      </c>
      <c r="AX19" s="51">
        <v>17.095015048980699</v>
      </c>
      <c r="AY19" s="51">
        <v>15.694195747375501</v>
      </c>
      <c r="AZ19" s="51">
        <v>16.466911315918001</v>
      </c>
    </row>
    <row r="20" spans="2:52" x14ac:dyDescent="0.25"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  <c r="R20" s="43" t="s">
        <v>153</v>
      </c>
      <c r="AC20" s="37"/>
      <c r="AD20" s="37"/>
      <c r="AE20" s="37"/>
      <c r="AF20" s="37"/>
      <c r="AG20" s="37"/>
      <c r="AH20" s="37"/>
      <c r="AI20" s="37"/>
      <c r="AJ20" s="37"/>
      <c r="AK20" s="50" t="s">
        <v>67</v>
      </c>
      <c r="AL20" s="51">
        <v>21</v>
      </c>
      <c r="AM20" s="51">
        <v>15</v>
      </c>
      <c r="AN20" s="51">
        <v>14</v>
      </c>
      <c r="AO20" s="51">
        <v>12</v>
      </c>
      <c r="AP20" s="51">
        <v>12.3401417732239</v>
      </c>
      <c r="AQ20" s="51">
        <v>12.5510559082031</v>
      </c>
      <c r="AR20" s="51">
        <v>19.4095411300659</v>
      </c>
      <c r="AS20" s="51">
        <v>13.022655487060501</v>
      </c>
      <c r="AT20" s="51">
        <v>15.229976177215599</v>
      </c>
      <c r="AU20" s="51">
        <v>16.342459201812702</v>
      </c>
      <c r="AV20" s="51">
        <v>16.8120789527893</v>
      </c>
      <c r="AW20" s="51">
        <v>15.206373214721699</v>
      </c>
      <c r="AX20" s="51">
        <v>15.7547039985657</v>
      </c>
      <c r="AY20" s="51">
        <v>17.149633407592798</v>
      </c>
      <c r="AZ20" s="51">
        <v>15.776586055755599</v>
      </c>
    </row>
    <row r="21" spans="2:52" ht="15" customHeight="1" thickBot="1" x14ac:dyDescent="0.4">
      <c r="F21" s="41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  <c r="R21" s="44">
        <f>AVERAGE(H19:Q19)</f>
        <v>2.0093389124228759E-2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154</v>
      </c>
      <c r="AJ21" s="3"/>
      <c r="AK21" s="50" t="s">
        <v>68</v>
      </c>
      <c r="AL21" s="51">
        <v>15</v>
      </c>
      <c r="AM21" s="51">
        <v>20</v>
      </c>
      <c r="AN21" s="51">
        <v>15</v>
      </c>
      <c r="AO21" s="51">
        <v>14</v>
      </c>
      <c r="AP21" s="51">
        <v>12.4406704902649</v>
      </c>
      <c r="AQ21" s="51">
        <v>12.8526706695557</v>
      </c>
      <c r="AR21" s="51">
        <v>13.0374941825867</v>
      </c>
      <c r="AS21" s="51">
        <v>19.120470046997099</v>
      </c>
      <c r="AT21" s="51">
        <v>13.487606048584</v>
      </c>
      <c r="AU21" s="51">
        <v>15.397253990173301</v>
      </c>
      <c r="AV21" s="51">
        <v>16.459071636200001</v>
      </c>
      <c r="AW21" s="51">
        <v>17.052975654602101</v>
      </c>
      <c r="AX21" s="51">
        <v>15.5615558624268</v>
      </c>
      <c r="AY21" s="51">
        <v>16.021777153015101</v>
      </c>
      <c r="AZ21" s="51">
        <v>17.3808431625366</v>
      </c>
    </row>
    <row r="22" spans="2:52" ht="15" customHeight="1" thickBot="1" x14ac:dyDescent="0.4">
      <c r="F22" s="41"/>
      <c r="N22" s="42"/>
      <c r="O22" s="37"/>
      <c r="P22" s="37"/>
      <c r="Q22" s="37"/>
      <c r="S22" s="87" t="s">
        <v>152</v>
      </c>
      <c r="T22" s="88">
        <v>2015</v>
      </c>
      <c r="U22" s="88">
        <v>2016</v>
      </c>
      <c r="V22" s="88">
        <v>2017</v>
      </c>
      <c r="W22" s="88">
        <v>2018</v>
      </c>
      <c r="X22" s="88">
        <v>2019</v>
      </c>
      <c r="Y22" s="88">
        <v>2020</v>
      </c>
      <c r="Z22" s="88">
        <v>2021</v>
      </c>
      <c r="AA22" s="88">
        <v>2022</v>
      </c>
      <c r="AB22" s="88">
        <v>2023</v>
      </c>
      <c r="AC22" s="88">
        <v>2024</v>
      </c>
      <c r="AD22" s="88">
        <v>2025</v>
      </c>
      <c r="AE22" s="88">
        <v>2026</v>
      </c>
      <c r="AF22" s="88">
        <v>2027</v>
      </c>
      <c r="AG22" s="88">
        <v>2028</v>
      </c>
      <c r="AH22" s="89">
        <v>2029</v>
      </c>
      <c r="AI22" s="111"/>
      <c r="AJ22" s="29"/>
      <c r="AK22" s="50" t="s">
        <v>69</v>
      </c>
      <c r="AL22" s="51">
        <v>23</v>
      </c>
      <c r="AM22" s="51">
        <v>15</v>
      </c>
      <c r="AN22" s="51">
        <v>20</v>
      </c>
      <c r="AO22" s="51">
        <v>15</v>
      </c>
      <c r="AP22" s="51">
        <v>14.326991558074999</v>
      </c>
      <c r="AQ22" s="51">
        <v>12.9712710380554</v>
      </c>
      <c r="AR22" s="51">
        <v>13.498486518859901</v>
      </c>
      <c r="AS22" s="51">
        <v>13.6319026947021</v>
      </c>
      <c r="AT22" s="51">
        <v>18.8830261230469</v>
      </c>
      <c r="AU22" s="51">
        <v>14.0699801445007</v>
      </c>
      <c r="AV22" s="51">
        <v>15.671248912811301</v>
      </c>
      <c r="AW22" s="51">
        <v>16.663577079772899</v>
      </c>
      <c r="AX22" s="51">
        <v>17.3828430175781</v>
      </c>
      <c r="AY22" s="51">
        <v>16.040246009826699</v>
      </c>
      <c r="AZ22" s="51">
        <v>16.4196228981018</v>
      </c>
    </row>
    <row r="23" spans="2:52" x14ac:dyDescent="0.25">
      <c r="N23" s="42"/>
      <c r="O23" s="37"/>
      <c r="P23" s="37"/>
      <c r="Q23" s="37"/>
      <c r="S23" s="66" t="s">
        <v>47</v>
      </c>
      <c r="T23" s="64">
        <f>AL4</f>
        <v>14</v>
      </c>
      <c r="U23" s="64">
        <f t="shared" ref="U23:AH28" si="30">AM4</f>
        <v>16</v>
      </c>
      <c r="V23" s="64">
        <f t="shared" si="30"/>
        <v>11</v>
      </c>
      <c r="W23" s="64">
        <f t="shared" si="30"/>
        <v>11</v>
      </c>
      <c r="X23" s="64">
        <f t="shared" si="30"/>
        <v>14.604963302612299</v>
      </c>
      <c r="Y23" s="64">
        <f t="shared" si="30"/>
        <v>15.0936737060547</v>
      </c>
      <c r="Z23" s="64">
        <f t="shared" si="30"/>
        <v>15.4817128181458</v>
      </c>
      <c r="AA23" s="64">
        <f t="shared" si="30"/>
        <v>15.832081317901601</v>
      </c>
      <c r="AB23" s="64">
        <f t="shared" si="30"/>
        <v>16.1611876487732</v>
      </c>
      <c r="AC23" s="64">
        <f t="shared" si="30"/>
        <v>16.453722953796401</v>
      </c>
      <c r="AD23" s="64">
        <f t="shared" si="30"/>
        <v>16.7369432449341</v>
      </c>
      <c r="AE23" s="64">
        <f t="shared" si="30"/>
        <v>17.009123802185101</v>
      </c>
      <c r="AF23" s="64">
        <f t="shared" si="30"/>
        <v>17.269392013549801</v>
      </c>
      <c r="AG23" s="64">
        <f t="shared" si="30"/>
        <v>17.515769004821799</v>
      </c>
      <c r="AH23" s="64">
        <f t="shared" si="30"/>
        <v>17.7469291687012</v>
      </c>
      <c r="AI23" s="93">
        <f>AH23-T23</f>
        <v>3.7469291687012003</v>
      </c>
      <c r="AJ23" s="94"/>
      <c r="AK23" s="50" t="s">
        <v>70</v>
      </c>
      <c r="AL23" s="51">
        <v>14</v>
      </c>
      <c r="AM23" s="51">
        <v>24</v>
      </c>
      <c r="AN23" s="51">
        <v>13</v>
      </c>
      <c r="AO23" s="51">
        <v>22</v>
      </c>
      <c r="AP23" s="51">
        <v>15.232705116271999</v>
      </c>
      <c r="AQ23" s="51">
        <v>14.533421993255599</v>
      </c>
      <c r="AR23" s="51">
        <v>13.4336862564087</v>
      </c>
      <c r="AS23" s="51">
        <v>14.084968566894499</v>
      </c>
      <c r="AT23" s="51">
        <v>14.148068428039601</v>
      </c>
      <c r="AU23" s="51">
        <v>18.459675788879402</v>
      </c>
      <c r="AV23" s="51">
        <v>14.580982208251999</v>
      </c>
      <c r="AW23" s="51">
        <v>15.8422408103943</v>
      </c>
      <c r="AX23" s="51">
        <v>16.733068466186499</v>
      </c>
      <c r="AY23" s="51">
        <v>17.5777201652527</v>
      </c>
      <c r="AZ23" s="51">
        <v>16.433270454406699</v>
      </c>
    </row>
    <row r="24" spans="2:52" x14ac:dyDescent="0.25">
      <c r="N24" s="42"/>
      <c r="O24" s="37"/>
      <c r="P24" s="37"/>
      <c r="Q24" s="37"/>
      <c r="S24" s="29" t="s">
        <v>52</v>
      </c>
      <c r="T24" s="60">
        <f>AL5</f>
        <v>14</v>
      </c>
      <c r="U24" s="60">
        <f t="shared" si="30"/>
        <v>16</v>
      </c>
      <c r="V24" s="60">
        <f t="shared" si="30"/>
        <v>17</v>
      </c>
      <c r="W24" s="60">
        <f t="shared" si="30"/>
        <v>10</v>
      </c>
      <c r="X24" s="60">
        <f t="shared" si="30"/>
        <v>11.675807476043699</v>
      </c>
      <c r="Y24" s="60">
        <f t="shared" si="30"/>
        <v>14.988305091857899</v>
      </c>
      <c r="Z24" s="60">
        <f t="shared" si="30"/>
        <v>15.455823898315399</v>
      </c>
      <c r="AA24" s="60">
        <f t="shared" si="30"/>
        <v>15.834042549133301</v>
      </c>
      <c r="AB24" s="60">
        <f t="shared" si="30"/>
        <v>16.177913188934301</v>
      </c>
      <c r="AC24" s="60">
        <f t="shared" si="30"/>
        <v>16.4992275238037</v>
      </c>
      <c r="AD24" s="60">
        <f t="shared" si="30"/>
        <v>16.791082382202099</v>
      </c>
      <c r="AE24" s="60">
        <f t="shared" si="30"/>
        <v>17.073797225952099</v>
      </c>
      <c r="AF24" s="60">
        <f t="shared" si="30"/>
        <v>17.341751098632798</v>
      </c>
      <c r="AG24" s="60">
        <f t="shared" si="30"/>
        <v>17.601392745971701</v>
      </c>
      <c r="AH24" s="60">
        <f t="shared" si="30"/>
        <v>17.851222038269</v>
      </c>
      <c r="AI24" s="94">
        <f t="shared" ref="AI24:AI28" si="31">AH24-T24</f>
        <v>3.8512220382690003</v>
      </c>
      <c r="AJ24" s="94"/>
      <c r="AK24" s="50" t="s">
        <v>71</v>
      </c>
      <c r="AL24" s="51">
        <v>18</v>
      </c>
      <c r="AM24" s="51">
        <v>12</v>
      </c>
      <c r="AN24" s="51">
        <v>24</v>
      </c>
      <c r="AO24" s="51">
        <v>13</v>
      </c>
      <c r="AP24" s="51">
        <v>20.478322029113802</v>
      </c>
      <c r="AQ24" s="51">
        <v>15.2821350097656</v>
      </c>
      <c r="AR24" s="51">
        <v>14.6511511802673</v>
      </c>
      <c r="AS24" s="51">
        <v>13.816493511199999</v>
      </c>
      <c r="AT24" s="51">
        <v>14.532470703125</v>
      </c>
      <c r="AU24" s="51">
        <v>14.5595383644104</v>
      </c>
      <c r="AV24" s="51">
        <v>17.952630043029799</v>
      </c>
      <c r="AW24" s="51">
        <v>14.988908767700201</v>
      </c>
      <c r="AX24" s="51">
        <v>15.944486618041999</v>
      </c>
      <c r="AY24" s="51">
        <v>16.718706130981399</v>
      </c>
      <c r="AZ24" s="51">
        <v>17.6202473640442</v>
      </c>
    </row>
    <row r="25" spans="2:52" x14ac:dyDescent="0.25">
      <c r="N25" s="42"/>
      <c r="O25" s="37"/>
      <c r="P25" s="37"/>
      <c r="Q25" s="37"/>
      <c r="S25" s="66" t="s">
        <v>53</v>
      </c>
      <c r="T25" s="64">
        <f t="shared" ref="T25:T28" si="32">AL6</f>
        <v>14</v>
      </c>
      <c r="U25" s="64">
        <f t="shared" si="30"/>
        <v>13</v>
      </c>
      <c r="V25" s="64">
        <f t="shared" si="30"/>
        <v>16</v>
      </c>
      <c r="W25" s="64">
        <f t="shared" si="30"/>
        <v>17</v>
      </c>
      <c r="X25" s="64">
        <f t="shared" si="30"/>
        <v>10.8911318778992</v>
      </c>
      <c r="Y25" s="64">
        <f t="shared" si="30"/>
        <v>12.303617477416999</v>
      </c>
      <c r="Z25" s="64">
        <f t="shared" si="30"/>
        <v>15.359482288360599</v>
      </c>
      <c r="AA25" s="64">
        <f t="shared" si="30"/>
        <v>15.8077883720398</v>
      </c>
      <c r="AB25" s="64">
        <f t="shared" si="30"/>
        <v>16.175609588623001</v>
      </c>
      <c r="AC25" s="64">
        <f t="shared" si="30"/>
        <v>16.509617328643799</v>
      </c>
      <c r="AD25" s="64">
        <f t="shared" si="30"/>
        <v>16.8273057937622</v>
      </c>
      <c r="AE25" s="64">
        <f t="shared" si="30"/>
        <v>17.1166667938232</v>
      </c>
      <c r="AF25" s="64">
        <f t="shared" si="30"/>
        <v>17.393825531005898</v>
      </c>
      <c r="AG25" s="64">
        <f t="shared" si="30"/>
        <v>17.6600551605225</v>
      </c>
      <c r="AH25" s="64">
        <f t="shared" si="30"/>
        <v>17.9212837219238</v>
      </c>
      <c r="AI25" s="93">
        <f t="shared" si="31"/>
        <v>3.9212837219237997</v>
      </c>
      <c r="AJ25" s="94"/>
      <c r="AK25" s="50" t="s">
        <v>72</v>
      </c>
      <c r="AL25" s="51">
        <v>18</v>
      </c>
      <c r="AM25" s="51">
        <v>15</v>
      </c>
      <c r="AN25" s="51">
        <v>12</v>
      </c>
      <c r="AO25" s="51">
        <v>18</v>
      </c>
      <c r="AP25" s="51">
        <v>13.247633934021</v>
      </c>
      <c r="AQ25" s="51">
        <v>18.862444877624501</v>
      </c>
      <c r="AR25" s="51">
        <v>15.0625896453857</v>
      </c>
      <c r="AS25" s="51">
        <v>14.530119895935099</v>
      </c>
      <c r="AT25" s="51">
        <v>13.964540481567401</v>
      </c>
      <c r="AU25" s="51">
        <v>14.6659150123596</v>
      </c>
      <c r="AV25" s="51">
        <v>14.714596748352101</v>
      </c>
      <c r="AW25" s="51">
        <v>17.281602859497099</v>
      </c>
      <c r="AX25" s="51">
        <v>15.127928256988501</v>
      </c>
      <c r="AY25" s="51">
        <v>15.833212852478001</v>
      </c>
      <c r="AZ25" s="51">
        <v>16.503791809081999</v>
      </c>
    </row>
    <row r="26" spans="2:52" x14ac:dyDescent="0.25">
      <c r="N26" s="42"/>
      <c r="O26" s="37"/>
      <c r="P26" s="37"/>
      <c r="Q26" s="37"/>
      <c r="S26" s="29" t="s">
        <v>54</v>
      </c>
      <c r="T26" s="60">
        <f t="shared" si="32"/>
        <v>15</v>
      </c>
      <c r="U26" s="60">
        <f t="shared" si="30"/>
        <v>12</v>
      </c>
      <c r="V26" s="60">
        <f t="shared" si="30"/>
        <v>13</v>
      </c>
      <c r="W26" s="60">
        <f t="shared" si="30"/>
        <v>15</v>
      </c>
      <c r="X26" s="60">
        <f t="shared" si="30"/>
        <v>17.091890335083001</v>
      </c>
      <c r="Y26" s="60">
        <f t="shared" si="30"/>
        <v>11.634337902069101</v>
      </c>
      <c r="Z26" s="60">
        <f t="shared" si="30"/>
        <v>12.8337211608887</v>
      </c>
      <c r="AA26" s="60">
        <f t="shared" si="30"/>
        <v>15.642557144165</v>
      </c>
      <c r="AB26" s="60">
        <f t="shared" si="30"/>
        <v>16.070668220520002</v>
      </c>
      <c r="AC26" s="60">
        <f t="shared" si="30"/>
        <v>16.423102378845201</v>
      </c>
      <c r="AD26" s="60">
        <f t="shared" si="30"/>
        <v>16.750692844390901</v>
      </c>
      <c r="AE26" s="60">
        <f t="shared" si="30"/>
        <v>17.0618801116943</v>
      </c>
      <c r="AF26" s="60">
        <f t="shared" si="30"/>
        <v>17.341825485229499</v>
      </c>
      <c r="AG26" s="60">
        <f t="shared" si="30"/>
        <v>17.615204811096199</v>
      </c>
      <c r="AH26" s="60">
        <f t="shared" si="30"/>
        <v>17.881057739257798</v>
      </c>
      <c r="AI26" s="94">
        <f t="shared" si="31"/>
        <v>2.8810577392577983</v>
      </c>
      <c r="AJ26" s="94"/>
      <c r="AK26" s="50" t="s">
        <v>73</v>
      </c>
      <c r="AL26" s="51">
        <v>20</v>
      </c>
      <c r="AM26" s="51">
        <v>16</v>
      </c>
      <c r="AN26" s="51">
        <v>14</v>
      </c>
      <c r="AO26" s="51">
        <v>12</v>
      </c>
      <c r="AP26" s="51">
        <v>16.905652999877901</v>
      </c>
      <c r="AQ26" s="51">
        <v>13.367362976074199</v>
      </c>
      <c r="AR26" s="51">
        <v>17.5570421218872</v>
      </c>
      <c r="AS26" s="51">
        <v>14.8203592300415</v>
      </c>
      <c r="AT26" s="51">
        <v>14.3986139297485</v>
      </c>
      <c r="AU26" s="51">
        <v>14.063028812408399</v>
      </c>
      <c r="AV26" s="51">
        <v>14.7094559669495</v>
      </c>
      <c r="AW26" s="51">
        <v>14.798369884491001</v>
      </c>
      <c r="AX26" s="51">
        <v>16.712955474853501</v>
      </c>
      <c r="AY26" s="51">
        <v>15.1942253112793</v>
      </c>
      <c r="AZ26" s="51">
        <v>15.7257561683655</v>
      </c>
    </row>
    <row r="27" spans="2:52" x14ac:dyDescent="0.25">
      <c r="N27" s="42"/>
      <c r="O27" s="37"/>
      <c r="P27" s="37"/>
      <c r="Q27" s="37"/>
      <c r="S27" s="66" t="s">
        <v>55</v>
      </c>
      <c r="T27" s="64">
        <f t="shared" si="32"/>
        <v>11</v>
      </c>
      <c r="U27" s="64">
        <f t="shared" si="30"/>
        <v>15</v>
      </c>
      <c r="V27" s="64">
        <f t="shared" si="30"/>
        <v>12</v>
      </c>
      <c r="W27" s="64">
        <f t="shared" si="30"/>
        <v>14</v>
      </c>
      <c r="X27" s="64">
        <f t="shared" si="30"/>
        <v>15.1223201751709</v>
      </c>
      <c r="Y27" s="64">
        <f t="shared" si="30"/>
        <v>17.104690551757798</v>
      </c>
      <c r="Z27" s="64">
        <f t="shared" si="30"/>
        <v>12.2334504127502</v>
      </c>
      <c r="AA27" s="64">
        <f t="shared" si="30"/>
        <v>13.251905918121301</v>
      </c>
      <c r="AB27" s="64">
        <f t="shared" si="30"/>
        <v>15.8326015472412</v>
      </c>
      <c r="AC27" s="64">
        <f t="shared" si="30"/>
        <v>16.2366733551025</v>
      </c>
      <c r="AD27" s="64">
        <f t="shared" si="30"/>
        <v>16.578482151031501</v>
      </c>
      <c r="AE27" s="64">
        <f t="shared" si="30"/>
        <v>16.897035598754901</v>
      </c>
      <c r="AF27" s="64">
        <f t="shared" si="30"/>
        <v>17.194908142089801</v>
      </c>
      <c r="AG27" s="64">
        <f t="shared" si="30"/>
        <v>17.468244552612301</v>
      </c>
      <c r="AH27" s="64">
        <f t="shared" si="30"/>
        <v>17.7390537261963</v>
      </c>
      <c r="AI27" s="93">
        <f t="shared" si="31"/>
        <v>6.7390537261962997</v>
      </c>
      <c r="AJ27" s="94"/>
      <c r="AK27" s="50" t="s">
        <v>74</v>
      </c>
      <c r="AL27" s="51">
        <v>9</v>
      </c>
      <c r="AM27" s="51">
        <v>20</v>
      </c>
      <c r="AN27" s="51">
        <v>16</v>
      </c>
      <c r="AO27" s="51">
        <v>12</v>
      </c>
      <c r="AP27" s="51">
        <v>12.3595180511475</v>
      </c>
      <c r="AQ27" s="51">
        <v>16.011966705322301</v>
      </c>
      <c r="AR27" s="51">
        <v>13.4570779800415</v>
      </c>
      <c r="AS27" s="51">
        <v>16.558178901672399</v>
      </c>
      <c r="AT27" s="51">
        <v>14.6252064704895</v>
      </c>
      <c r="AU27" s="51">
        <v>14.3068261146545</v>
      </c>
      <c r="AV27" s="51">
        <v>14.1442198753357</v>
      </c>
      <c r="AW27" s="51">
        <v>14.7267088890076</v>
      </c>
      <c r="AX27" s="51">
        <v>14.8437266349792</v>
      </c>
      <c r="AY27" s="51">
        <v>16.2690558433533</v>
      </c>
      <c r="AZ27" s="51">
        <v>15.2345533370972</v>
      </c>
    </row>
    <row r="28" spans="2:52" x14ac:dyDescent="0.25">
      <c r="N28" s="42"/>
      <c r="O28" s="37"/>
      <c r="P28" s="37"/>
      <c r="Q28" s="37"/>
      <c r="S28" s="68" t="s">
        <v>56</v>
      </c>
      <c r="T28" s="62">
        <f t="shared" si="32"/>
        <v>12</v>
      </c>
      <c r="U28" s="62">
        <f t="shared" si="30"/>
        <v>13</v>
      </c>
      <c r="V28" s="62">
        <f t="shared" si="30"/>
        <v>17</v>
      </c>
      <c r="W28" s="62">
        <f t="shared" si="30"/>
        <v>13</v>
      </c>
      <c r="X28" s="62">
        <f t="shared" si="30"/>
        <v>14.3381676673889</v>
      </c>
      <c r="Y28" s="62">
        <f t="shared" si="30"/>
        <v>15.3090171813965</v>
      </c>
      <c r="Z28" s="62">
        <f t="shared" si="30"/>
        <v>17.1764030456543</v>
      </c>
      <c r="AA28" s="62">
        <f t="shared" si="30"/>
        <v>12.8096747398376</v>
      </c>
      <c r="AB28" s="62">
        <f t="shared" si="30"/>
        <v>13.6801605224609</v>
      </c>
      <c r="AC28" s="62">
        <f t="shared" si="30"/>
        <v>16.078389167785598</v>
      </c>
      <c r="AD28" s="62">
        <f t="shared" si="30"/>
        <v>16.468628883361799</v>
      </c>
      <c r="AE28" s="62">
        <f t="shared" si="30"/>
        <v>16.801509380340601</v>
      </c>
      <c r="AF28" s="62">
        <f t="shared" si="30"/>
        <v>17.107957839965799</v>
      </c>
      <c r="AG28" s="62">
        <f t="shared" si="30"/>
        <v>17.3992023468018</v>
      </c>
      <c r="AH28" s="63">
        <f t="shared" si="30"/>
        <v>17.670238494873001</v>
      </c>
      <c r="AI28" s="95">
        <f t="shared" si="31"/>
        <v>5.6702384948730007</v>
      </c>
      <c r="AJ28" s="94"/>
      <c r="AK28" s="50" t="s">
        <v>75</v>
      </c>
      <c r="AL28" s="51">
        <v>9</v>
      </c>
      <c r="AM28" s="51">
        <v>6</v>
      </c>
      <c r="AN28" s="51">
        <v>19</v>
      </c>
      <c r="AO28" s="51">
        <v>18</v>
      </c>
      <c r="AP28" s="51">
        <v>12.410037040710399</v>
      </c>
      <c r="AQ28" s="51">
        <v>12.6428084373474</v>
      </c>
      <c r="AR28" s="51">
        <v>15.444153308868399</v>
      </c>
      <c r="AS28" s="51">
        <v>13.614428520202599</v>
      </c>
      <c r="AT28" s="51">
        <v>15.924565792083699</v>
      </c>
      <c r="AU28" s="51">
        <v>14.5854549407959</v>
      </c>
      <c r="AV28" s="51">
        <v>14.357624053955099</v>
      </c>
      <c r="AW28" s="51">
        <v>14.305470943450899</v>
      </c>
      <c r="AX28" s="51">
        <v>14.8374433517456</v>
      </c>
      <c r="AY28" s="51">
        <v>14.9674706459045</v>
      </c>
      <c r="AZ28" s="51">
        <v>16.047359466552699</v>
      </c>
    </row>
    <row r="29" spans="2:52" x14ac:dyDescent="0.25">
      <c r="N29" s="42"/>
      <c r="O29" s="37"/>
      <c r="P29" s="37"/>
      <c r="Q29" s="37"/>
      <c r="R29" s="2"/>
      <c r="S29" s="90" t="s">
        <v>9</v>
      </c>
      <c r="T29" s="102">
        <f>SUM(T23:T28)</f>
        <v>80</v>
      </c>
      <c r="U29" s="102">
        <f t="shared" ref="U29:AI29" si="33">SUM(U23:U28)</f>
        <v>85</v>
      </c>
      <c r="V29" s="102">
        <f t="shared" si="33"/>
        <v>86</v>
      </c>
      <c r="W29" s="102">
        <f t="shared" si="33"/>
        <v>80</v>
      </c>
      <c r="X29" s="102">
        <f t="shared" si="33"/>
        <v>83.724280834197998</v>
      </c>
      <c r="Y29" s="102">
        <f t="shared" si="33"/>
        <v>86.433641910552993</v>
      </c>
      <c r="Z29" s="102">
        <f t="shared" si="33"/>
        <v>88.54059362411499</v>
      </c>
      <c r="AA29" s="102">
        <f t="shared" si="33"/>
        <v>89.178050041198603</v>
      </c>
      <c r="AB29" s="102">
        <f t="shared" si="33"/>
        <v>94.098140716552606</v>
      </c>
      <c r="AC29" s="102">
        <f t="shared" si="33"/>
        <v>98.200732707977195</v>
      </c>
      <c r="AD29" s="102">
        <f t="shared" si="33"/>
        <v>100.1531352996826</v>
      </c>
      <c r="AE29" s="102">
        <f t="shared" si="33"/>
        <v>101.9600129127502</v>
      </c>
      <c r="AF29" s="102">
        <f t="shared" si="33"/>
        <v>103.6496601104736</v>
      </c>
      <c r="AG29" s="102">
        <f t="shared" si="33"/>
        <v>105.2598686218263</v>
      </c>
      <c r="AH29" s="102">
        <f t="shared" si="33"/>
        <v>106.80978488922111</v>
      </c>
      <c r="AI29" s="60">
        <f t="shared" si="33"/>
        <v>26.809784889221099</v>
      </c>
      <c r="AJ29" s="99"/>
      <c r="AK29" s="50" t="s">
        <v>76</v>
      </c>
      <c r="AL29" s="51">
        <v>15</v>
      </c>
      <c r="AM29" s="51">
        <v>11</v>
      </c>
      <c r="AN29" s="51">
        <v>7</v>
      </c>
      <c r="AO29" s="51">
        <v>18</v>
      </c>
      <c r="AP29" s="51">
        <v>16.924069404602101</v>
      </c>
      <c r="AQ29" s="51">
        <v>12.6913108825684</v>
      </c>
      <c r="AR29" s="51">
        <v>12.8912491798401</v>
      </c>
      <c r="AS29" s="51">
        <v>15.0214352607727</v>
      </c>
      <c r="AT29" s="51">
        <v>13.7378621101379</v>
      </c>
      <c r="AU29" s="51">
        <v>15.4576392173767</v>
      </c>
      <c r="AV29" s="51">
        <v>14.557745456695599</v>
      </c>
      <c r="AW29" s="51">
        <v>14.4065408706665</v>
      </c>
      <c r="AX29" s="51">
        <v>14.4324297904968</v>
      </c>
      <c r="AY29" s="51">
        <v>14.910698890686</v>
      </c>
      <c r="AZ29" s="51">
        <v>15.061877250671399</v>
      </c>
    </row>
    <row r="30" spans="2:52" x14ac:dyDescent="0.25">
      <c r="N30" s="42"/>
      <c r="O30" s="37"/>
      <c r="P30" s="37"/>
      <c r="Q30" s="37"/>
      <c r="S30" s="75" t="s">
        <v>57</v>
      </c>
      <c r="T30" s="64">
        <f>AL10</f>
        <v>14</v>
      </c>
      <c r="U30" s="64">
        <f t="shared" ref="U30:AH36" si="34">AM10</f>
        <v>11</v>
      </c>
      <c r="V30" s="64">
        <f t="shared" si="34"/>
        <v>13</v>
      </c>
      <c r="W30" s="64">
        <f t="shared" si="34"/>
        <v>15</v>
      </c>
      <c r="X30" s="64">
        <f t="shared" si="34"/>
        <v>13.3906469345093</v>
      </c>
      <c r="Y30" s="64">
        <f t="shared" si="34"/>
        <v>14.6450862884521</v>
      </c>
      <c r="Z30" s="64">
        <f t="shared" si="34"/>
        <v>15.5163068771362</v>
      </c>
      <c r="AA30" s="64">
        <f t="shared" si="34"/>
        <v>17.2792887687683</v>
      </c>
      <c r="AB30" s="64">
        <f t="shared" si="34"/>
        <v>13.328911781311</v>
      </c>
      <c r="AC30" s="64">
        <f t="shared" si="34"/>
        <v>14.0683650970459</v>
      </c>
      <c r="AD30" s="64">
        <f t="shared" si="34"/>
        <v>16.330644607543899</v>
      </c>
      <c r="AE30" s="64">
        <f t="shared" si="34"/>
        <v>16.709032058715799</v>
      </c>
      <c r="AF30" s="64">
        <f t="shared" si="34"/>
        <v>17.0293226242065</v>
      </c>
      <c r="AG30" s="64">
        <f t="shared" si="34"/>
        <v>17.3295640945435</v>
      </c>
      <c r="AH30" s="64">
        <f t="shared" si="34"/>
        <v>17.617806434631301</v>
      </c>
      <c r="AI30" s="86">
        <f t="shared" ref="AI30:AI36" si="35">AH30-T30</f>
        <v>3.6178064346313015</v>
      </c>
      <c r="AJ30" s="94"/>
      <c r="AK30" s="50" t="s">
        <v>77</v>
      </c>
      <c r="AL30" s="51">
        <v>12</v>
      </c>
      <c r="AM30" s="51">
        <v>15</v>
      </c>
      <c r="AN30" s="51">
        <v>11</v>
      </c>
      <c r="AO30" s="51">
        <v>8</v>
      </c>
      <c r="AP30" s="51">
        <v>16.7010769844055</v>
      </c>
      <c r="AQ30" s="51">
        <v>16.129590988159201</v>
      </c>
      <c r="AR30" s="51">
        <v>12.9379363059998</v>
      </c>
      <c r="AS30" s="51">
        <v>13.1152873039246</v>
      </c>
      <c r="AT30" s="51">
        <v>14.7671546936035</v>
      </c>
      <c r="AU30" s="51">
        <v>13.8701066970825</v>
      </c>
      <c r="AV30" s="51">
        <v>15.1836123466492</v>
      </c>
      <c r="AW30" s="51">
        <v>14.5858292579651</v>
      </c>
      <c r="AX30" s="51">
        <v>14.490935802459701</v>
      </c>
      <c r="AY30" s="51">
        <v>14.570229530334499</v>
      </c>
      <c r="AZ30" s="51">
        <v>15.0121212005615</v>
      </c>
    </row>
    <row r="31" spans="2:52" x14ac:dyDescent="0.25">
      <c r="N31" s="42"/>
      <c r="O31" s="37"/>
      <c r="P31" s="37"/>
      <c r="Q31" s="37"/>
      <c r="S31" s="29" t="s">
        <v>58</v>
      </c>
      <c r="T31" s="60">
        <f>AL11</f>
        <v>15</v>
      </c>
      <c r="U31" s="60">
        <f t="shared" si="34"/>
        <v>13</v>
      </c>
      <c r="V31" s="60">
        <f t="shared" si="34"/>
        <v>11</v>
      </c>
      <c r="W31" s="60">
        <f t="shared" si="34"/>
        <v>14</v>
      </c>
      <c r="X31" s="60">
        <f t="shared" si="34"/>
        <v>15.466713905334499</v>
      </c>
      <c r="Y31" s="60">
        <f t="shared" si="34"/>
        <v>13.839834690093999</v>
      </c>
      <c r="Z31" s="60">
        <f t="shared" si="34"/>
        <v>15.039288520813001</v>
      </c>
      <c r="AA31" s="60">
        <f t="shared" si="34"/>
        <v>15.8480658531189</v>
      </c>
      <c r="AB31" s="60">
        <f t="shared" si="34"/>
        <v>17.495877742767298</v>
      </c>
      <c r="AC31" s="60">
        <f t="shared" si="34"/>
        <v>13.8967823982239</v>
      </c>
      <c r="AD31" s="60">
        <f t="shared" si="34"/>
        <v>14.524908542633099</v>
      </c>
      <c r="AE31" s="60">
        <f t="shared" si="34"/>
        <v>16.6924648284912</v>
      </c>
      <c r="AF31" s="60">
        <f t="shared" si="34"/>
        <v>17.057981491088899</v>
      </c>
      <c r="AG31" s="60">
        <f t="shared" si="34"/>
        <v>17.373449325561499</v>
      </c>
      <c r="AH31" s="60">
        <f t="shared" si="34"/>
        <v>17.672579765319799</v>
      </c>
      <c r="AI31" s="83">
        <f t="shared" si="35"/>
        <v>2.6725797653197993</v>
      </c>
      <c r="AJ31" s="94"/>
      <c r="AK31" s="50" t="s">
        <v>78</v>
      </c>
      <c r="AL31" s="51">
        <v>7</v>
      </c>
      <c r="AM31" s="51">
        <v>12</v>
      </c>
      <c r="AN31" s="51">
        <v>18</v>
      </c>
      <c r="AO31" s="51">
        <v>12</v>
      </c>
      <c r="AP31" s="51">
        <v>9.5201363563537598</v>
      </c>
      <c r="AQ31" s="51">
        <v>16.076968193054199</v>
      </c>
      <c r="AR31" s="51">
        <v>15.754289150238</v>
      </c>
      <c r="AS31" s="51">
        <v>13.343058109283399</v>
      </c>
      <c r="AT31" s="51">
        <v>13.5140056610107</v>
      </c>
      <c r="AU31" s="51">
        <v>14.819664478302</v>
      </c>
      <c r="AV31" s="51">
        <v>14.197319984436</v>
      </c>
      <c r="AW31" s="51">
        <v>15.233225345611601</v>
      </c>
      <c r="AX31" s="51">
        <v>14.8329634666443</v>
      </c>
      <c r="AY31" s="51">
        <v>14.7899179458618</v>
      </c>
      <c r="AZ31" s="51">
        <v>14.914498329162599</v>
      </c>
    </row>
    <row r="32" spans="2:52" x14ac:dyDescent="0.25">
      <c r="N32" s="42"/>
      <c r="O32" s="37"/>
      <c r="P32" s="37"/>
      <c r="Q32" s="37"/>
      <c r="S32" s="66" t="s">
        <v>59</v>
      </c>
      <c r="T32" s="64">
        <f t="shared" ref="T32:T36" si="36">AL12</f>
        <v>12</v>
      </c>
      <c r="U32" s="64">
        <f t="shared" si="34"/>
        <v>16</v>
      </c>
      <c r="V32" s="64">
        <f t="shared" si="34"/>
        <v>16</v>
      </c>
      <c r="W32" s="64">
        <f t="shared" si="34"/>
        <v>13</v>
      </c>
      <c r="X32" s="64">
        <f t="shared" si="34"/>
        <v>14.3699684143066</v>
      </c>
      <c r="Y32" s="64">
        <f t="shared" si="34"/>
        <v>15.828511714935299</v>
      </c>
      <c r="Z32" s="64">
        <f t="shared" si="34"/>
        <v>14.183226108551001</v>
      </c>
      <c r="AA32" s="64">
        <f t="shared" si="34"/>
        <v>15.334229946136499</v>
      </c>
      <c r="AB32" s="64">
        <f t="shared" si="34"/>
        <v>16.075581073761001</v>
      </c>
      <c r="AC32" s="64">
        <f t="shared" si="34"/>
        <v>17.622292518615701</v>
      </c>
      <c r="AD32" s="64">
        <f t="shared" si="34"/>
        <v>14.350917339324999</v>
      </c>
      <c r="AE32" s="64">
        <f t="shared" si="34"/>
        <v>14.868110656738301</v>
      </c>
      <c r="AF32" s="64">
        <f t="shared" si="34"/>
        <v>16.941022872924801</v>
      </c>
      <c r="AG32" s="64">
        <f t="shared" si="34"/>
        <v>17.2966260910034</v>
      </c>
      <c r="AH32" s="64">
        <f t="shared" si="34"/>
        <v>17.608293533325199</v>
      </c>
      <c r="AI32" s="82">
        <f t="shared" si="35"/>
        <v>5.6082935333251989</v>
      </c>
      <c r="AJ32" s="94"/>
      <c r="AK32" s="50" t="s">
        <v>79</v>
      </c>
      <c r="AL32" s="51">
        <v>11</v>
      </c>
      <c r="AM32" s="51">
        <v>7</v>
      </c>
      <c r="AN32" s="51">
        <v>14</v>
      </c>
      <c r="AO32" s="51">
        <v>17</v>
      </c>
      <c r="AP32" s="51">
        <v>12.9114766120911</v>
      </c>
      <c r="AQ32" s="51">
        <v>10.887101650238</v>
      </c>
      <c r="AR32" s="51">
        <v>16.101669311523398</v>
      </c>
      <c r="AS32" s="51">
        <v>15.969526290893601</v>
      </c>
      <c r="AT32" s="51">
        <v>14.055786609649701</v>
      </c>
      <c r="AU32" s="51">
        <v>14.2268314361572</v>
      </c>
      <c r="AV32" s="51">
        <v>15.3274817466736</v>
      </c>
      <c r="AW32" s="51">
        <v>14.882344722747799</v>
      </c>
      <c r="AX32" s="51">
        <v>15.7455892562866</v>
      </c>
      <c r="AY32" s="51">
        <v>15.478892326355</v>
      </c>
      <c r="AZ32" s="51">
        <v>15.479504585266101</v>
      </c>
    </row>
    <row r="33" spans="14:52" x14ac:dyDescent="0.25">
      <c r="N33" s="42"/>
      <c r="O33" s="37"/>
      <c r="P33" s="37"/>
      <c r="Q33" s="37"/>
      <c r="S33" s="29" t="s">
        <v>60</v>
      </c>
      <c r="T33" s="60">
        <f t="shared" si="36"/>
        <v>10</v>
      </c>
      <c r="U33" s="60">
        <f t="shared" si="34"/>
        <v>14</v>
      </c>
      <c r="V33" s="60">
        <f t="shared" si="34"/>
        <v>17</v>
      </c>
      <c r="W33" s="60">
        <f t="shared" si="34"/>
        <v>16</v>
      </c>
      <c r="X33" s="60">
        <f t="shared" si="34"/>
        <v>13.520623207092299</v>
      </c>
      <c r="Y33" s="60">
        <f t="shared" si="34"/>
        <v>14.7313466072083</v>
      </c>
      <c r="Z33" s="60">
        <f t="shared" si="34"/>
        <v>16.2125358581543</v>
      </c>
      <c r="AA33" s="60">
        <f t="shared" si="34"/>
        <v>14.5918536186218</v>
      </c>
      <c r="AB33" s="60">
        <f t="shared" si="34"/>
        <v>15.6910562515259</v>
      </c>
      <c r="AC33" s="60">
        <f t="shared" si="34"/>
        <v>16.380730628967299</v>
      </c>
      <c r="AD33" s="60">
        <f t="shared" si="34"/>
        <v>17.807636737823501</v>
      </c>
      <c r="AE33" s="60">
        <f t="shared" si="34"/>
        <v>14.853835105896</v>
      </c>
      <c r="AF33" s="60">
        <f t="shared" si="34"/>
        <v>15.263833045959499</v>
      </c>
      <c r="AG33" s="60">
        <f t="shared" si="34"/>
        <v>17.258440971374501</v>
      </c>
      <c r="AH33" s="60">
        <f t="shared" si="34"/>
        <v>17.607976913452099</v>
      </c>
      <c r="AI33" s="83">
        <f t="shared" si="35"/>
        <v>7.6079769134520987</v>
      </c>
      <c r="AJ33" s="94"/>
      <c r="AK33" s="50" t="s">
        <v>80</v>
      </c>
      <c r="AL33" s="51">
        <v>11</v>
      </c>
      <c r="AM33" s="51">
        <v>11</v>
      </c>
      <c r="AN33" s="51">
        <v>9</v>
      </c>
      <c r="AO33" s="51">
        <v>13</v>
      </c>
      <c r="AP33" s="51">
        <v>17.282579421997099</v>
      </c>
      <c r="AQ33" s="51">
        <v>13.9097113609314</v>
      </c>
      <c r="AR33" s="51">
        <v>12.241332530975299</v>
      </c>
      <c r="AS33" s="51">
        <v>16.587819576263399</v>
      </c>
      <c r="AT33" s="51">
        <v>16.560569763183601</v>
      </c>
      <c r="AU33" s="51">
        <v>14.999434947967501</v>
      </c>
      <c r="AV33" s="51">
        <v>15.181915760040299</v>
      </c>
      <c r="AW33" s="51">
        <v>16.1430487632751</v>
      </c>
      <c r="AX33" s="51">
        <v>15.818784713745099</v>
      </c>
      <c r="AY33" s="51">
        <v>16.572202682495099</v>
      </c>
      <c r="AZ33" s="51">
        <v>16.403851032257101</v>
      </c>
    </row>
    <row r="34" spans="14:52" x14ac:dyDescent="0.25">
      <c r="N34" s="42"/>
      <c r="O34" s="37"/>
      <c r="P34" s="37"/>
      <c r="Q34" s="37"/>
      <c r="S34" s="66" t="s">
        <v>61</v>
      </c>
      <c r="T34" s="64">
        <f t="shared" si="36"/>
        <v>22</v>
      </c>
      <c r="U34" s="64">
        <f t="shared" si="34"/>
        <v>10</v>
      </c>
      <c r="V34" s="64">
        <f t="shared" si="34"/>
        <v>15</v>
      </c>
      <c r="W34" s="64">
        <f t="shared" si="34"/>
        <v>16</v>
      </c>
      <c r="X34" s="64">
        <f t="shared" si="34"/>
        <v>16.326512336731</v>
      </c>
      <c r="Y34" s="64">
        <f t="shared" si="34"/>
        <v>13.9711480140686</v>
      </c>
      <c r="Z34" s="64">
        <f t="shared" si="34"/>
        <v>15.066402435302701</v>
      </c>
      <c r="AA34" s="64">
        <f t="shared" si="34"/>
        <v>16.5760388374329</v>
      </c>
      <c r="AB34" s="64">
        <f t="shared" si="34"/>
        <v>15.0002431869507</v>
      </c>
      <c r="AC34" s="64">
        <f t="shared" si="34"/>
        <v>16.0409851074219</v>
      </c>
      <c r="AD34" s="64">
        <f t="shared" si="34"/>
        <v>16.6943197250366</v>
      </c>
      <c r="AE34" s="64">
        <f t="shared" si="34"/>
        <v>17.987954139709501</v>
      </c>
      <c r="AF34" s="64">
        <f t="shared" si="34"/>
        <v>15.3373861312866</v>
      </c>
      <c r="AG34" s="64">
        <f t="shared" si="34"/>
        <v>15.6466240882874</v>
      </c>
      <c r="AH34" s="64">
        <f t="shared" si="34"/>
        <v>17.5742959976196</v>
      </c>
      <c r="AI34" s="82">
        <f t="shared" si="35"/>
        <v>-4.4257040023803995</v>
      </c>
      <c r="AJ34" s="94"/>
      <c r="AK34" s="50" t="s">
        <v>81</v>
      </c>
      <c r="AL34" s="51">
        <v>14</v>
      </c>
      <c r="AM34" s="51">
        <v>11</v>
      </c>
      <c r="AN34" s="51">
        <v>12</v>
      </c>
      <c r="AO34" s="51">
        <v>10</v>
      </c>
      <c r="AP34" s="51">
        <v>13.9385690689087</v>
      </c>
      <c r="AQ34" s="51">
        <v>17.655149459838899</v>
      </c>
      <c r="AR34" s="51">
        <v>14.844542980194101</v>
      </c>
      <c r="AS34" s="51">
        <v>13.4371604919434</v>
      </c>
      <c r="AT34" s="51">
        <v>17.1512355804443</v>
      </c>
      <c r="AU34" s="51">
        <v>17.209250450134299</v>
      </c>
      <c r="AV34" s="51">
        <v>15.9068818092346</v>
      </c>
      <c r="AW34" s="51">
        <v>16.0968418121338</v>
      </c>
      <c r="AX34" s="51">
        <v>16.956129074096701</v>
      </c>
      <c r="AY34" s="51">
        <v>16.722565650939899</v>
      </c>
      <c r="AZ34" s="51">
        <v>17.4025058746338</v>
      </c>
    </row>
    <row r="35" spans="14:52" x14ac:dyDescent="0.25">
      <c r="N35" s="42"/>
      <c r="O35" s="37"/>
      <c r="P35" s="37"/>
      <c r="Q35" s="37"/>
      <c r="S35" s="29" t="s">
        <v>62</v>
      </c>
      <c r="T35" s="60">
        <f t="shared" si="36"/>
        <v>12</v>
      </c>
      <c r="U35" s="60">
        <f t="shared" si="34"/>
        <v>22</v>
      </c>
      <c r="V35" s="60">
        <f t="shared" si="34"/>
        <v>11</v>
      </c>
      <c r="W35" s="60">
        <f t="shared" si="34"/>
        <v>15</v>
      </c>
      <c r="X35" s="60">
        <f t="shared" si="34"/>
        <v>16.424704551696799</v>
      </c>
      <c r="Y35" s="60">
        <f t="shared" si="34"/>
        <v>16.675977230072</v>
      </c>
      <c r="Z35" s="60">
        <f t="shared" si="34"/>
        <v>14.4494709968567</v>
      </c>
      <c r="AA35" s="60">
        <f t="shared" si="34"/>
        <v>15.449456691741901</v>
      </c>
      <c r="AB35" s="60">
        <f t="shared" si="34"/>
        <v>16.978026866912799</v>
      </c>
      <c r="AC35" s="60">
        <f t="shared" si="34"/>
        <v>15.4443135261536</v>
      </c>
      <c r="AD35" s="60">
        <f t="shared" si="34"/>
        <v>16.4346280097961</v>
      </c>
      <c r="AE35" s="60">
        <f t="shared" si="34"/>
        <v>17.0643100738525</v>
      </c>
      <c r="AF35" s="60">
        <f t="shared" si="34"/>
        <v>18.237512588501001</v>
      </c>
      <c r="AG35" s="60">
        <f t="shared" si="34"/>
        <v>15.850884437561</v>
      </c>
      <c r="AH35" s="60">
        <f t="shared" si="34"/>
        <v>16.0761861801147</v>
      </c>
      <c r="AI35" s="83">
        <f t="shared" si="35"/>
        <v>4.0761861801146999</v>
      </c>
      <c r="AJ35" s="94"/>
      <c r="AK35" s="50" t="s">
        <v>82</v>
      </c>
      <c r="AL35" s="51">
        <v>16</v>
      </c>
      <c r="AM35" s="51">
        <v>13</v>
      </c>
      <c r="AN35" s="51">
        <v>11</v>
      </c>
      <c r="AO35" s="51">
        <v>11</v>
      </c>
      <c r="AP35" s="51">
        <v>11.280782222747799</v>
      </c>
      <c r="AQ35" s="51">
        <v>14.734102249145501</v>
      </c>
      <c r="AR35" s="51">
        <v>18.0269613265991</v>
      </c>
      <c r="AS35" s="51">
        <v>15.625503063201901</v>
      </c>
      <c r="AT35" s="51">
        <v>14.4131307601929</v>
      </c>
      <c r="AU35" s="51">
        <v>17.705356597900401</v>
      </c>
      <c r="AV35" s="51">
        <v>17.773307800293001</v>
      </c>
      <c r="AW35" s="51">
        <v>16.6870679855347</v>
      </c>
      <c r="AX35" s="51">
        <v>16.8819465637207</v>
      </c>
      <c r="AY35" s="51">
        <v>17.6589822769165</v>
      </c>
      <c r="AZ35" s="51">
        <v>17.498169898986799</v>
      </c>
    </row>
    <row r="36" spans="14:52" x14ac:dyDescent="0.25">
      <c r="N36" s="42"/>
      <c r="O36" s="37"/>
      <c r="P36" s="37"/>
      <c r="Q36" s="37"/>
      <c r="S36" s="72" t="s">
        <v>63</v>
      </c>
      <c r="T36" s="73">
        <f t="shared" si="36"/>
        <v>14</v>
      </c>
      <c r="U36" s="73">
        <f t="shared" si="34"/>
        <v>13</v>
      </c>
      <c r="V36" s="73">
        <f t="shared" si="34"/>
        <v>21</v>
      </c>
      <c r="W36" s="73">
        <f t="shared" si="34"/>
        <v>12</v>
      </c>
      <c r="X36" s="73">
        <f t="shared" si="34"/>
        <v>15.308403015136699</v>
      </c>
      <c r="Y36" s="73">
        <f t="shared" si="34"/>
        <v>16.666268825530999</v>
      </c>
      <c r="Z36" s="73">
        <f t="shared" si="34"/>
        <v>16.925438880920399</v>
      </c>
      <c r="AA36" s="73">
        <f t="shared" si="34"/>
        <v>14.8233752250671</v>
      </c>
      <c r="AB36" s="73">
        <f t="shared" si="34"/>
        <v>15.7316870689392</v>
      </c>
      <c r="AC36" s="73">
        <f t="shared" si="34"/>
        <v>17.256547451019301</v>
      </c>
      <c r="AD36" s="73">
        <f t="shared" si="34"/>
        <v>15.7553930282593</v>
      </c>
      <c r="AE36" s="73">
        <f t="shared" si="34"/>
        <v>16.696260929107702</v>
      </c>
      <c r="AF36" s="73">
        <f t="shared" si="34"/>
        <v>17.2956094741821</v>
      </c>
      <c r="AG36" s="73">
        <f t="shared" si="34"/>
        <v>18.377270698547399</v>
      </c>
      <c r="AH36" s="73">
        <f t="shared" si="34"/>
        <v>16.222099304199201</v>
      </c>
      <c r="AI36" s="85">
        <f t="shared" si="35"/>
        <v>2.222099304199201</v>
      </c>
      <c r="AJ36" s="94"/>
      <c r="AK36" s="50" t="s">
        <v>83</v>
      </c>
      <c r="AL36" s="51">
        <v>7</v>
      </c>
      <c r="AM36" s="51">
        <v>17</v>
      </c>
      <c r="AN36" s="51">
        <v>13</v>
      </c>
      <c r="AO36" s="51">
        <v>13</v>
      </c>
      <c r="AP36" s="51">
        <v>12.017211437225299</v>
      </c>
      <c r="AQ36" s="51">
        <v>12.2374539375305</v>
      </c>
      <c r="AR36" s="51">
        <v>15.414764881133999</v>
      </c>
      <c r="AS36" s="51">
        <v>18.3700160980225</v>
      </c>
      <c r="AT36" s="51">
        <v>16.261527061462399</v>
      </c>
      <c r="AU36" s="51">
        <v>15.191977500915501</v>
      </c>
      <c r="AV36" s="51">
        <v>18.208186626434301</v>
      </c>
      <c r="AW36" s="51">
        <v>18.244109153747601</v>
      </c>
      <c r="AX36" s="51">
        <v>17.330605506897001</v>
      </c>
      <c r="AY36" s="51">
        <v>17.534141540527301</v>
      </c>
      <c r="AZ36" s="51">
        <v>18.247688293456999</v>
      </c>
    </row>
    <row r="37" spans="14:52" x14ac:dyDescent="0.25">
      <c r="N37" s="42"/>
      <c r="O37" s="37"/>
      <c r="P37" s="37"/>
      <c r="Q37" s="37"/>
      <c r="R37" s="1"/>
      <c r="S37" s="3" t="s">
        <v>9</v>
      </c>
      <c r="T37" s="60">
        <f>SUM(T30:T36)</f>
        <v>99</v>
      </c>
      <c r="U37" s="60">
        <f t="shared" ref="U37:AI37" si="37">SUM(U30:U36)</f>
        <v>99</v>
      </c>
      <c r="V37" s="60">
        <f t="shared" si="37"/>
        <v>104</v>
      </c>
      <c r="W37" s="60">
        <f t="shared" si="37"/>
        <v>101</v>
      </c>
      <c r="X37" s="60">
        <f t="shared" si="37"/>
        <v>104.8075723648072</v>
      </c>
      <c r="Y37" s="60">
        <f t="shared" si="37"/>
        <v>106.3581733703613</v>
      </c>
      <c r="Z37" s="60">
        <f t="shared" si="37"/>
        <v>107.3926696777343</v>
      </c>
      <c r="AA37" s="60">
        <f t="shared" si="37"/>
        <v>109.90230894088739</v>
      </c>
      <c r="AB37" s="60">
        <f t="shared" si="37"/>
        <v>110.3013839721679</v>
      </c>
      <c r="AC37" s="60">
        <f t="shared" si="37"/>
        <v>110.71001672744761</v>
      </c>
      <c r="AD37" s="60">
        <f t="shared" si="37"/>
        <v>111.89844799041749</v>
      </c>
      <c r="AE37" s="60">
        <f t="shared" si="37"/>
        <v>114.87196779251101</v>
      </c>
      <c r="AF37" s="60">
        <f t="shared" si="37"/>
        <v>117.16266822814941</v>
      </c>
      <c r="AG37" s="60">
        <f t="shared" si="37"/>
        <v>119.13285970687869</v>
      </c>
      <c r="AH37" s="60">
        <f t="shared" si="37"/>
        <v>120.37923812866191</v>
      </c>
      <c r="AI37" s="60">
        <f t="shared" si="37"/>
        <v>21.3792381286619</v>
      </c>
      <c r="AJ37" s="99"/>
      <c r="AK37" s="50" t="s">
        <v>84</v>
      </c>
      <c r="AL37" s="51">
        <v>12</v>
      </c>
      <c r="AM37" s="51">
        <v>7</v>
      </c>
      <c r="AN37" s="51">
        <v>17</v>
      </c>
      <c r="AO37" s="51">
        <v>15</v>
      </c>
      <c r="AP37" s="51">
        <v>13.548951625823999</v>
      </c>
      <c r="AQ37" s="51">
        <v>12.783750534057599</v>
      </c>
      <c r="AR37" s="51">
        <v>12.9784030914307</v>
      </c>
      <c r="AS37" s="51">
        <v>15.9676852226257</v>
      </c>
      <c r="AT37" s="51">
        <v>18.653121948242202</v>
      </c>
      <c r="AU37" s="51">
        <v>16.761777877807599</v>
      </c>
      <c r="AV37" s="51">
        <v>15.8043656349182</v>
      </c>
      <c r="AW37" s="51">
        <v>18.620778083801302</v>
      </c>
      <c r="AX37" s="51">
        <v>18.610260963439899</v>
      </c>
      <c r="AY37" s="51">
        <v>17.838707923889199</v>
      </c>
      <c r="AZ37" s="51">
        <v>18.052494049072301</v>
      </c>
    </row>
    <row r="38" spans="14:52" x14ac:dyDescent="0.25">
      <c r="N38" s="42"/>
      <c r="O38" s="37"/>
      <c r="P38" s="37"/>
      <c r="Q38" s="37"/>
      <c r="S38" s="65" t="s">
        <v>64</v>
      </c>
      <c r="T38" s="78">
        <f>AL17</f>
        <v>14</v>
      </c>
      <c r="U38" s="78">
        <f t="shared" ref="U38:AH40" si="38">AM17</f>
        <v>13</v>
      </c>
      <c r="V38" s="78">
        <f t="shared" si="38"/>
        <v>13</v>
      </c>
      <c r="W38" s="78">
        <f t="shared" si="38"/>
        <v>21</v>
      </c>
      <c r="X38" s="78">
        <f t="shared" si="38"/>
        <v>12.3739166259766</v>
      </c>
      <c r="Y38" s="78">
        <f t="shared" si="38"/>
        <v>15.3849501609802</v>
      </c>
      <c r="Z38" s="78">
        <f t="shared" si="38"/>
        <v>16.685374259948698</v>
      </c>
      <c r="AA38" s="78">
        <f t="shared" si="38"/>
        <v>16.989873886108398</v>
      </c>
      <c r="AB38" s="78">
        <f t="shared" si="38"/>
        <v>15.012495040893601</v>
      </c>
      <c r="AC38" s="78">
        <f t="shared" si="38"/>
        <v>15.824738502502401</v>
      </c>
      <c r="AD38" s="78">
        <f t="shared" si="38"/>
        <v>17.330588340759299</v>
      </c>
      <c r="AE38" s="78">
        <f t="shared" si="38"/>
        <v>15.859704017639199</v>
      </c>
      <c r="AF38" s="78">
        <f t="shared" si="38"/>
        <v>16.742636680602999</v>
      </c>
      <c r="AG38" s="78">
        <f t="shared" si="38"/>
        <v>17.3117370605469</v>
      </c>
      <c r="AH38" s="78">
        <f t="shared" si="38"/>
        <v>18.315409660339402</v>
      </c>
      <c r="AI38" s="103">
        <f t="shared" ref="AI38:AI40" si="39">AH38-T38</f>
        <v>4.3154096603394017</v>
      </c>
      <c r="AJ38" s="94"/>
      <c r="AK38" s="50" t="s">
        <v>85</v>
      </c>
      <c r="AL38" s="51">
        <v>12</v>
      </c>
      <c r="AM38" s="51">
        <v>11</v>
      </c>
      <c r="AN38" s="51">
        <v>7</v>
      </c>
      <c r="AO38" s="51">
        <v>17</v>
      </c>
      <c r="AP38" s="51">
        <v>15.3566381931305</v>
      </c>
      <c r="AQ38" s="51">
        <v>13.8105702400208</v>
      </c>
      <c r="AR38" s="51">
        <v>13.2540502548218</v>
      </c>
      <c r="AS38" s="51">
        <v>13.421043395996101</v>
      </c>
      <c r="AT38" s="51">
        <v>16.201210021972699</v>
      </c>
      <c r="AU38" s="51">
        <v>18.634752273559599</v>
      </c>
      <c r="AV38" s="51">
        <v>16.9547634124756</v>
      </c>
      <c r="AW38" s="51">
        <v>16.097981452941902</v>
      </c>
      <c r="AX38" s="51">
        <v>18.696578979492202</v>
      </c>
      <c r="AY38" s="51">
        <v>18.659508705139199</v>
      </c>
      <c r="AZ38" s="51">
        <v>18.014666557312001</v>
      </c>
    </row>
    <row r="39" spans="14:52" x14ac:dyDescent="0.25">
      <c r="N39" s="42"/>
      <c r="O39" s="37"/>
      <c r="P39" s="37"/>
      <c r="Q39" s="37"/>
      <c r="S39" s="66" t="s">
        <v>65</v>
      </c>
      <c r="T39" s="64">
        <f>AL18</f>
        <v>16</v>
      </c>
      <c r="U39" s="64">
        <f t="shared" si="38"/>
        <v>13</v>
      </c>
      <c r="V39" s="64">
        <f t="shared" si="38"/>
        <v>13</v>
      </c>
      <c r="W39" s="64">
        <f t="shared" si="38"/>
        <v>12</v>
      </c>
      <c r="X39" s="64">
        <f t="shared" si="38"/>
        <v>20.408055305481</v>
      </c>
      <c r="Y39" s="64">
        <f t="shared" si="38"/>
        <v>12.551927566528301</v>
      </c>
      <c r="Z39" s="64">
        <f t="shared" si="38"/>
        <v>15.2914485931396</v>
      </c>
      <c r="AA39" s="64">
        <f t="shared" si="38"/>
        <v>16.527272224426302</v>
      </c>
      <c r="AB39" s="64">
        <f t="shared" si="38"/>
        <v>16.861247539520299</v>
      </c>
      <c r="AC39" s="64">
        <f t="shared" si="38"/>
        <v>15.008799076080299</v>
      </c>
      <c r="AD39" s="64">
        <f t="shared" si="38"/>
        <v>15.732425689697299</v>
      </c>
      <c r="AE39" s="64">
        <f t="shared" si="38"/>
        <v>17.2057638168335</v>
      </c>
      <c r="AF39" s="64">
        <f t="shared" si="38"/>
        <v>15.773620128631601</v>
      </c>
      <c r="AG39" s="64">
        <f t="shared" si="38"/>
        <v>16.598023891448999</v>
      </c>
      <c r="AH39" s="64">
        <f t="shared" si="38"/>
        <v>17.1377964019775</v>
      </c>
      <c r="AI39" s="82">
        <f t="shared" si="39"/>
        <v>1.1377964019775</v>
      </c>
      <c r="AJ39" s="94"/>
      <c r="AK39" s="50" t="s">
        <v>86</v>
      </c>
      <c r="AL39" s="51">
        <v>9</v>
      </c>
      <c r="AM39" s="51">
        <v>13</v>
      </c>
      <c r="AN39" s="51">
        <v>13</v>
      </c>
      <c r="AO39" s="51">
        <v>8</v>
      </c>
      <c r="AP39" s="51">
        <v>16.7057914733887</v>
      </c>
      <c r="AQ39" s="51">
        <v>15.4605920314789</v>
      </c>
      <c r="AR39" s="51">
        <v>13.8704833984375</v>
      </c>
      <c r="AS39" s="51">
        <v>13.5086989402771</v>
      </c>
      <c r="AT39" s="51">
        <v>13.6459336280823</v>
      </c>
      <c r="AU39" s="51">
        <v>16.204741477966301</v>
      </c>
      <c r="AV39" s="51">
        <v>18.393958091735801</v>
      </c>
      <c r="AW39" s="51">
        <v>16.917722702026399</v>
      </c>
      <c r="AX39" s="51">
        <v>16.152585029602101</v>
      </c>
      <c r="AY39" s="51">
        <v>18.530341625213602</v>
      </c>
      <c r="AZ39" s="51">
        <v>18.473688125610401</v>
      </c>
    </row>
    <row r="40" spans="14:52" x14ac:dyDescent="0.25">
      <c r="N40" s="42"/>
      <c r="O40" s="37"/>
      <c r="P40" s="37"/>
      <c r="Q40" s="37"/>
      <c r="S40" s="68" t="s">
        <v>66</v>
      </c>
      <c r="T40" s="62">
        <f>AL19</f>
        <v>15</v>
      </c>
      <c r="U40" s="62">
        <f t="shared" si="38"/>
        <v>15</v>
      </c>
      <c r="V40" s="62">
        <f t="shared" si="38"/>
        <v>12</v>
      </c>
      <c r="W40" s="62">
        <f t="shared" si="38"/>
        <v>12</v>
      </c>
      <c r="X40" s="62">
        <f t="shared" si="38"/>
        <v>12.2234663963318</v>
      </c>
      <c r="Y40" s="62">
        <f t="shared" si="38"/>
        <v>19.824425697326699</v>
      </c>
      <c r="Z40" s="62">
        <f t="shared" si="38"/>
        <v>12.7229142189026</v>
      </c>
      <c r="AA40" s="62">
        <f t="shared" si="38"/>
        <v>15.192579746246301</v>
      </c>
      <c r="AB40" s="62">
        <f t="shared" si="38"/>
        <v>16.364596366882299</v>
      </c>
      <c r="AC40" s="62">
        <f t="shared" si="38"/>
        <v>16.7541794776917</v>
      </c>
      <c r="AD40" s="62">
        <f t="shared" si="38"/>
        <v>15.028277397155801</v>
      </c>
      <c r="AE40" s="62">
        <f t="shared" si="38"/>
        <v>15.6619167327881</v>
      </c>
      <c r="AF40" s="62">
        <f t="shared" si="38"/>
        <v>17.095015048980699</v>
      </c>
      <c r="AG40" s="62">
        <f t="shared" si="38"/>
        <v>15.694195747375501</v>
      </c>
      <c r="AH40" s="62">
        <f t="shared" si="38"/>
        <v>16.466911315918001</v>
      </c>
      <c r="AI40" s="84">
        <f t="shared" si="39"/>
        <v>1.4669113159180007</v>
      </c>
      <c r="AJ40" s="94"/>
      <c r="AK40" s="50" t="s">
        <v>87</v>
      </c>
      <c r="AL40" s="51">
        <v>11</v>
      </c>
      <c r="AM40" s="51">
        <v>9</v>
      </c>
      <c r="AN40" s="51">
        <v>12</v>
      </c>
      <c r="AO40" s="51">
        <v>13</v>
      </c>
      <c r="AP40" s="51">
        <v>8.8652114868164098</v>
      </c>
      <c r="AQ40" s="51">
        <v>16.489854812622099</v>
      </c>
      <c r="AR40" s="51">
        <v>15.5657186508179</v>
      </c>
      <c r="AS40" s="51">
        <v>14.014254570007299</v>
      </c>
      <c r="AT40" s="51">
        <v>13.8006052970886</v>
      </c>
      <c r="AU40" s="51">
        <v>13.9039916992188</v>
      </c>
      <c r="AV40" s="51">
        <v>16.263576507568398</v>
      </c>
      <c r="AW40" s="51">
        <v>18.251130104064899</v>
      </c>
      <c r="AX40" s="51">
        <v>16.945693969726602</v>
      </c>
      <c r="AY40" s="51">
        <v>16.263177871704102</v>
      </c>
      <c r="AZ40" s="51">
        <v>18.437960624694799</v>
      </c>
    </row>
    <row r="41" spans="14:52" x14ac:dyDescent="0.25">
      <c r="N41" s="42"/>
      <c r="O41" s="37"/>
      <c r="P41" s="37"/>
      <c r="Q41" s="37"/>
      <c r="S41" s="3" t="s">
        <v>9</v>
      </c>
      <c r="T41" s="102">
        <f>SUM(T38:T40)</f>
        <v>45</v>
      </c>
      <c r="U41" s="102">
        <f t="shared" ref="U41:AI41" si="40">SUM(U38:U40)</f>
        <v>41</v>
      </c>
      <c r="V41" s="102">
        <f t="shared" si="40"/>
        <v>38</v>
      </c>
      <c r="W41" s="102">
        <f t="shared" si="40"/>
        <v>45</v>
      </c>
      <c r="X41" s="102">
        <f t="shared" si="40"/>
        <v>45.005438327789399</v>
      </c>
      <c r="Y41" s="102">
        <f t="shared" si="40"/>
        <v>47.761303424835205</v>
      </c>
      <c r="Z41" s="102">
        <f t="shared" si="40"/>
        <v>44.699737071990903</v>
      </c>
      <c r="AA41" s="102">
        <f t="shared" si="40"/>
        <v>48.709725856780999</v>
      </c>
      <c r="AB41" s="102">
        <f t="shared" si="40"/>
        <v>48.238338947296199</v>
      </c>
      <c r="AC41" s="102">
        <f t="shared" si="40"/>
        <v>47.5877170562744</v>
      </c>
      <c r="AD41" s="102">
        <f t="shared" si="40"/>
        <v>48.091291427612404</v>
      </c>
      <c r="AE41" s="102">
        <f t="shared" si="40"/>
        <v>48.727384567260799</v>
      </c>
      <c r="AF41" s="102">
        <f t="shared" si="40"/>
        <v>49.611271858215297</v>
      </c>
      <c r="AG41" s="102">
        <f t="shared" si="40"/>
        <v>49.603956699371402</v>
      </c>
      <c r="AH41" s="102">
        <f t="shared" si="40"/>
        <v>51.920117378234906</v>
      </c>
      <c r="AI41" s="60">
        <f t="shared" si="40"/>
        <v>6.9201173782349024</v>
      </c>
      <c r="AJ41" s="99"/>
      <c r="AK41" s="50" t="s">
        <v>88</v>
      </c>
      <c r="AL41" s="51">
        <v>12</v>
      </c>
      <c r="AM41" s="51">
        <v>11</v>
      </c>
      <c r="AN41" s="51">
        <v>11</v>
      </c>
      <c r="AO41" s="51">
        <v>11</v>
      </c>
      <c r="AP41" s="51">
        <v>13.1950769424438</v>
      </c>
      <c r="AQ41" s="51">
        <v>9.63946580886841</v>
      </c>
      <c r="AR41" s="51">
        <v>16.361662864685101</v>
      </c>
      <c r="AS41" s="51">
        <v>15.6466989517212</v>
      </c>
      <c r="AT41" s="51">
        <v>14.241283416748001</v>
      </c>
      <c r="AU41" s="51">
        <v>14.1161437034607</v>
      </c>
      <c r="AV41" s="51">
        <v>14.196002960205099</v>
      </c>
      <c r="AW41" s="51">
        <v>16.361814498901399</v>
      </c>
      <c r="AX41" s="51">
        <v>18.187065124511701</v>
      </c>
      <c r="AY41" s="51">
        <v>17.0318155288696</v>
      </c>
      <c r="AZ41" s="51">
        <v>16.424383163452099</v>
      </c>
    </row>
    <row r="42" spans="14:52" x14ac:dyDescent="0.25">
      <c r="N42" s="42"/>
      <c r="O42" s="37"/>
      <c r="P42" s="37"/>
      <c r="Q42" s="37"/>
      <c r="S42" s="75" t="s">
        <v>67</v>
      </c>
      <c r="T42" s="64">
        <f>AL20</f>
        <v>21</v>
      </c>
      <c r="U42" s="64">
        <f t="shared" ref="U42:AH55" si="41">AM20</f>
        <v>15</v>
      </c>
      <c r="V42" s="64">
        <f t="shared" si="41"/>
        <v>14</v>
      </c>
      <c r="W42" s="64">
        <f t="shared" si="41"/>
        <v>12</v>
      </c>
      <c r="X42" s="64">
        <f t="shared" si="41"/>
        <v>12.3401417732239</v>
      </c>
      <c r="Y42" s="64">
        <f t="shared" si="41"/>
        <v>12.5510559082031</v>
      </c>
      <c r="Z42" s="64">
        <f t="shared" si="41"/>
        <v>19.4095411300659</v>
      </c>
      <c r="AA42" s="64">
        <f t="shared" si="41"/>
        <v>13.022655487060501</v>
      </c>
      <c r="AB42" s="64">
        <f t="shared" si="41"/>
        <v>15.229976177215599</v>
      </c>
      <c r="AC42" s="64">
        <f t="shared" si="41"/>
        <v>16.342459201812702</v>
      </c>
      <c r="AD42" s="64">
        <f t="shared" si="41"/>
        <v>16.8120789527893</v>
      </c>
      <c r="AE42" s="64">
        <f t="shared" si="41"/>
        <v>15.206373214721699</v>
      </c>
      <c r="AF42" s="64">
        <f t="shared" si="41"/>
        <v>15.7547039985657</v>
      </c>
      <c r="AG42" s="64">
        <f t="shared" si="41"/>
        <v>17.149633407592798</v>
      </c>
      <c r="AH42" s="64">
        <f t="shared" si="41"/>
        <v>15.776586055755599</v>
      </c>
      <c r="AI42" s="86">
        <f t="shared" ref="AI42:AI55" si="42">AH42-T42</f>
        <v>-5.2234139442444008</v>
      </c>
      <c r="AJ42" s="94"/>
      <c r="AK42" s="50" t="s">
        <v>89</v>
      </c>
      <c r="AL42" s="51">
        <v>10</v>
      </c>
      <c r="AM42" s="51">
        <v>14</v>
      </c>
      <c r="AN42" s="51">
        <v>10</v>
      </c>
      <c r="AO42" s="51">
        <v>10</v>
      </c>
      <c r="AP42" s="51">
        <v>11.590699672698999</v>
      </c>
      <c r="AQ42" s="51">
        <v>13.5226640701294</v>
      </c>
      <c r="AR42" s="51">
        <v>10.4096903800964</v>
      </c>
      <c r="AS42" s="51">
        <v>16.413266181945801</v>
      </c>
      <c r="AT42" s="51">
        <v>15.813214302063001</v>
      </c>
      <c r="AU42" s="51">
        <v>14.6200585365295</v>
      </c>
      <c r="AV42" s="51">
        <v>14.5392022132874</v>
      </c>
      <c r="AW42" s="51">
        <v>14.604290008544901</v>
      </c>
      <c r="AX42" s="51">
        <v>16.594786643981902</v>
      </c>
      <c r="AY42" s="51">
        <v>18.3129062652588</v>
      </c>
      <c r="AZ42" s="51">
        <v>17.281421661376999</v>
      </c>
    </row>
    <row r="43" spans="14:52" x14ac:dyDescent="0.25">
      <c r="N43" s="42"/>
      <c r="O43" s="37"/>
      <c r="P43" s="37"/>
      <c r="Q43" s="37"/>
      <c r="S43" s="29" t="s">
        <v>68</v>
      </c>
      <c r="T43" s="60">
        <f>AL21</f>
        <v>15</v>
      </c>
      <c r="U43" s="60">
        <f t="shared" si="41"/>
        <v>20</v>
      </c>
      <c r="V43" s="60">
        <f t="shared" si="41"/>
        <v>15</v>
      </c>
      <c r="W43" s="60">
        <f t="shared" si="41"/>
        <v>14</v>
      </c>
      <c r="X43" s="60">
        <f t="shared" si="41"/>
        <v>12.4406704902649</v>
      </c>
      <c r="Y43" s="60">
        <f t="shared" si="41"/>
        <v>12.8526706695557</v>
      </c>
      <c r="Z43" s="60">
        <f t="shared" si="41"/>
        <v>13.0374941825867</v>
      </c>
      <c r="AA43" s="60">
        <f t="shared" si="41"/>
        <v>19.120470046997099</v>
      </c>
      <c r="AB43" s="60">
        <f t="shared" si="41"/>
        <v>13.487606048584</v>
      </c>
      <c r="AC43" s="60">
        <f t="shared" si="41"/>
        <v>15.397253990173301</v>
      </c>
      <c r="AD43" s="60">
        <f t="shared" si="41"/>
        <v>16.459071636200001</v>
      </c>
      <c r="AE43" s="60">
        <f t="shared" si="41"/>
        <v>17.052975654602101</v>
      </c>
      <c r="AF43" s="60">
        <f t="shared" si="41"/>
        <v>15.5615558624268</v>
      </c>
      <c r="AG43" s="60">
        <f t="shared" si="41"/>
        <v>16.021777153015101</v>
      </c>
      <c r="AH43" s="60">
        <f t="shared" si="41"/>
        <v>17.3808431625366</v>
      </c>
      <c r="AI43" s="83">
        <f t="shared" si="42"/>
        <v>2.3808431625365998</v>
      </c>
      <c r="AJ43" s="94"/>
      <c r="AK43" s="50" t="s">
        <v>90</v>
      </c>
      <c r="AL43" s="51">
        <v>15</v>
      </c>
      <c r="AM43" s="51">
        <v>10</v>
      </c>
      <c r="AN43" s="51">
        <v>12</v>
      </c>
      <c r="AO43" s="51">
        <v>11</v>
      </c>
      <c r="AP43" s="51">
        <v>10.6576547622681</v>
      </c>
      <c r="AQ43" s="51">
        <v>12.101694583892799</v>
      </c>
      <c r="AR43" s="51">
        <v>13.839608669281001</v>
      </c>
      <c r="AS43" s="51">
        <v>11.0952391624451</v>
      </c>
      <c r="AT43" s="51">
        <v>16.5103869438171</v>
      </c>
      <c r="AU43" s="51">
        <v>16.007569313049299</v>
      </c>
      <c r="AV43" s="51">
        <v>14.9837069511414</v>
      </c>
      <c r="AW43" s="51">
        <v>14.941779136657701</v>
      </c>
      <c r="AX43" s="51">
        <v>14.995297431945801</v>
      </c>
      <c r="AY43" s="51">
        <v>16.843434333801302</v>
      </c>
      <c r="AZ43" s="51">
        <v>18.4757127761841</v>
      </c>
    </row>
    <row r="44" spans="14:52" x14ac:dyDescent="0.25">
      <c r="N44" s="42"/>
      <c r="O44" s="37"/>
      <c r="P44" s="37"/>
      <c r="Q44" s="37"/>
      <c r="S44" s="66" t="s">
        <v>69</v>
      </c>
      <c r="T44" s="64">
        <f t="shared" ref="T44:T55" si="43">AL22</f>
        <v>23</v>
      </c>
      <c r="U44" s="64">
        <f t="shared" si="41"/>
        <v>15</v>
      </c>
      <c r="V44" s="64">
        <f t="shared" si="41"/>
        <v>20</v>
      </c>
      <c r="W44" s="64">
        <f t="shared" si="41"/>
        <v>15</v>
      </c>
      <c r="X44" s="64">
        <f t="shared" si="41"/>
        <v>14.326991558074999</v>
      </c>
      <c r="Y44" s="64">
        <f t="shared" si="41"/>
        <v>12.9712710380554</v>
      </c>
      <c r="Z44" s="64">
        <f t="shared" si="41"/>
        <v>13.498486518859901</v>
      </c>
      <c r="AA44" s="64">
        <f t="shared" si="41"/>
        <v>13.6319026947021</v>
      </c>
      <c r="AB44" s="64">
        <f t="shared" si="41"/>
        <v>18.8830261230469</v>
      </c>
      <c r="AC44" s="64">
        <f t="shared" si="41"/>
        <v>14.0699801445007</v>
      </c>
      <c r="AD44" s="64">
        <f t="shared" si="41"/>
        <v>15.671248912811301</v>
      </c>
      <c r="AE44" s="64">
        <f t="shared" si="41"/>
        <v>16.663577079772899</v>
      </c>
      <c r="AF44" s="64">
        <f t="shared" si="41"/>
        <v>17.3828430175781</v>
      </c>
      <c r="AG44" s="64">
        <f t="shared" si="41"/>
        <v>16.040246009826699</v>
      </c>
      <c r="AH44" s="64">
        <f t="shared" si="41"/>
        <v>16.4196228981018</v>
      </c>
      <c r="AI44" s="82">
        <f t="shared" si="42"/>
        <v>-6.5803771018982005</v>
      </c>
      <c r="AJ44" s="94"/>
      <c r="AK44" s="50" t="s">
        <v>91</v>
      </c>
      <c r="AL44" s="51">
        <v>18</v>
      </c>
      <c r="AM44" s="51">
        <v>13</v>
      </c>
      <c r="AN44" s="51">
        <v>10</v>
      </c>
      <c r="AO44" s="51">
        <v>12</v>
      </c>
      <c r="AP44" s="51">
        <v>11.524111747741699</v>
      </c>
      <c r="AQ44" s="51">
        <v>11.2472267150879</v>
      </c>
      <c r="AR44" s="51">
        <v>12.5984859466553</v>
      </c>
      <c r="AS44" s="51">
        <v>14.1757321357727</v>
      </c>
      <c r="AT44" s="51">
        <v>11.737953186035201</v>
      </c>
      <c r="AU44" s="51">
        <v>16.6827120780945</v>
      </c>
      <c r="AV44" s="51">
        <v>16.273123741149899</v>
      </c>
      <c r="AW44" s="51">
        <v>15.3687963485718</v>
      </c>
      <c r="AX44" s="51">
        <v>15.362591743469199</v>
      </c>
      <c r="AY44" s="51">
        <v>15.407121181488</v>
      </c>
      <c r="AZ44" s="51">
        <v>17.1506671905518</v>
      </c>
    </row>
    <row r="45" spans="14:52" x14ac:dyDescent="0.25">
      <c r="N45" s="42"/>
      <c r="O45" s="37"/>
      <c r="P45" s="37"/>
      <c r="Q45" s="37"/>
      <c r="S45" s="29" t="s">
        <v>70</v>
      </c>
      <c r="T45" s="60">
        <f t="shared" si="43"/>
        <v>14</v>
      </c>
      <c r="U45" s="60">
        <f t="shared" si="41"/>
        <v>24</v>
      </c>
      <c r="V45" s="60">
        <f t="shared" si="41"/>
        <v>13</v>
      </c>
      <c r="W45" s="60">
        <f t="shared" si="41"/>
        <v>22</v>
      </c>
      <c r="X45" s="60">
        <f t="shared" si="41"/>
        <v>15.232705116271999</v>
      </c>
      <c r="Y45" s="60">
        <f t="shared" si="41"/>
        <v>14.533421993255599</v>
      </c>
      <c r="Z45" s="60">
        <f t="shared" si="41"/>
        <v>13.4336862564087</v>
      </c>
      <c r="AA45" s="60">
        <f t="shared" si="41"/>
        <v>14.084968566894499</v>
      </c>
      <c r="AB45" s="60">
        <f t="shared" si="41"/>
        <v>14.148068428039601</v>
      </c>
      <c r="AC45" s="60">
        <f t="shared" si="41"/>
        <v>18.459675788879402</v>
      </c>
      <c r="AD45" s="60">
        <f t="shared" si="41"/>
        <v>14.580982208251999</v>
      </c>
      <c r="AE45" s="60">
        <f t="shared" si="41"/>
        <v>15.8422408103943</v>
      </c>
      <c r="AF45" s="60">
        <f t="shared" si="41"/>
        <v>16.733068466186499</v>
      </c>
      <c r="AG45" s="60">
        <f t="shared" si="41"/>
        <v>17.5777201652527</v>
      </c>
      <c r="AH45" s="60">
        <f t="shared" si="41"/>
        <v>16.433270454406699</v>
      </c>
      <c r="AI45" s="83">
        <f t="shared" si="42"/>
        <v>2.4332704544066992</v>
      </c>
      <c r="AJ45" s="94"/>
      <c r="AK45" s="50" t="s">
        <v>92</v>
      </c>
      <c r="AL45" s="51">
        <v>16</v>
      </c>
      <c r="AM45" s="51">
        <v>17</v>
      </c>
      <c r="AN45" s="51">
        <v>13</v>
      </c>
      <c r="AO45" s="51">
        <v>9</v>
      </c>
      <c r="AP45" s="51">
        <v>12.406585216522201</v>
      </c>
      <c r="AQ45" s="51">
        <v>11.951137065887499</v>
      </c>
      <c r="AR45" s="51">
        <v>11.742406368255599</v>
      </c>
      <c r="AS45" s="51">
        <v>13.019446372985801</v>
      </c>
      <c r="AT45" s="51">
        <v>14.451773166656499</v>
      </c>
      <c r="AU45" s="51">
        <v>12.284707069396999</v>
      </c>
      <c r="AV45" s="51">
        <v>16.839377403259299</v>
      </c>
      <c r="AW45" s="51">
        <v>16.524389266967798</v>
      </c>
      <c r="AX45" s="51">
        <v>15.6814694404602</v>
      </c>
      <c r="AY45" s="51">
        <v>15.718121528625501</v>
      </c>
      <c r="AZ45" s="51">
        <v>15.7569966316223</v>
      </c>
    </row>
    <row r="46" spans="14:52" x14ac:dyDescent="0.25">
      <c r="N46" s="42"/>
      <c r="O46" s="37"/>
      <c r="P46" s="37"/>
      <c r="Q46" s="37"/>
      <c r="S46" s="66" t="s">
        <v>71</v>
      </c>
      <c r="T46" s="64">
        <f t="shared" si="43"/>
        <v>18</v>
      </c>
      <c r="U46" s="64">
        <f t="shared" si="41"/>
        <v>12</v>
      </c>
      <c r="V46" s="64">
        <f t="shared" si="41"/>
        <v>24</v>
      </c>
      <c r="W46" s="64">
        <f t="shared" si="41"/>
        <v>13</v>
      </c>
      <c r="X46" s="64">
        <f t="shared" si="41"/>
        <v>20.478322029113802</v>
      </c>
      <c r="Y46" s="64">
        <f t="shared" si="41"/>
        <v>15.2821350097656</v>
      </c>
      <c r="Z46" s="64">
        <f t="shared" si="41"/>
        <v>14.6511511802673</v>
      </c>
      <c r="AA46" s="64">
        <f t="shared" si="41"/>
        <v>13.816493511199999</v>
      </c>
      <c r="AB46" s="64">
        <f t="shared" si="41"/>
        <v>14.532470703125</v>
      </c>
      <c r="AC46" s="64">
        <f t="shared" si="41"/>
        <v>14.5595383644104</v>
      </c>
      <c r="AD46" s="64">
        <f t="shared" si="41"/>
        <v>17.952630043029799</v>
      </c>
      <c r="AE46" s="64">
        <f t="shared" si="41"/>
        <v>14.988908767700201</v>
      </c>
      <c r="AF46" s="64">
        <f t="shared" si="41"/>
        <v>15.944486618041999</v>
      </c>
      <c r="AG46" s="64">
        <f t="shared" si="41"/>
        <v>16.718706130981399</v>
      </c>
      <c r="AH46" s="64">
        <f t="shared" si="41"/>
        <v>17.6202473640442</v>
      </c>
      <c r="AI46" s="82">
        <f t="shared" si="42"/>
        <v>-0.37975263595579989</v>
      </c>
      <c r="AJ46" s="94"/>
      <c r="AK46" s="50" t="s">
        <v>93</v>
      </c>
      <c r="AL46" s="51">
        <v>14</v>
      </c>
      <c r="AM46" s="51">
        <v>16</v>
      </c>
      <c r="AN46" s="51">
        <v>14</v>
      </c>
      <c r="AO46" s="51">
        <v>14</v>
      </c>
      <c r="AP46" s="51">
        <v>9.5638871192932093</v>
      </c>
      <c r="AQ46" s="51">
        <v>12.704631805419901</v>
      </c>
      <c r="AR46" s="51">
        <v>12.281651020050001</v>
      </c>
      <c r="AS46" s="51">
        <v>12.138186454772899</v>
      </c>
      <c r="AT46" s="51">
        <v>13.3441467285156</v>
      </c>
      <c r="AU46" s="51">
        <v>14.639019966125501</v>
      </c>
      <c r="AV46" s="51">
        <v>12.725038528442401</v>
      </c>
      <c r="AW46" s="51">
        <v>16.90478515625</v>
      </c>
      <c r="AX46" s="51">
        <v>16.668437480926499</v>
      </c>
      <c r="AY46" s="51">
        <v>15.893575668335</v>
      </c>
      <c r="AZ46" s="51">
        <v>15.9675283432007</v>
      </c>
    </row>
    <row r="47" spans="14:52" x14ac:dyDescent="0.25">
      <c r="N47" s="42"/>
      <c r="O47" s="37"/>
      <c r="P47" s="37"/>
      <c r="Q47" s="37"/>
      <c r="S47" s="29" t="s">
        <v>72</v>
      </c>
      <c r="T47" s="60">
        <f t="shared" si="43"/>
        <v>18</v>
      </c>
      <c r="U47" s="60">
        <f t="shared" si="41"/>
        <v>15</v>
      </c>
      <c r="V47" s="60">
        <f t="shared" si="41"/>
        <v>12</v>
      </c>
      <c r="W47" s="60">
        <f t="shared" si="41"/>
        <v>18</v>
      </c>
      <c r="X47" s="60">
        <f t="shared" si="41"/>
        <v>13.247633934021</v>
      </c>
      <c r="Y47" s="60">
        <f t="shared" si="41"/>
        <v>18.862444877624501</v>
      </c>
      <c r="Z47" s="60">
        <f t="shared" si="41"/>
        <v>15.0625896453857</v>
      </c>
      <c r="AA47" s="60">
        <f t="shared" si="41"/>
        <v>14.530119895935099</v>
      </c>
      <c r="AB47" s="60">
        <f t="shared" si="41"/>
        <v>13.964540481567401</v>
      </c>
      <c r="AC47" s="60">
        <f t="shared" si="41"/>
        <v>14.6659150123596</v>
      </c>
      <c r="AD47" s="60">
        <f t="shared" si="41"/>
        <v>14.714596748352101</v>
      </c>
      <c r="AE47" s="60">
        <f t="shared" si="41"/>
        <v>17.281602859497099</v>
      </c>
      <c r="AF47" s="60">
        <f t="shared" si="41"/>
        <v>15.127928256988501</v>
      </c>
      <c r="AG47" s="60">
        <f t="shared" si="41"/>
        <v>15.833212852478001</v>
      </c>
      <c r="AH47" s="60">
        <f t="shared" si="41"/>
        <v>16.503791809081999</v>
      </c>
      <c r="AI47" s="83">
        <f t="shared" si="42"/>
        <v>-1.4962081909180007</v>
      </c>
      <c r="AJ47" s="94"/>
      <c r="AK47" s="50" t="s">
        <v>94</v>
      </c>
      <c r="AL47" s="51">
        <v>23</v>
      </c>
      <c r="AM47" s="51">
        <v>13</v>
      </c>
      <c r="AN47" s="51">
        <v>16</v>
      </c>
      <c r="AO47" s="51">
        <v>14</v>
      </c>
      <c r="AP47" s="51">
        <v>14.2387471199036</v>
      </c>
      <c r="AQ47" s="51">
        <v>10.0991320610046</v>
      </c>
      <c r="AR47" s="51">
        <v>13.0175533294678</v>
      </c>
      <c r="AS47" s="51">
        <v>12.627537250518801</v>
      </c>
      <c r="AT47" s="51">
        <v>12.542546749114999</v>
      </c>
      <c r="AU47" s="51">
        <v>13.6779561042786</v>
      </c>
      <c r="AV47" s="51">
        <v>14.8522186279297</v>
      </c>
      <c r="AW47" s="51">
        <v>13.1665506362915</v>
      </c>
      <c r="AX47" s="51">
        <v>16.994724273681602</v>
      </c>
      <c r="AY47" s="51">
        <v>16.826387882232702</v>
      </c>
      <c r="AZ47" s="51">
        <v>16.125801086425799</v>
      </c>
    </row>
    <row r="48" spans="14:52" x14ac:dyDescent="0.25">
      <c r="N48" s="42"/>
      <c r="O48" s="37"/>
      <c r="P48" s="37"/>
      <c r="Q48" s="37"/>
      <c r="S48" s="66" t="s">
        <v>73</v>
      </c>
      <c r="T48" s="64">
        <f t="shared" si="43"/>
        <v>20</v>
      </c>
      <c r="U48" s="64">
        <f t="shared" si="41"/>
        <v>16</v>
      </c>
      <c r="V48" s="64">
        <f t="shared" si="41"/>
        <v>14</v>
      </c>
      <c r="W48" s="64">
        <f t="shared" si="41"/>
        <v>12</v>
      </c>
      <c r="X48" s="64">
        <f t="shared" si="41"/>
        <v>16.905652999877901</v>
      </c>
      <c r="Y48" s="64">
        <f t="shared" si="41"/>
        <v>13.367362976074199</v>
      </c>
      <c r="Z48" s="64">
        <f t="shared" si="41"/>
        <v>17.5570421218872</v>
      </c>
      <c r="AA48" s="64">
        <f t="shared" si="41"/>
        <v>14.8203592300415</v>
      </c>
      <c r="AB48" s="64">
        <f t="shared" si="41"/>
        <v>14.3986139297485</v>
      </c>
      <c r="AC48" s="64">
        <f t="shared" si="41"/>
        <v>14.063028812408399</v>
      </c>
      <c r="AD48" s="64">
        <f t="shared" si="41"/>
        <v>14.7094559669495</v>
      </c>
      <c r="AE48" s="64">
        <f t="shared" si="41"/>
        <v>14.798369884491001</v>
      </c>
      <c r="AF48" s="64">
        <f t="shared" si="41"/>
        <v>16.712955474853501</v>
      </c>
      <c r="AG48" s="64">
        <f t="shared" si="41"/>
        <v>15.1942253112793</v>
      </c>
      <c r="AH48" s="64">
        <f t="shared" si="41"/>
        <v>15.7257561683655</v>
      </c>
      <c r="AI48" s="82">
        <f t="shared" si="42"/>
        <v>-4.2742438316345002</v>
      </c>
      <c r="AJ48" s="94"/>
      <c r="AK48" s="50" t="s">
        <v>95</v>
      </c>
      <c r="AL48" s="51">
        <v>19</v>
      </c>
      <c r="AM48" s="51">
        <v>21</v>
      </c>
      <c r="AN48" s="51">
        <v>13</v>
      </c>
      <c r="AO48" s="51">
        <v>16</v>
      </c>
      <c r="AP48" s="51">
        <v>14.2631373405457</v>
      </c>
      <c r="AQ48" s="51">
        <v>14.472382068633999</v>
      </c>
      <c r="AR48" s="51">
        <v>10.627638339996301</v>
      </c>
      <c r="AS48" s="51">
        <v>13.344822883606</v>
      </c>
      <c r="AT48" s="51">
        <v>12.981397151947</v>
      </c>
      <c r="AU48" s="51">
        <v>12.9511952400208</v>
      </c>
      <c r="AV48" s="51">
        <v>14.0180068016052</v>
      </c>
      <c r="AW48" s="51">
        <v>15.080975532531699</v>
      </c>
      <c r="AX48" s="51">
        <v>13.601677894592299</v>
      </c>
      <c r="AY48" s="51">
        <v>17.095241546630898</v>
      </c>
      <c r="AZ48" s="51">
        <v>16.984716415405298</v>
      </c>
    </row>
    <row r="49" spans="14:52" x14ac:dyDescent="0.25">
      <c r="N49" s="42"/>
      <c r="O49" s="37"/>
      <c r="P49" s="37"/>
      <c r="Q49" s="37"/>
      <c r="S49" s="29" t="s">
        <v>74</v>
      </c>
      <c r="T49" s="60">
        <f t="shared" si="43"/>
        <v>9</v>
      </c>
      <c r="U49" s="60">
        <f t="shared" si="41"/>
        <v>20</v>
      </c>
      <c r="V49" s="60">
        <f t="shared" si="41"/>
        <v>16</v>
      </c>
      <c r="W49" s="60">
        <f t="shared" si="41"/>
        <v>12</v>
      </c>
      <c r="X49" s="60">
        <f t="shared" si="41"/>
        <v>12.3595180511475</v>
      </c>
      <c r="Y49" s="60">
        <f t="shared" si="41"/>
        <v>16.011966705322301</v>
      </c>
      <c r="Z49" s="60">
        <f t="shared" si="41"/>
        <v>13.4570779800415</v>
      </c>
      <c r="AA49" s="60">
        <f t="shared" si="41"/>
        <v>16.558178901672399</v>
      </c>
      <c r="AB49" s="60">
        <f t="shared" si="41"/>
        <v>14.6252064704895</v>
      </c>
      <c r="AC49" s="60">
        <f t="shared" si="41"/>
        <v>14.3068261146545</v>
      </c>
      <c r="AD49" s="60">
        <f t="shared" si="41"/>
        <v>14.1442198753357</v>
      </c>
      <c r="AE49" s="60">
        <f t="shared" si="41"/>
        <v>14.7267088890076</v>
      </c>
      <c r="AF49" s="60">
        <f t="shared" si="41"/>
        <v>14.8437266349792</v>
      </c>
      <c r="AG49" s="60">
        <f t="shared" si="41"/>
        <v>16.2690558433533</v>
      </c>
      <c r="AH49" s="60">
        <f t="shared" si="41"/>
        <v>15.2345533370972</v>
      </c>
      <c r="AI49" s="83">
        <f t="shared" si="42"/>
        <v>6.2345533370971999</v>
      </c>
      <c r="AJ49" s="94"/>
      <c r="AK49" s="50" t="s">
        <v>96</v>
      </c>
      <c r="AL49" s="51">
        <v>17</v>
      </c>
      <c r="AM49" s="51">
        <v>19</v>
      </c>
      <c r="AN49" s="51">
        <v>20</v>
      </c>
      <c r="AO49" s="51">
        <v>14</v>
      </c>
      <c r="AP49" s="51">
        <v>16.104867458343499</v>
      </c>
      <c r="AQ49" s="51">
        <v>14.488118648529101</v>
      </c>
      <c r="AR49" s="51">
        <v>14.671004772186301</v>
      </c>
      <c r="AS49" s="51">
        <v>11.1246938705444</v>
      </c>
      <c r="AT49" s="51">
        <v>13.6350665092468</v>
      </c>
      <c r="AU49" s="51">
        <v>13.305181026458699</v>
      </c>
      <c r="AV49" s="51">
        <v>13.325549125671399</v>
      </c>
      <c r="AW49" s="51">
        <v>14.323395252227799</v>
      </c>
      <c r="AX49" s="51">
        <v>15.2709951400757</v>
      </c>
      <c r="AY49" s="51">
        <v>13.9969267845154</v>
      </c>
      <c r="AZ49" s="51">
        <v>17.171954154968301</v>
      </c>
    </row>
    <row r="50" spans="14:52" x14ac:dyDescent="0.25">
      <c r="N50" s="42"/>
      <c r="O50" s="37"/>
      <c r="P50" s="37"/>
      <c r="Q50" s="37"/>
      <c r="S50" s="66" t="s">
        <v>75</v>
      </c>
      <c r="T50" s="64">
        <f t="shared" si="43"/>
        <v>9</v>
      </c>
      <c r="U50" s="64">
        <f t="shared" si="41"/>
        <v>6</v>
      </c>
      <c r="V50" s="64">
        <f t="shared" si="41"/>
        <v>19</v>
      </c>
      <c r="W50" s="64">
        <f t="shared" si="41"/>
        <v>18</v>
      </c>
      <c r="X50" s="64">
        <f t="shared" si="41"/>
        <v>12.410037040710399</v>
      </c>
      <c r="Y50" s="64">
        <f t="shared" si="41"/>
        <v>12.6428084373474</v>
      </c>
      <c r="Z50" s="64">
        <f t="shared" si="41"/>
        <v>15.444153308868399</v>
      </c>
      <c r="AA50" s="64">
        <f t="shared" si="41"/>
        <v>13.614428520202599</v>
      </c>
      <c r="AB50" s="64">
        <f t="shared" si="41"/>
        <v>15.924565792083699</v>
      </c>
      <c r="AC50" s="64">
        <f t="shared" si="41"/>
        <v>14.5854549407959</v>
      </c>
      <c r="AD50" s="64">
        <f t="shared" si="41"/>
        <v>14.357624053955099</v>
      </c>
      <c r="AE50" s="64">
        <f t="shared" si="41"/>
        <v>14.305470943450899</v>
      </c>
      <c r="AF50" s="64">
        <f t="shared" si="41"/>
        <v>14.8374433517456</v>
      </c>
      <c r="AG50" s="64">
        <f t="shared" si="41"/>
        <v>14.9674706459045</v>
      </c>
      <c r="AH50" s="64">
        <f t="shared" si="41"/>
        <v>16.047359466552699</v>
      </c>
      <c r="AI50" s="82">
        <f t="shared" si="42"/>
        <v>7.0473594665526988</v>
      </c>
      <c r="AJ50" s="94"/>
      <c r="AK50" s="50" t="s">
        <v>97</v>
      </c>
      <c r="AL50" s="51">
        <v>19</v>
      </c>
      <c r="AM50" s="51">
        <v>17</v>
      </c>
      <c r="AN50" s="51">
        <v>18</v>
      </c>
      <c r="AO50" s="51">
        <v>20</v>
      </c>
      <c r="AP50" s="51">
        <v>14.289985656738301</v>
      </c>
      <c r="AQ50" s="51">
        <v>16.169836997985801</v>
      </c>
      <c r="AR50" s="51">
        <v>14.673707485198999</v>
      </c>
      <c r="AS50" s="51">
        <v>14.8450307846069</v>
      </c>
      <c r="AT50" s="51">
        <v>11.571886062622101</v>
      </c>
      <c r="AU50" s="51">
        <v>13.899293899536101</v>
      </c>
      <c r="AV50" s="51">
        <v>13.5974283218384</v>
      </c>
      <c r="AW50" s="51">
        <v>13.6663432121277</v>
      </c>
      <c r="AX50" s="51">
        <v>14.5928282737732</v>
      </c>
      <c r="AY50" s="51">
        <v>15.4395365715027</v>
      </c>
      <c r="AZ50" s="51">
        <v>14.3515801429749</v>
      </c>
    </row>
    <row r="51" spans="14:52" x14ac:dyDescent="0.25">
      <c r="N51" s="42"/>
      <c r="O51" s="37"/>
      <c r="P51" s="37"/>
      <c r="Q51" s="37"/>
      <c r="S51" s="29" t="s">
        <v>76</v>
      </c>
      <c r="T51" s="60">
        <f t="shared" si="43"/>
        <v>15</v>
      </c>
      <c r="U51" s="60">
        <f t="shared" si="41"/>
        <v>11</v>
      </c>
      <c r="V51" s="60">
        <f t="shared" si="41"/>
        <v>7</v>
      </c>
      <c r="W51" s="60">
        <f t="shared" si="41"/>
        <v>18</v>
      </c>
      <c r="X51" s="60">
        <f t="shared" si="41"/>
        <v>16.924069404602101</v>
      </c>
      <c r="Y51" s="60">
        <f t="shared" si="41"/>
        <v>12.6913108825684</v>
      </c>
      <c r="Z51" s="60">
        <f t="shared" si="41"/>
        <v>12.8912491798401</v>
      </c>
      <c r="AA51" s="60">
        <f t="shared" si="41"/>
        <v>15.0214352607727</v>
      </c>
      <c r="AB51" s="60">
        <f t="shared" si="41"/>
        <v>13.7378621101379</v>
      </c>
      <c r="AC51" s="60">
        <f t="shared" si="41"/>
        <v>15.4576392173767</v>
      </c>
      <c r="AD51" s="60">
        <f t="shared" si="41"/>
        <v>14.557745456695599</v>
      </c>
      <c r="AE51" s="60">
        <f t="shared" si="41"/>
        <v>14.4065408706665</v>
      </c>
      <c r="AF51" s="60">
        <f t="shared" si="41"/>
        <v>14.4324297904968</v>
      </c>
      <c r="AG51" s="60">
        <f t="shared" si="41"/>
        <v>14.910698890686</v>
      </c>
      <c r="AH51" s="60">
        <f t="shared" si="41"/>
        <v>15.061877250671399</v>
      </c>
      <c r="AI51" s="83">
        <f t="shared" si="42"/>
        <v>6.1877250671399153E-2</v>
      </c>
      <c r="AJ51" s="94"/>
      <c r="AK51" s="50" t="s">
        <v>98</v>
      </c>
      <c r="AL51" s="51">
        <v>18</v>
      </c>
      <c r="AM51" s="51">
        <v>21</v>
      </c>
      <c r="AN51" s="51">
        <v>16</v>
      </c>
      <c r="AO51" s="51">
        <v>16</v>
      </c>
      <c r="AP51" s="51">
        <v>19.607213973998999</v>
      </c>
      <c r="AQ51" s="51">
        <v>14.483268737793001</v>
      </c>
      <c r="AR51" s="51">
        <v>16.1767802238464</v>
      </c>
      <c r="AS51" s="51">
        <v>14.7968893051147</v>
      </c>
      <c r="AT51" s="51">
        <v>14.9492025375366</v>
      </c>
      <c r="AU51" s="51">
        <v>11.937925338745099</v>
      </c>
      <c r="AV51" s="51">
        <v>14.086676120758099</v>
      </c>
      <c r="AW51" s="51">
        <v>13.8171434402466</v>
      </c>
      <c r="AX51" s="51">
        <v>13.9249701499939</v>
      </c>
      <c r="AY51" s="51">
        <v>14.7858018875122</v>
      </c>
      <c r="AZ51" s="51">
        <v>15.536334037780801</v>
      </c>
    </row>
    <row r="52" spans="14:52" x14ac:dyDescent="0.25">
      <c r="N52" s="42"/>
      <c r="O52" s="37"/>
      <c r="P52" s="37"/>
      <c r="Q52" s="37"/>
      <c r="S52" s="66" t="s">
        <v>77</v>
      </c>
      <c r="T52" s="64">
        <f t="shared" si="43"/>
        <v>12</v>
      </c>
      <c r="U52" s="64">
        <f t="shared" si="41"/>
        <v>15</v>
      </c>
      <c r="V52" s="64">
        <f t="shared" si="41"/>
        <v>11</v>
      </c>
      <c r="W52" s="64">
        <f t="shared" si="41"/>
        <v>8</v>
      </c>
      <c r="X52" s="64">
        <f t="shared" si="41"/>
        <v>16.7010769844055</v>
      </c>
      <c r="Y52" s="64">
        <f t="shared" si="41"/>
        <v>16.129590988159201</v>
      </c>
      <c r="Z52" s="64">
        <f t="shared" si="41"/>
        <v>12.9379363059998</v>
      </c>
      <c r="AA52" s="64">
        <f t="shared" si="41"/>
        <v>13.1152873039246</v>
      </c>
      <c r="AB52" s="64">
        <f t="shared" si="41"/>
        <v>14.7671546936035</v>
      </c>
      <c r="AC52" s="64">
        <f t="shared" si="41"/>
        <v>13.8701066970825</v>
      </c>
      <c r="AD52" s="64">
        <f t="shared" si="41"/>
        <v>15.1836123466492</v>
      </c>
      <c r="AE52" s="64">
        <f t="shared" si="41"/>
        <v>14.5858292579651</v>
      </c>
      <c r="AF52" s="64">
        <f t="shared" si="41"/>
        <v>14.490935802459701</v>
      </c>
      <c r="AG52" s="64">
        <f t="shared" si="41"/>
        <v>14.570229530334499</v>
      </c>
      <c r="AH52" s="64">
        <f t="shared" si="41"/>
        <v>15.0121212005615</v>
      </c>
      <c r="AI52" s="82">
        <f t="shared" si="42"/>
        <v>3.0121212005615003</v>
      </c>
      <c r="AJ52" s="94"/>
      <c r="AK52" s="50" t="s">
        <v>99</v>
      </c>
      <c r="AL52" s="51">
        <v>13</v>
      </c>
      <c r="AM52" s="51">
        <v>18</v>
      </c>
      <c r="AN52" s="51">
        <v>20</v>
      </c>
      <c r="AO52" s="51">
        <v>15</v>
      </c>
      <c r="AP52" s="51">
        <v>16.051613807678201</v>
      </c>
      <c r="AQ52" s="51">
        <v>19.305081367492701</v>
      </c>
      <c r="AR52" s="51">
        <v>14.7044405937195</v>
      </c>
      <c r="AS52" s="51">
        <v>16.237355709075899</v>
      </c>
      <c r="AT52" s="51">
        <v>14.9571933746338</v>
      </c>
      <c r="AU52" s="51">
        <v>15.092201232910201</v>
      </c>
      <c r="AV52" s="51">
        <v>12.3073720932007</v>
      </c>
      <c r="AW52" s="51">
        <v>14.3022975921631</v>
      </c>
      <c r="AX52" s="51">
        <v>14.058302402496301</v>
      </c>
      <c r="AY52" s="51">
        <v>14.2031307220459</v>
      </c>
      <c r="AZ52" s="51">
        <v>15.008204460144</v>
      </c>
    </row>
    <row r="53" spans="14:52" x14ac:dyDescent="0.25">
      <c r="N53" s="42"/>
      <c r="O53" s="37"/>
      <c r="P53" s="37"/>
      <c r="Q53" s="37"/>
      <c r="S53" s="29" t="s">
        <v>78</v>
      </c>
      <c r="T53" s="60">
        <f t="shared" si="43"/>
        <v>7</v>
      </c>
      <c r="U53" s="60">
        <f t="shared" si="41"/>
        <v>12</v>
      </c>
      <c r="V53" s="60">
        <f t="shared" si="41"/>
        <v>18</v>
      </c>
      <c r="W53" s="60">
        <f t="shared" si="41"/>
        <v>12</v>
      </c>
      <c r="X53" s="60">
        <f t="shared" si="41"/>
        <v>9.5201363563537598</v>
      </c>
      <c r="Y53" s="60">
        <f t="shared" si="41"/>
        <v>16.076968193054199</v>
      </c>
      <c r="Z53" s="60">
        <f t="shared" si="41"/>
        <v>15.754289150238</v>
      </c>
      <c r="AA53" s="60">
        <f t="shared" si="41"/>
        <v>13.343058109283399</v>
      </c>
      <c r="AB53" s="60">
        <f t="shared" si="41"/>
        <v>13.5140056610107</v>
      </c>
      <c r="AC53" s="60">
        <f t="shared" si="41"/>
        <v>14.819664478302</v>
      </c>
      <c r="AD53" s="60">
        <f t="shared" si="41"/>
        <v>14.197319984436</v>
      </c>
      <c r="AE53" s="60">
        <f t="shared" si="41"/>
        <v>15.233225345611601</v>
      </c>
      <c r="AF53" s="60">
        <f t="shared" si="41"/>
        <v>14.8329634666443</v>
      </c>
      <c r="AG53" s="60">
        <f t="shared" si="41"/>
        <v>14.7899179458618</v>
      </c>
      <c r="AH53" s="60">
        <f t="shared" si="41"/>
        <v>14.914498329162599</v>
      </c>
      <c r="AI53" s="83">
        <f t="shared" si="42"/>
        <v>7.9144983291625994</v>
      </c>
      <c r="AJ53" s="94"/>
      <c r="AK53" s="50" t="s">
        <v>100</v>
      </c>
      <c r="AL53" s="51">
        <v>13</v>
      </c>
      <c r="AM53" s="51">
        <v>13</v>
      </c>
      <c r="AN53" s="51">
        <v>15</v>
      </c>
      <c r="AO53" s="51">
        <v>24</v>
      </c>
      <c r="AP53" s="51">
        <v>15.183408737182599</v>
      </c>
      <c r="AQ53" s="51">
        <v>16.167641639709501</v>
      </c>
      <c r="AR53" s="51">
        <v>19.1449298858643</v>
      </c>
      <c r="AS53" s="51">
        <v>14.992310047149701</v>
      </c>
      <c r="AT53" s="51">
        <v>16.389144420623801</v>
      </c>
      <c r="AU53" s="51">
        <v>15.196361541748001</v>
      </c>
      <c r="AV53" s="51">
        <v>15.3147926330566</v>
      </c>
      <c r="AW53" s="51">
        <v>12.731969833374</v>
      </c>
      <c r="AX53" s="51">
        <v>14.5858855247498</v>
      </c>
      <c r="AY53" s="51">
        <v>14.3716044425964</v>
      </c>
      <c r="AZ53" s="51">
        <v>14.547571182251</v>
      </c>
    </row>
    <row r="54" spans="14:52" x14ac:dyDescent="0.25">
      <c r="N54" s="42"/>
      <c r="O54" s="37"/>
      <c r="P54" s="37"/>
      <c r="Q54" s="37"/>
      <c r="S54" s="66" t="s">
        <v>79</v>
      </c>
      <c r="T54" s="64">
        <f t="shared" si="43"/>
        <v>11</v>
      </c>
      <c r="U54" s="64">
        <f t="shared" si="41"/>
        <v>7</v>
      </c>
      <c r="V54" s="64">
        <f t="shared" si="41"/>
        <v>14</v>
      </c>
      <c r="W54" s="64">
        <f t="shared" si="41"/>
        <v>17</v>
      </c>
      <c r="X54" s="64">
        <f t="shared" si="41"/>
        <v>12.9114766120911</v>
      </c>
      <c r="Y54" s="64">
        <f t="shared" si="41"/>
        <v>10.887101650238</v>
      </c>
      <c r="Z54" s="64">
        <f t="shared" si="41"/>
        <v>16.101669311523398</v>
      </c>
      <c r="AA54" s="64">
        <f t="shared" si="41"/>
        <v>15.969526290893601</v>
      </c>
      <c r="AB54" s="64">
        <f t="shared" si="41"/>
        <v>14.055786609649701</v>
      </c>
      <c r="AC54" s="64">
        <f t="shared" si="41"/>
        <v>14.2268314361572</v>
      </c>
      <c r="AD54" s="64">
        <f t="shared" si="41"/>
        <v>15.3274817466736</v>
      </c>
      <c r="AE54" s="64">
        <f t="shared" si="41"/>
        <v>14.882344722747799</v>
      </c>
      <c r="AF54" s="64">
        <f t="shared" si="41"/>
        <v>15.7455892562866</v>
      </c>
      <c r="AG54" s="64">
        <f t="shared" si="41"/>
        <v>15.478892326355</v>
      </c>
      <c r="AH54" s="64">
        <f t="shared" si="41"/>
        <v>15.479504585266101</v>
      </c>
      <c r="AI54" s="82">
        <f t="shared" si="42"/>
        <v>4.4795045852661008</v>
      </c>
      <c r="AJ54" s="94"/>
      <c r="AK54" s="50" t="s">
        <v>101</v>
      </c>
      <c r="AL54" s="51">
        <v>18</v>
      </c>
      <c r="AM54" s="51">
        <v>14</v>
      </c>
      <c r="AN54" s="51">
        <v>12</v>
      </c>
      <c r="AO54" s="51">
        <v>16</v>
      </c>
      <c r="AP54" s="51">
        <v>23.8419637680054</v>
      </c>
      <c r="AQ54" s="51">
        <v>15.518563747406001</v>
      </c>
      <c r="AR54" s="51">
        <v>16.467845439910899</v>
      </c>
      <c r="AS54" s="51">
        <v>19.218922615051302</v>
      </c>
      <c r="AT54" s="51">
        <v>15.440115928649901</v>
      </c>
      <c r="AU54" s="51">
        <v>16.726525306701699</v>
      </c>
      <c r="AV54" s="51">
        <v>15.604615688323999</v>
      </c>
      <c r="AW54" s="51">
        <v>15.7112741470337</v>
      </c>
      <c r="AX54" s="51">
        <v>13.2947587966919</v>
      </c>
      <c r="AY54" s="51">
        <v>15.0375471115112</v>
      </c>
      <c r="AZ54" s="51">
        <v>14.850994110107401</v>
      </c>
    </row>
    <row r="55" spans="14:52" x14ac:dyDescent="0.25">
      <c r="N55" s="42"/>
      <c r="O55" s="37"/>
      <c r="P55" s="37"/>
      <c r="Q55" s="37"/>
      <c r="S55" s="68" t="s">
        <v>80</v>
      </c>
      <c r="T55" s="62">
        <f t="shared" si="43"/>
        <v>11</v>
      </c>
      <c r="U55" s="62">
        <f t="shared" si="41"/>
        <v>11</v>
      </c>
      <c r="V55" s="62">
        <f t="shared" si="41"/>
        <v>9</v>
      </c>
      <c r="W55" s="62">
        <f t="shared" si="41"/>
        <v>13</v>
      </c>
      <c r="X55" s="62">
        <f t="shared" si="41"/>
        <v>17.282579421997099</v>
      </c>
      <c r="Y55" s="62">
        <f t="shared" si="41"/>
        <v>13.9097113609314</v>
      </c>
      <c r="Z55" s="62">
        <f t="shared" si="41"/>
        <v>12.241332530975299</v>
      </c>
      <c r="AA55" s="62">
        <f t="shared" si="41"/>
        <v>16.587819576263399</v>
      </c>
      <c r="AB55" s="62">
        <f t="shared" si="41"/>
        <v>16.560569763183601</v>
      </c>
      <c r="AC55" s="62">
        <f t="shared" si="41"/>
        <v>14.999434947967501</v>
      </c>
      <c r="AD55" s="62">
        <f t="shared" si="41"/>
        <v>15.181915760040299</v>
      </c>
      <c r="AE55" s="62">
        <f t="shared" si="41"/>
        <v>16.1430487632751</v>
      </c>
      <c r="AF55" s="62">
        <f t="shared" si="41"/>
        <v>15.818784713745099</v>
      </c>
      <c r="AG55" s="62">
        <f t="shared" si="41"/>
        <v>16.572202682495099</v>
      </c>
      <c r="AH55" s="62">
        <f t="shared" si="41"/>
        <v>16.403851032257101</v>
      </c>
      <c r="AI55" s="84">
        <f t="shared" si="42"/>
        <v>5.4038510322571014</v>
      </c>
      <c r="AJ55" s="94"/>
      <c r="AK55" s="50" t="s">
        <v>102</v>
      </c>
      <c r="AL55" s="51">
        <v>16</v>
      </c>
      <c r="AM55" s="51">
        <v>16</v>
      </c>
      <c r="AN55" s="51">
        <v>14</v>
      </c>
      <c r="AO55" s="51">
        <v>12</v>
      </c>
      <c r="AP55" s="51">
        <v>16.478169441223098</v>
      </c>
      <c r="AQ55" s="51">
        <v>23.880413055419901</v>
      </c>
      <c r="AR55" s="51">
        <v>16.017478942871101</v>
      </c>
      <c r="AS55" s="51">
        <v>16.9434237480164</v>
      </c>
      <c r="AT55" s="51">
        <v>19.484785079956101</v>
      </c>
      <c r="AU55" s="51">
        <v>16.035519599914601</v>
      </c>
      <c r="AV55" s="51">
        <v>17.234474182128899</v>
      </c>
      <c r="AW55" s="51">
        <v>16.164103984832799</v>
      </c>
      <c r="AX55" s="51">
        <v>16.269069671630898</v>
      </c>
      <c r="AY55" s="51">
        <v>13.989705562591601</v>
      </c>
      <c r="AZ55" s="51">
        <v>15.6509389877319</v>
      </c>
    </row>
    <row r="56" spans="14:52" x14ac:dyDescent="0.25">
      <c r="N56" s="42"/>
      <c r="O56" s="37"/>
      <c r="P56" s="37"/>
      <c r="Q56" s="37"/>
      <c r="S56" s="3" t="s">
        <v>9</v>
      </c>
      <c r="T56" s="102">
        <f>SUM(T42:T55)</f>
        <v>203</v>
      </c>
      <c r="U56" s="102">
        <f t="shared" ref="U56:AI56" si="44">SUM(U42:U55)</f>
        <v>199</v>
      </c>
      <c r="V56" s="102">
        <f t="shared" si="44"/>
        <v>206</v>
      </c>
      <c r="W56" s="102">
        <f t="shared" si="44"/>
        <v>204</v>
      </c>
      <c r="X56" s="102">
        <f t="shared" si="44"/>
        <v>203.08101177215596</v>
      </c>
      <c r="Y56" s="102">
        <f t="shared" si="44"/>
        <v>198.76982069015503</v>
      </c>
      <c r="Z56" s="102">
        <f t="shared" si="44"/>
        <v>205.47769880294794</v>
      </c>
      <c r="AA56" s="102">
        <f t="shared" si="44"/>
        <v>207.23670339584351</v>
      </c>
      <c r="AB56" s="102">
        <f t="shared" si="44"/>
        <v>207.8294529914856</v>
      </c>
      <c r="AC56" s="102">
        <f t="shared" si="44"/>
        <v>209.82380914688082</v>
      </c>
      <c r="AD56" s="102">
        <f t="shared" si="44"/>
        <v>213.84998369216953</v>
      </c>
      <c r="AE56" s="102">
        <f t="shared" si="44"/>
        <v>216.11721706390387</v>
      </c>
      <c r="AF56" s="102">
        <f t="shared" si="44"/>
        <v>218.21941471099836</v>
      </c>
      <c r="AG56" s="102">
        <f t="shared" si="44"/>
        <v>222.0939888954162</v>
      </c>
      <c r="AH56" s="102">
        <f t="shared" si="44"/>
        <v>224.013883113861</v>
      </c>
      <c r="AI56" s="60">
        <f t="shared" si="44"/>
        <v>21.013883113860999</v>
      </c>
      <c r="AJ56" s="99"/>
      <c r="AK56" s="50" t="s">
        <v>103</v>
      </c>
      <c r="AL56" s="51">
        <v>14</v>
      </c>
      <c r="AM56" s="51">
        <v>16</v>
      </c>
      <c r="AN56" s="51">
        <v>17</v>
      </c>
      <c r="AO56" s="51">
        <v>15</v>
      </c>
      <c r="AP56" s="51">
        <v>12.696483612060501</v>
      </c>
      <c r="AQ56" s="51">
        <v>16.993109703064</v>
      </c>
      <c r="AR56" s="51">
        <v>24.034887313842798</v>
      </c>
      <c r="AS56" s="51">
        <v>16.5697345733643</v>
      </c>
      <c r="AT56" s="51">
        <v>17.4768228530884</v>
      </c>
      <c r="AU56" s="51">
        <v>19.832391738891602</v>
      </c>
      <c r="AV56" s="51">
        <v>16.675221443176302</v>
      </c>
      <c r="AW56" s="51">
        <v>17.795878410339402</v>
      </c>
      <c r="AX56" s="51">
        <v>16.7667508125305</v>
      </c>
      <c r="AY56" s="51">
        <v>16.8724908828735</v>
      </c>
      <c r="AZ56" s="51">
        <v>14.7069034576416</v>
      </c>
    </row>
    <row r="57" spans="14:52" x14ac:dyDescent="0.25">
      <c r="N57" s="42"/>
      <c r="O57" s="37"/>
      <c r="P57" s="37"/>
      <c r="Q57" s="37"/>
      <c r="S57" s="75" t="s">
        <v>81</v>
      </c>
      <c r="T57" s="64">
        <f>AL34</f>
        <v>14</v>
      </c>
      <c r="U57" s="64">
        <f t="shared" ref="U57:AH66" si="45">AM34</f>
        <v>11</v>
      </c>
      <c r="V57" s="64">
        <f t="shared" si="45"/>
        <v>12</v>
      </c>
      <c r="W57" s="64">
        <f t="shared" si="45"/>
        <v>10</v>
      </c>
      <c r="X57" s="64">
        <f t="shared" si="45"/>
        <v>13.9385690689087</v>
      </c>
      <c r="Y57" s="64">
        <f t="shared" si="45"/>
        <v>17.655149459838899</v>
      </c>
      <c r="Z57" s="64">
        <f t="shared" si="45"/>
        <v>14.844542980194101</v>
      </c>
      <c r="AA57" s="64">
        <f t="shared" si="45"/>
        <v>13.4371604919434</v>
      </c>
      <c r="AB57" s="64">
        <f t="shared" si="45"/>
        <v>17.1512355804443</v>
      </c>
      <c r="AC57" s="64">
        <f t="shared" si="45"/>
        <v>17.209250450134299</v>
      </c>
      <c r="AD57" s="64">
        <f t="shared" si="45"/>
        <v>15.9068818092346</v>
      </c>
      <c r="AE57" s="64">
        <f t="shared" si="45"/>
        <v>16.0968418121338</v>
      </c>
      <c r="AF57" s="64">
        <f t="shared" si="45"/>
        <v>16.956129074096701</v>
      </c>
      <c r="AG57" s="64">
        <f t="shared" si="45"/>
        <v>16.722565650939899</v>
      </c>
      <c r="AH57" s="64">
        <f t="shared" si="45"/>
        <v>17.4025058746338</v>
      </c>
      <c r="AI57" s="86">
        <f t="shared" ref="AI57:AI66" si="46">AH57-T57</f>
        <v>3.4025058746337997</v>
      </c>
      <c r="AJ57" s="94"/>
      <c r="AK57" s="50" t="s">
        <v>104</v>
      </c>
      <c r="AL57" s="51">
        <v>15</v>
      </c>
      <c r="AM57" s="51">
        <v>14</v>
      </c>
      <c r="AN57" s="51">
        <v>16</v>
      </c>
      <c r="AO57" s="51">
        <v>17</v>
      </c>
      <c r="AP57" s="51">
        <v>15.431967735290501</v>
      </c>
      <c r="AQ57" s="51">
        <v>13.225101947784401</v>
      </c>
      <c r="AR57" s="51">
        <v>17.374228000640901</v>
      </c>
      <c r="AS57" s="51">
        <v>24.090935707092299</v>
      </c>
      <c r="AT57" s="51">
        <v>16.979802608490001</v>
      </c>
      <c r="AU57" s="51">
        <v>17.866256713867202</v>
      </c>
      <c r="AV57" s="51">
        <v>20.0575046539307</v>
      </c>
      <c r="AW57" s="51">
        <v>17.168170928955099</v>
      </c>
      <c r="AX57" s="51">
        <v>18.211581230163599</v>
      </c>
      <c r="AY57" s="51">
        <v>17.225139617919901</v>
      </c>
      <c r="AZ57" s="51">
        <v>17.326375007629402</v>
      </c>
    </row>
    <row r="58" spans="14:52" x14ac:dyDescent="0.25">
      <c r="N58" s="42"/>
      <c r="O58" s="37"/>
      <c r="P58" s="37"/>
      <c r="Q58" s="37"/>
      <c r="S58" s="29" t="s">
        <v>82</v>
      </c>
      <c r="T58" s="60">
        <f>AL35</f>
        <v>16</v>
      </c>
      <c r="U58" s="60">
        <f t="shared" si="45"/>
        <v>13</v>
      </c>
      <c r="V58" s="60">
        <f t="shared" si="45"/>
        <v>11</v>
      </c>
      <c r="W58" s="60">
        <f t="shared" si="45"/>
        <v>11</v>
      </c>
      <c r="X58" s="60">
        <f t="shared" si="45"/>
        <v>11.280782222747799</v>
      </c>
      <c r="Y58" s="60">
        <f t="shared" si="45"/>
        <v>14.734102249145501</v>
      </c>
      <c r="Z58" s="60">
        <f t="shared" si="45"/>
        <v>18.0269613265991</v>
      </c>
      <c r="AA58" s="60">
        <f t="shared" si="45"/>
        <v>15.625503063201901</v>
      </c>
      <c r="AB58" s="60">
        <f t="shared" si="45"/>
        <v>14.4131307601929</v>
      </c>
      <c r="AC58" s="60">
        <f t="shared" si="45"/>
        <v>17.705356597900401</v>
      </c>
      <c r="AD58" s="60">
        <f t="shared" si="45"/>
        <v>17.773307800293001</v>
      </c>
      <c r="AE58" s="60">
        <f t="shared" si="45"/>
        <v>16.6870679855347</v>
      </c>
      <c r="AF58" s="60">
        <f t="shared" si="45"/>
        <v>16.8819465637207</v>
      </c>
      <c r="AG58" s="60">
        <f t="shared" si="45"/>
        <v>17.6589822769165</v>
      </c>
      <c r="AH58" s="60">
        <f t="shared" si="45"/>
        <v>17.498169898986799</v>
      </c>
      <c r="AI58" s="83">
        <f t="shared" si="46"/>
        <v>1.4981698989867986</v>
      </c>
      <c r="AJ58" s="94"/>
      <c r="AK58" s="50" t="s">
        <v>105</v>
      </c>
      <c r="AL58" s="51">
        <v>10</v>
      </c>
      <c r="AM58" s="51">
        <v>14</v>
      </c>
      <c r="AN58" s="51">
        <v>12</v>
      </c>
      <c r="AO58" s="51">
        <v>17</v>
      </c>
      <c r="AP58" s="51">
        <v>17.021418094634999</v>
      </c>
      <c r="AQ58" s="51">
        <v>15.616936683654799</v>
      </c>
      <c r="AR58" s="51">
        <v>13.509824752807599</v>
      </c>
      <c r="AS58" s="51">
        <v>17.511153697967501</v>
      </c>
      <c r="AT58" s="51">
        <v>23.932209968566902</v>
      </c>
      <c r="AU58" s="51">
        <v>17.136438369751001</v>
      </c>
      <c r="AV58" s="51">
        <v>18.0008335113525</v>
      </c>
      <c r="AW58" s="51">
        <v>20.054507255554199</v>
      </c>
      <c r="AX58" s="51">
        <v>17.406197547912601</v>
      </c>
      <c r="AY58" s="51">
        <v>18.374355316162099</v>
      </c>
      <c r="AZ58" s="51">
        <v>17.438270568847699</v>
      </c>
    </row>
    <row r="59" spans="14:52" x14ac:dyDescent="0.25">
      <c r="N59" s="42"/>
      <c r="O59" s="37"/>
      <c r="P59" s="37"/>
      <c r="Q59" s="37"/>
      <c r="S59" s="66" t="s">
        <v>83</v>
      </c>
      <c r="T59" s="64">
        <f t="shared" ref="T59:T66" si="47">AL36</f>
        <v>7</v>
      </c>
      <c r="U59" s="64">
        <f t="shared" si="45"/>
        <v>17</v>
      </c>
      <c r="V59" s="64">
        <f t="shared" si="45"/>
        <v>13</v>
      </c>
      <c r="W59" s="64">
        <f t="shared" si="45"/>
        <v>13</v>
      </c>
      <c r="X59" s="64">
        <f t="shared" si="45"/>
        <v>12.017211437225299</v>
      </c>
      <c r="Y59" s="64">
        <f t="shared" si="45"/>
        <v>12.2374539375305</v>
      </c>
      <c r="Z59" s="64">
        <f t="shared" si="45"/>
        <v>15.414764881133999</v>
      </c>
      <c r="AA59" s="64">
        <f t="shared" si="45"/>
        <v>18.3700160980225</v>
      </c>
      <c r="AB59" s="64">
        <f t="shared" si="45"/>
        <v>16.261527061462399</v>
      </c>
      <c r="AC59" s="64">
        <f t="shared" si="45"/>
        <v>15.191977500915501</v>
      </c>
      <c r="AD59" s="64">
        <f t="shared" si="45"/>
        <v>18.208186626434301</v>
      </c>
      <c r="AE59" s="64">
        <f t="shared" si="45"/>
        <v>18.244109153747601</v>
      </c>
      <c r="AF59" s="64">
        <f t="shared" si="45"/>
        <v>17.330605506897001</v>
      </c>
      <c r="AG59" s="64">
        <f t="shared" si="45"/>
        <v>17.534141540527301</v>
      </c>
      <c r="AH59" s="64">
        <f t="shared" si="45"/>
        <v>18.247688293456999</v>
      </c>
      <c r="AI59" s="82">
        <f t="shared" si="46"/>
        <v>11.247688293456999</v>
      </c>
      <c r="AJ59" s="94"/>
      <c r="AK59" s="50" t="s">
        <v>106</v>
      </c>
      <c r="AL59" s="51">
        <v>20</v>
      </c>
      <c r="AM59" s="51">
        <v>9</v>
      </c>
      <c r="AN59" s="51">
        <v>14</v>
      </c>
      <c r="AO59" s="51">
        <v>12</v>
      </c>
      <c r="AP59" s="51">
        <v>16.95090675354</v>
      </c>
      <c r="AQ59" s="51">
        <v>16.841288566589402</v>
      </c>
      <c r="AR59" s="51">
        <v>15.6264729499817</v>
      </c>
      <c r="AS59" s="51">
        <v>13.616105556488</v>
      </c>
      <c r="AT59" s="51">
        <v>17.4617967605591</v>
      </c>
      <c r="AU59" s="51">
        <v>23.592139244079601</v>
      </c>
      <c r="AV59" s="51">
        <v>17.100742340087901</v>
      </c>
      <c r="AW59" s="51">
        <v>17.941196441650401</v>
      </c>
      <c r="AX59" s="51">
        <v>19.863643646240199</v>
      </c>
      <c r="AY59" s="51">
        <v>17.447571754455598</v>
      </c>
      <c r="AZ59" s="51">
        <v>18.345866203308098</v>
      </c>
    </row>
    <row r="60" spans="14:52" x14ac:dyDescent="0.25">
      <c r="N60" s="42"/>
      <c r="O60" s="37"/>
      <c r="P60" s="37"/>
      <c r="Q60" s="37"/>
      <c r="S60" s="29" t="s">
        <v>84</v>
      </c>
      <c r="T60" s="60">
        <f t="shared" si="47"/>
        <v>12</v>
      </c>
      <c r="U60" s="60">
        <f t="shared" si="45"/>
        <v>7</v>
      </c>
      <c r="V60" s="60">
        <f t="shared" si="45"/>
        <v>17</v>
      </c>
      <c r="W60" s="60">
        <f t="shared" si="45"/>
        <v>15</v>
      </c>
      <c r="X60" s="60">
        <f t="shared" si="45"/>
        <v>13.548951625823999</v>
      </c>
      <c r="Y60" s="60">
        <f t="shared" si="45"/>
        <v>12.783750534057599</v>
      </c>
      <c r="Z60" s="60">
        <f t="shared" si="45"/>
        <v>12.9784030914307</v>
      </c>
      <c r="AA60" s="60">
        <f t="shared" si="45"/>
        <v>15.9676852226257</v>
      </c>
      <c r="AB60" s="60">
        <f t="shared" si="45"/>
        <v>18.653121948242202</v>
      </c>
      <c r="AC60" s="60">
        <f t="shared" si="45"/>
        <v>16.761777877807599</v>
      </c>
      <c r="AD60" s="60">
        <f t="shared" si="45"/>
        <v>15.8043656349182</v>
      </c>
      <c r="AE60" s="60">
        <f t="shared" si="45"/>
        <v>18.620778083801302</v>
      </c>
      <c r="AF60" s="60">
        <f t="shared" si="45"/>
        <v>18.610260963439899</v>
      </c>
      <c r="AG60" s="60">
        <f t="shared" si="45"/>
        <v>17.838707923889199</v>
      </c>
      <c r="AH60" s="60">
        <f t="shared" si="45"/>
        <v>18.052494049072301</v>
      </c>
      <c r="AI60" s="83">
        <f t="shared" si="46"/>
        <v>6.0524940490723012</v>
      </c>
      <c r="AJ60" s="94"/>
      <c r="AK60" s="50" t="s">
        <v>107</v>
      </c>
      <c r="AL60" s="51">
        <v>11</v>
      </c>
      <c r="AM60" s="51">
        <v>19</v>
      </c>
      <c r="AN60" s="51">
        <v>9</v>
      </c>
      <c r="AO60" s="51">
        <v>13</v>
      </c>
      <c r="AP60" s="51">
        <v>12.2207369804382</v>
      </c>
      <c r="AQ60" s="51">
        <v>16.908792972564701</v>
      </c>
      <c r="AR60" s="51">
        <v>16.707032680511499</v>
      </c>
      <c r="AS60" s="51">
        <v>15.6517462730408</v>
      </c>
      <c r="AT60" s="51">
        <v>13.7339725494385</v>
      </c>
      <c r="AU60" s="51">
        <v>17.430630683898901</v>
      </c>
      <c r="AV60" s="51">
        <v>23.290113449096701</v>
      </c>
      <c r="AW60" s="51">
        <v>17.0871357917786</v>
      </c>
      <c r="AX60" s="51">
        <v>17.904183387756301</v>
      </c>
      <c r="AY60" s="51">
        <v>19.7047662734985</v>
      </c>
      <c r="AZ60" s="51">
        <v>17.498703002929702</v>
      </c>
    </row>
    <row r="61" spans="14:52" x14ac:dyDescent="0.25">
      <c r="N61" s="42"/>
      <c r="O61" s="37"/>
      <c r="P61" s="37"/>
      <c r="Q61" s="37"/>
      <c r="S61" s="66" t="s">
        <v>85</v>
      </c>
      <c r="T61" s="64">
        <f t="shared" si="47"/>
        <v>12</v>
      </c>
      <c r="U61" s="64">
        <f t="shared" si="45"/>
        <v>11</v>
      </c>
      <c r="V61" s="64">
        <f t="shared" si="45"/>
        <v>7</v>
      </c>
      <c r="W61" s="64">
        <f t="shared" si="45"/>
        <v>17</v>
      </c>
      <c r="X61" s="64">
        <f t="shared" si="45"/>
        <v>15.3566381931305</v>
      </c>
      <c r="Y61" s="64">
        <f t="shared" si="45"/>
        <v>13.8105702400208</v>
      </c>
      <c r="Z61" s="64">
        <f t="shared" si="45"/>
        <v>13.2540502548218</v>
      </c>
      <c r="AA61" s="64">
        <f t="shared" si="45"/>
        <v>13.421043395996101</v>
      </c>
      <c r="AB61" s="64">
        <f t="shared" si="45"/>
        <v>16.201210021972699</v>
      </c>
      <c r="AC61" s="64">
        <f t="shared" si="45"/>
        <v>18.634752273559599</v>
      </c>
      <c r="AD61" s="64">
        <f t="shared" si="45"/>
        <v>16.9547634124756</v>
      </c>
      <c r="AE61" s="64">
        <f t="shared" si="45"/>
        <v>16.097981452941902</v>
      </c>
      <c r="AF61" s="64">
        <f t="shared" si="45"/>
        <v>18.696578979492202</v>
      </c>
      <c r="AG61" s="64">
        <f t="shared" si="45"/>
        <v>18.659508705139199</v>
      </c>
      <c r="AH61" s="64">
        <f t="shared" si="45"/>
        <v>18.014666557312001</v>
      </c>
      <c r="AI61" s="82">
        <f t="shared" si="46"/>
        <v>6.0146665573120011</v>
      </c>
      <c r="AJ61" s="94"/>
      <c r="AK61" s="50" t="s">
        <v>108</v>
      </c>
      <c r="AL61" s="51">
        <v>20</v>
      </c>
      <c r="AM61" s="51">
        <v>11</v>
      </c>
      <c r="AN61" s="51">
        <v>19</v>
      </c>
      <c r="AO61" s="51">
        <v>10</v>
      </c>
      <c r="AP61" s="51">
        <v>13.0619306564331</v>
      </c>
      <c r="AQ61" s="51">
        <v>12.4465107917786</v>
      </c>
      <c r="AR61" s="51">
        <v>16.903981208801302</v>
      </c>
      <c r="AS61" s="51">
        <v>16.652659416198698</v>
      </c>
      <c r="AT61" s="51">
        <v>15.7145223617554</v>
      </c>
      <c r="AU61" s="51">
        <v>13.891975402831999</v>
      </c>
      <c r="AV61" s="51">
        <v>17.444312095642101</v>
      </c>
      <c r="AW61" s="51">
        <v>23.0302686691284</v>
      </c>
      <c r="AX61" s="51">
        <v>17.1197509765625</v>
      </c>
      <c r="AY61" s="51">
        <v>17.9164142608643</v>
      </c>
      <c r="AZ61" s="51">
        <v>19.597270011901902</v>
      </c>
    </row>
    <row r="62" spans="14:52" x14ac:dyDescent="0.25">
      <c r="N62" s="42"/>
      <c r="O62" s="37"/>
      <c r="P62" s="37"/>
      <c r="Q62" s="37"/>
      <c r="S62" s="29" t="s">
        <v>86</v>
      </c>
      <c r="T62" s="60">
        <f t="shared" si="47"/>
        <v>9</v>
      </c>
      <c r="U62" s="60">
        <f t="shared" si="45"/>
        <v>13</v>
      </c>
      <c r="V62" s="60">
        <f t="shared" si="45"/>
        <v>13</v>
      </c>
      <c r="W62" s="60">
        <f t="shared" si="45"/>
        <v>8</v>
      </c>
      <c r="X62" s="60">
        <f t="shared" si="45"/>
        <v>16.7057914733887</v>
      </c>
      <c r="Y62" s="60">
        <f t="shared" si="45"/>
        <v>15.4605920314789</v>
      </c>
      <c r="Z62" s="60">
        <f t="shared" si="45"/>
        <v>13.8704833984375</v>
      </c>
      <c r="AA62" s="60">
        <f t="shared" si="45"/>
        <v>13.5086989402771</v>
      </c>
      <c r="AB62" s="60">
        <f t="shared" si="45"/>
        <v>13.6459336280823</v>
      </c>
      <c r="AC62" s="60">
        <f t="shared" si="45"/>
        <v>16.204741477966301</v>
      </c>
      <c r="AD62" s="60">
        <f t="shared" si="45"/>
        <v>18.393958091735801</v>
      </c>
      <c r="AE62" s="60">
        <f t="shared" si="45"/>
        <v>16.917722702026399</v>
      </c>
      <c r="AF62" s="60">
        <f t="shared" si="45"/>
        <v>16.152585029602101</v>
      </c>
      <c r="AG62" s="60">
        <f t="shared" si="45"/>
        <v>18.530341625213602</v>
      </c>
      <c r="AH62" s="60">
        <f t="shared" si="45"/>
        <v>18.473688125610401</v>
      </c>
      <c r="AI62" s="83">
        <f t="shared" si="46"/>
        <v>9.4736881256104013</v>
      </c>
      <c r="AJ62" s="94"/>
      <c r="AK62" s="50" t="s">
        <v>109</v>
      </c>
      <c r="AL62" s="51">
        <v>13</v>
      </c>
      <c r="AM62" s="51">
        <v>21</v>
      </c>
      <c r="AN62" s="51">
        <v>11</v>
      </c>
      <c r="AO62" s="51">
        <v>18</v>
      </c>
      <c r="AP62" s="51">
        <v>10.255796432495099</v>
      </c>
      <c r="AQ62" s="51">
        <v>13.0798306465149</v>
      </c>
      <c r="AR62" s="51">
        <v>12.6357536315918</v>
      </c>
      <c r="AS62" s="51">
        <v>16.8760070800781</v>
      </c>
      <c r="AT62" s="51">
        <v>16.605363368988002</v>
      </c>
      <c r="AU62" s="51">
        <v>15.7543425559998</v>
      </c>
      <c r="AV62" s="51">
        <v>14.0251264572144</v>
      </c>
      <c r="AW62" s="51">
        <v>17.4381761550903</v>
      </c>
      <c r="AX62" s="51">
        <v>22.750423431396499</v>
      </c>
      <c r="AY62" s="51">
        <v>17.133398056030298</v>
      </c>
      <c r="AZ62" s="51">
        <v>17.9098606109619</v>
      </c>
    </row>
    <row r="63" spans="14:52" x14ac:dyDescent="0.25">
      <c r="N63" s="42"/>
      <c r="O63" s="37"/>
      <c r="P63" s="37"/>
      <c r="Q63" s="37"/>
      <c r="S63" s="66" t="s">
        <v>87</v>
      </c>
      <c r="T63" s="64">
        <f t="shared" si="47"/>
        <v>11</v>
      </c>
      <c r="U63" s="64">
        <f t="shared" si="45"/>
        <v>9</v>
      </c>
      <c r="V63" s="64">
        <f t="shared" si="45"/>
        <v>12</v>
      </c>
      <c r="W63" s="64">
        <f t="shared" si="45"/>
        <v>13</v>
      </c>
      <c r="X63" s="64">
        <f t="shared" si="45"/>
        <v>8.8652114868164098</v>
      </c>
      <c r="Y63" s="64">
        <f t="shared" si="45"/>
        <v>16.489854812622099</v>
      </c>
      <c r="Z63" s="64">
        <f t="shared" si="45"/>
        <v>15.5657186508179</v>
      </c>
      <c r="AA63" s="64">
        <f t="shared" si="45"/>
        <v>14.014254570007299</v>
      </c>
      <c r="AB63" s="64">
        <f t="shared" si="45"/>
        <v>13.8006052970886</v>
      </c>
      <c r="AC63" s="64">
        <f t="shared" si="45"/>
        <v>13.9039916992188</v>
      </c>
      <c r="AD63" s="64">
        <f t="shared" si="45"/>
        <v>16.263576507568398</v>
      </c>
      <c r="AE63" s="64">
        <f t="shared" si="45"/>
        <v>18.251130104064899</v>
      </c>
      <c r="AF63" s="64">
        <f t="shared" si="45"/>
        <v>16.945693969726602</v>
      </c>
      <c r="AG63" s="64">
        <f t="shared" si="45"/>
        <v>16.263177871704102</v>
      </c>
      <c r="AH63" s="64">
        <f t="shared" si="45"/>
        <v>18.437960624694799</v>
      </c>
      <c r="AI63" s="82">
        <f t="shared" si="46"/>
        <v>7.4379606246947993</v>
      </c>
      <c r="AJ63" s="94"/>
      <c r="AK63" s="50" t="s">
        <v>110</v>
      </c>
      <c r="AL63" s="51">
        <v>15</v>
      </c>
      <c r="AM63" s="51">
        <v>12</v>
      </c>
      <c r="AN63" s="51">
        <v>21</v>
      </c>
      <c r="AO63" s="51">
        <v>10</v>
      </c>
      <c r="AP63" s="51">
        <v>17.769307613372799</v>
      </c>
      <c r="AQ63" s="51">
        <v>10.414700508117701</v>
      </c>
      <c r="AR63" s="51">
        <v>13.023641109466601</v>
      </c>
      <c r="AS63" s="51">
        <v>12.741868019104</v>
      </c>
      <c r="AT63" s="51">
        <v>16.776065826416001</v>
      </c>
      <c r="AU63" s="51">
        <v>16.511990070343</v>
      </c>
      <c r="AV63" s="51">
        <v>15.7227149009705</v>
      </c>
      <c r="AW63" s="51">
        <v>14.083606243133501</v>
      </c>
      <c r="AX63" s="51">
        <v>17.3607387542725</v>
      </c>
      <c r="AY63" s="51">
        <v>22.399145126342798</v>
      </c>
      <c r="AZ63" s="51">
        <v>17.0761942863464</v>
      </c>
    </row>
    <row r="64" spans="14:52" x14ac:dyDescent="0.25">
      <c r="N64" s="42"/>
      <c r="O64" s="37"/>
      <c r="P64" s="37"/>
      <c r="Q64" s="37"/>
      <c r="S64" s="29" t="s">
        <v>88</v>
      </c>
      <c r="T64" s="60">
        <f t="shared" si="47"/>
        <v>12</v>
      </c>
      <c r="U64" s="60">
        <f t="shared" si="45"/>
        <v>11</v>
      </c>
      <c r="V64" s="60">
        <f t="shared" si="45"/>
        <v>11</v>
      </c>
      <c r="W64" s="60">
        <f t="shared" si="45"/>
        <v>11</v>
      </c>
      <c r="X64" s="60">
        <f t="shared" si="45"/>
        <v>13.1950769424438</v>
      </c>
      <c r="Y64" s="60">
        <f t="shared" si="45"/>
        <v>9.63946580886841</v>
      </c>
      <c r="Z64" s="60">
        <f t="shared" si="45"/>
        <v>16.361662864685101</v>
      </c>
      <c r="AA64" s="60">
        <f t="shared" si="45"/>
        <v>15.6466989517212</v>
      </c>
      <c r="AB64" s="60">
        <f t="shared" si="45"/>
        <v>14.241283416748001</v>
      </c>
      <c r="AC64" s="60">
        <f t="shared" si="45"/>
        <v>14.1161437034607</v>
      </c>
      <c r="AD64" s="60">
        <f t="shared" si="45"/>
        <v>14.196002960205099</v>
      </c>
      <c r="AE64" s="60">
        <f t="shared" si="45"/>
        <v>16.361814498901399</v>
      </c>
      <c r="AF64" s="60">
        <f t="shared" si="45"/>
        <v>18.187065124511701</v>
      </c>
      <c r="AG64" s="60">
        <f t="shared" si="45"/>
        <v>17.0318155288696</v>
      </c>
      <c r="AH64" s="60">
        <f t="shared" si="45"/>
        <v>16.424383163452099</v>
      </c>
      <c r="AI64" s="83">
        <f t="shared" si="46"/>
        <v>4.4243831634520987</v>
      </c>
      <c r="AJ64" s="94"/>
      <c r="AK64" s="50" t="s">
        <v>111</v>
      </c>
      <c r="AL64" s="51">
        <v>7</v>
      </c>
      <c r="AM64" s="51">
        <v>16</v>
      </c>
      <c r="AN64" s="51">
        <v>12</v>
      </c>
      <c r="AO64" s="51">
        <v>19</v>
      </c>
      <c r="AP64" s="51">
        <v>10.1476874351501</v>
      </c>
      <c r="AQ64" s="51">
        <v>17.516384124755898</v>
      </c>
      <c r="AR64" s="51">
        <v>10.5293869972229</v>
      </c>
      <c r="AS64" s="51">
        <v>12.9499976634979</v>
      </c>
      <c r="AT64" s="51">
        <v>12.8034372329712</v>
      </c>
      <c r="AU64" s="51">
        <v>16.649808883666999</v>
      </c>
      <c r="AV64" s="51">
        <v>16.389706611633301</v>
      </c>
      <c r="AW64" s="51">
        <v>15.6572923660278</v>
      </c>
      <c r="AX64" s="51">
        <v>14.0969262123108</v>
      </c>
      <c r="AY64" s="51">
        <v>17.2502489089966</v>
      </c>
      <c r="AZ64" s="51">
        <v>22.049674987793001</v>
      </c>
    </row>
    <row r="65" spans="14:52" x14ac:dyDescent="0.25">
      <c r="N65" s="42"/>
      <c r="O65" s="37"/>
      <c r="P65" s="37"/>
      <c r="Q65" s="37"/>
      <c r="S65" s="66" t="s">
        <v>89</v>
      </c>
      <c r="T65" s="64">
        <f t="shared" si="47"/>
        <v>10</v>
      </c>
      <c r="U65" s="64">
        <f t="shared" si="45"/>
        <v>14</v>
      </c>
      <c r="V65" s="64">
        <f t="shared" si="45"/>
        <v>10</v>
      </c>
      <c r="W65" s="64">
        <f t="shared" si="45"/>
        <v>10</v>
      </c>
      <c r="X65" s="64">
        <f t="shared" si="45"/>
        <v>11.590699672698999</v>
      </c>
      <c r="Y65" s="64">
        <f t="shared" si="45"/>
        <v>13.5226640701294</v>
      </c>
      <c r="Z65" s="64">
        <f t="shared" si="45"/>
        <v>10.4096903800964</v>
      </c>
      <c r="AA65" s="64">
        <f t="shared" si="45"/>
        <v>16.413266181945801</v>
      </c>
      <c r="AB65" s="64">
        <f t="shared" si="45"/>
        <v>15.813214302063001</v>
      </c>
      <c r="AC65" s="64">
        <f t="shared" si="45"/>
        <v>14.6200585365295</v>
      </c>
      <c r="AD65" s="64">
        <f t="shared" si="45"/>
        <v>14.5392022132874</v>
      </c>
      <c r="AE65" s="64">
        <f t="shared" si="45"/>
        <v>14.604290008544901</v>
      </c>
      <c r="AF65" s="64">
        <f t="shared" si="45"/>
        <v>16.594786643981902</v>
      </c>
      <c r="AG65" s="64">
        <f t="shared" si="45"/>
        <v>18.3129062652588</v>
      </c>
      <c r="AH65" s="64">
        <f t="shared" si="45"/>
        <v>17.281421661376999</v>
      </c>
      <c r="AI65" s="82">
        <f t="shared" si="46"/>
        <v>7.2814216613769993</v>
      </c>
      <c r="AJ65" s="94"/>
      <c r="AK65" s="50" t="s">
        <v>112</v>
      </c>
      <c r="AL65" s="51">
        <v>14</v>
      </c>
      <c r="AM65" s="51">
        <v>7</v>
      </c>
      <c r="AN65" s="51">
        <v>15</v>
      </c>
      <c r="AO65" s="51">
        <v>11</v>
      </c>
      <c r="AP65" s="51">
        <v>18.724550724029498</v>
      </c>
      <c r="AQ65" s="51">
        <v>10.247459411621101</v>
      </c>
      <c r="AR65" s="51">
        <v>17.258529663085898</v>
      </c>
      <c r="AS65" s="51">
        <v>10.613433361053501</v>
      </c>
      <c r="AT65" s="51">
        <v>12.8693325519562</v>
      </c>
      <c r="AU65" s="51">
        <v>12.835676193237299</v>
      </c>
      <c r="AV65" s="51">
        <v>16.513152122497601</v>
      </c>
      <c r="AW65" s="51">
        <v>16.250087261200001</v>
      </c>
      <c r="AX65" s="51">
        <v>15.570520401001</v>
      </c>
      <c r="AY65" s="51">
        <v>14.0815806388855</v>
      </c>
      <c r="AZ65" s="51">
        <v>17.123781204223601</v>
      </c>
    </row>
    <row r="66" spans="14:52" x14ac:dyDescent="0.25">
      <c r="N66" s="42"/>
      <c r="O66" s="37"/>
      <c r="P66" s="37"/>
      <c r="Q66" s="37"/>
      <c r="S66" s="68" t="s">
        <v>90</v>
      </c>
      <c r="T66" s="62">
        <f t="shared" si="47"/>
        <v>15</v>
      </c>
      <c r="U66" s="62">
        <f t="shared" si="45"/>
        <v>10</v>
      </c>
      <c r="V66" s="62">
        <f t="shared" si="45"/>
        <v>12</v>
      </c>
      <c r="W66" s="62">
        <f t="shared" si="45"/>
        <v>11</v>
      </c>
      <c r="X66" s="62">
        <f t="shared" si="45"/>
        <v>10.6576547622681</v>
      </c>
      <c r="Y66" s="62">
        <f t="shared" si="45"/>
        <v>12.101694583892799</v>
      </c>
      <c r="Z66" s="62">
        <f t="shared" si="45"/>
        <v>13.839608669281001</v>
      </c>
      <c r="AA66" s="62">
        <f t="shared" si="45"/>
        <v>11.0952391624451</v>
      </c>
      <c r="AB66" s="62">
        <f t="shared" si="45"/>
        <v>16.5103869438171</v>
      </c>
      <c r="AC66" s="62">
        <f t="shared" si="45"/>
        <v>16.007569313049299</v>
      </c>
      <c r="AD66" s="62">
        <f t="shared" si="45"/>
        <v>14.9837069511414</v>
      </c>
      <c r="AE66" s="62">
        <f t="shared" si="45"/>
        <v>14.941779136657701</v>
      </c>
      <c r="AF66" s="62">
        <f t="shared" si="45"/>
        <v>14.995297431945801</v>
      </c>
      <c r="AG66" s="62">
        <f t="shared" si="45"/>
        <v>16.843434333801302</v>
      </c>
      <c r="AH66" s="62">
        <f t="shared" si="45"/>
        <v>18.4757127761841</v>
      </c>
      <c r="AI66" s="84">
        <f t="shared" si="46"/>
        <v>3.4757127761840998</v>
      </c>
      <c r="AJ66" s="94"/>
      <c r="AK66" s="50" t="s">
        <v>113</v>
      </c>
      <c r="AL66" s="51">
        <v>17</v>
      </c>
      <c r="AM66" s="51">
        <v>13</v>
      </c>
      <c r="AN66" s="51">
        <v>6</v>
      </c>
      <c r="AO66" s="51">
        <v>15</v>
      </c>
      <c r="AP66" s="51">
        <v>11.017935276031499</v>
      </c>
      <c r="AQ66" s="51">
        <v>18.438872814178499</v>
      </c>
      <c r="AR66" s="51">
        <v>10.3007564544678</v>
      </c>
      <c r="AS66" s="51">
        <v>16.963816165924101</v>
      </c>
      <c r="AT66" s="51">
        <v>10.6640753746033</v>
      </c>
      <c r="AU66" s="51">
        <v>12.7731747627258</v>
      </c>
      <c r="AV66" s="51">
        <v>12.8327236175537</v>
      </c>
      <c r="AW66" s="51">
        <v>16.3527207374573</v>
      </c>
      <c r="AX66" s="51">
        <v>16.0687832832336</v>
      </c>
      <c r="AY66" s="51">
        <v>15.4508605003357</v>
      </c>
      <c r="AZ66" s="51">
        <v>14.027051448822</v>
      </c>
    </row>
    <row r="67" spans="14:52" x14ac:dyDescent="0.25">
      <c r="N67" s="42"/>
      <c r="O67" s="37"/>
      <c r="P67" s="37"/>
      <c r="Q67" s="37"/>
      <c r="S67" s="3" t="s">
        <v>9</v>
      </c>
      <c r="T67" s="60">
        <f>SUM(T57:T66)</f>
        <v>118</v>
      </c>
      <c r="U67" s="60">
        <f t="shared" ref="U67:AI67" si="48">SUM(U57:U66)</f>
        <v>116</v>
      </c>
      <c r="V67" s="60">
        <f t="shared" si="48"/>
        <v>118</v>
      </c>
      <c r="W67" s="60">
        <f t="shared" si="48"/>
        <v>119</v>
      </c>
      <c r="X67" s="60">
        <f t="shared" si="48"/>
        <v>127.15658688545231</v>
      </c>
      <c r="Y67" s="60">
        <f t="shared" si="48"/>
        <v>138.4352977275849</v>
      </c>
      <c r="Z67" s="60">
        <f t="shared" si="48"/>
        <v>144.56588649749762</v>
      </c>
      <c r="AA67" s="60">
        <f t="shared" si="48"/>
        <v>147.49956607818612</v>
      </c>
      <c r="AB67" s="60">
        <f t="shared" si="48"/>
        <v>156.6916489601135</v>
      </c>
      <c r="AC67" s="60">
        <f t="shared" si="48"/>
        <v>160.35561943054199</v>
      </c>
      <c r="AD67" s="60">
        <f t="shared" si="48"/>
        <v>163.02395200729381</v>
      </c>
      <c r="AE67" s="60">
        <f t="shared" si="48"/>
        <v>166.82351493835461</v>
      </c>
      <c r="AF67" s="60">
        <f t="shared" si="48"/>
        <v>171.35094928741461</v>
      </c>
      <c r="AG67" s="60">
        <f t="shared" si="48"/>
        <v>175.39558172225949</v>
      </c>
      <c r="AH67" s="60">
        <f t="shared" si="48"/>
        <v>178.3086910247803</v>
      </c>
      <c r="AI67" s="60">
        <f t="shared" si="48"/>
        <v>60.308691024780302</v>
      </c>
      <c r="AJ67" s="99"/>
      <c r="AK67" s="50" t="s">
        <v>114</v>
      </c>
      <c r="AL67" s="51">
        <v>13</v>
      </c>
      <c r="AM67" s="51">
        <v>17</v>
      </c>
      <c r="AN67" s="51">
        <v>12</v>
      </c>
      <c r="AO67" s="51">
        <v>6</v>
      </c>
      <c r="AP67" s="51">
        <v>14.7634091377258</v>
      </c>
      <c r="AQ67" s="51">
        <v>10.9770321846008</v>
      </c>
      <c r="AR67" s="51">
        <v>18.114366054534901</v>
      </c>
      <c r="AS67" s="51">
        <v>10.297936916351301</v>
      </c>
      <c r="AT67" s="51">
        <v>16.637224197387699</v>
      </c>
      <c r="AU67" s="51">
        <v>10.6570224761963</v>
      </c>
      <c r="AV67" s="51">
        <v>12.631579875946001</v>
      </c>
      <c r="AW67" s="51">
        <v>12.7745656967163</v>
      </c>
      <c r="AX67" s="51">
        <v>16.145750999450701</v>
      </c>
      <c r="AY67" s="51">
        <v>15.8446960449219</v>
      </c>
      <c r="AZ67" s="51">
        <v>15.2843804359436</v>
      </c>
    </row>
    <row r="68" spans="14:52" x14ac:dyDescent="0.25">
      <c r="N68" s="42"/>
      <c r="O68" s="37"/>
      <c r="P68" s="37"/>
      <c r="Q68" s="37"/>
      <c r="S68" s="75" t="s">
        <v>91</v>
      </c>
      <c r="T68" s="76">
        <f>AL44</f>
        <v>18</v>
      </c>
      <c r="U68" s="76">
        <f t="shared" ref="U68:AH77" si="49">AM44</f>
        <v>13</v>
      </c>
      <c r="V68" s="76">
        <f t="shared" si="49"/>
        <v>10</v>
      </c>
      <c r="W68" s="76">
        <f t="shared" si="49"/>
        <v>12</v>
      </c>
      <c r="X68" s="76">
        <f t="shared" si="49"/>
        <v>11.524111747741699</v>
      </c>
      <c r="Y68" s="76">
        <f t="shared" si="49"/>
        <v>11.2472267150879</v>
      </c>
      <c r="Z68" s="76">
        <f t="shared" si="49"/>
        <v>12.5984859466553</v>
      </c>
      <c r="AA68" s="76">
        <f t="shared" si="49"/>
        <v>14.1757321357727</v>
      </c>
      <c r="AB68" s="76">
        <f t="shared" si="49"/>
        <v>11.737953186035201</v>
      </c>
      <c r="AC68" s="76">
        <f t="shared" si="49"/>
        <v>16.6827120780945</v>
      </c>
      <c r="AD68" s="76">
        <f t="shared" si="49"/>
        <v>16.273123741149899</v>
      </c>
      <c r="AE68" s="76">
        <f t="shared" si="49"/>
        <v>15.3687963485718</v>
      </c>
      <c r="AF68" s="76">
        <f t="shared" si="49"/>
        <v>15.362591743469199</v>
      </c>
      <c r="AG68" s="76">
        <f t="shared" si="49"/>
        <v>15.407121181488</v>
      </c>
      <c r="AH68" s="77">
        <f t="shared" si="49"/>
        <v>17.1506671905518</v>
      </c>
      <c r="AI68" s="91">
        <f t="shared" ref="AI68:AI77" si="50">AH68-T68</f>
        <v>-0.84933280944819955</v>
      </c>
      <c r="AJ68" s="94"/>
      <c r="AK68" s="50" t="s">
        <v>115</v>
      </c>
      <c r="AL68" s="51">
        <v>10</v>
      </c>
      <c r="AM68" s="51">
        <v>13</v>
      </c>
      <c r="AN68" s="51">
        <v>17</v>
      </c>
      <c r="AO68" s="51">
        <v>12</v>
      </c>
      <c r="AP68" s="51">
        <v>6.1161861419677699</v>
      </c>
      <c r="AQ68" s="51">
        <v>14.4927778244019</v>
      </c>
      <c r="AR68" s="51">
        <v>10.8971099853516</v>
      </c>
      <c r="AS68" s="51">
        <v>17.759521484375</v>
      </c>
      <c r="AT68" s="51">
        <v>10.251160144805899</v>
      </c>
      <c r="AU68" s="51">
        <v>16.281721115112301</v>
      </c>
      <c r="AV68" s="51">
        <v>10.605728626251199</v>
      </c>
      <c r="AW68" s="51">
        <v>12.4513728618622</v>
      </c>
      <c r="AX68" s="51">
        <v>12.6719465255737</v>
      </c>
      <c r="AY68" s="51">
        <v>15.902997970581101</v>
      </c>
      <c r="AZ68" s="51">
        <v>15.586100101470899</v>
      </c>
    </row>
    <row r="69" spans="14:52" x14ac:dyDescent="0.25">
      <c r="N69" s="42"/>
      <c r="O69" s="37"/>
      <c r="P69" s="37"/>
      <c r="Q69" s="37"/>
      <c r="S69" s="29" t="s">
        <v>92</v>
      </c>
      <c r="T69" s="60">
        <f>AL45</f>
        <v>16</v>
      </c>
      <c r="U69" s="60">
        <f t="shared" si="49"/>
        <v>17</v>
      </c>
      <c r="V69" s="60">
        <f t="shared" si="49"/>
        <v>13</v>
      </c>
      <c r="W69" s="60">
        <f t="shared" si="49"/>
        <v>9</v>
      </c>
      <c r="X69" s="60">
        <f t="shared" si="49"/>
        <v>12.406585216522201</v>
      </c>
      <c r="Y69" s="60">
        <f t="shared" si="49"/>
        <v>11.951137065887499</v>
      </c>
      <c r="Z69" s="60">
        <f t="shared" si="49"/>
        <v>11.742406368255599</v>
      </c>
      <c r="AA69" s="60">
        <f t="shared" si="49"/>
        <v>13.019446372985801</v>
      </c>
      <c r="AB69" s="60">
        <f t="shared" si="49"/>
        <v>14.451773166656499</v>
      </c>
      <c r="AC69" s="60">
        <f t="shared" si="49"/>
        <v>12.284707069396999</v>
      </c>
      <c r="AD69" s="60">
        <f t="shared" si="49"/>
        <v>16.839377403259299</v>
      </c>
      <c r="AE69" s="60">
        <f t="shared" si="49"/>
        <v>16.524389266967798</v>
      </c>
      <c r="AF69" s="60">
        <f t="shared" si="49"/>
        <v>15.6814694404602</v>
      </c>
      <c r="AG69" s="60">
        <f t="shared" si="49"/>
        <v>15.718121528625501</v>
      </c>
      <c r="AH69" s="61">
        <f t="shared" si="49"/>
        <v>15.7569966316223</v>
      </c>
      <c r="AI69" s="70">
        <f t="shared" si="50"/>
        <v>-0.24300336837769976</v>
      </c>
      <c r="AJ69" s="94"/>
      <c r="AK69" s="50" t="s">
        <v>116</v>
      </c>
      <c r="AL69" s="51">
        <v>10</v>
      </c>
      <c r="AM69" s="51">
        <v>10</v>
      </c>
      <c r="AN69" s="51">
        <v>11</v>
      </c>
      <c r="AO69" s="51">
        <v>17</v>
      </c>
      <c r="AP69" s="51">
        <v>11.885468959808399</v>
      </c>
      <c r="AQ69" s="51">
        <v>6.2422561645507804</v>
      </c>
      <c r="AR69" s="51">
        <v>14.2680006027222</v>
      </c>
      <c r="AS69" s="51">
        <v>10.852430343627899</v>
      </c>
      <c r="AT69" s="51">
        <v>17.4502401351929</v>
      </c>
      <c r="AU69" s="51">
        <v>10.239226818084701</v>
      </c>
      <c r="AV69" s="51">
        <v>15.990773677825899</v>
      </c>
      <c r="AW69" s="51">
        <v>10.5841507911682</v>
      </c>
      <c r="AX69" s="51">
        <v>12.3066365718842</v>
      </c>
      <c r="AY69" s="51">
        <v>12.605017185211199</v>
      </c>
      <c r="AZ69" s="51">
        <v>15.7082962989807</v>
      </c>
    </row>
    <row r="70" spans="14:52" x14ac:dyDescent="0.25">
      <c r="N70" s="42"/>
      <c r="O70" s="37"/>
      <c r="P70" s="37"/>
      <c r="Q70" s="37"/>
      <c r="S70" s="66" t="s">
        <v>93</v>
      </c>
      <c r="T70" s="64">
        <f t="shared" ref="T70:T77" si="51">AL46</f>
        <v>14</v>
      </c>
      <c r="U70" s="64">
        <f t="shared" si="49"/>
        <v>16</v>
      </c>
      <c r="V70" s="64">
        <f t="shared" si="49"/>
        <v>14</v>
      </c>
      <c r="W70" s="64">
        <f t="shared" si="49"/>
        <v>14</v>
      </c>
      <c r="X70" s="64">
        <f t="shared" si="49"/>
        <v>9.5638871192932093</v>
      </c>
      <c r="Y70" s="64">
        <f t="shared" si="49"/>
        <v>12.704631805419901</v>
      </c>
      <c r="Z70" s="64">
        <f t="shared" si="49"/>
        <v>12.281651020050001</v>
      </c>
      <c r="AA70" s="64">
        <f t="shared" si="49"/>
        <v>12.138186454772899</v>
      </c>
      <c r="AB70" s="64">
        <f t="shared" si="49"/>
        <v>13.3441467285156</v>
      </c>
      <c r="AC70" s="64">
        <f t="shared" si="49"/>
        <v>14.639019966125501</v>
      </c>
      <c r="AD70" s="64">
        <f t="shared" si="49"/>
        <v>12.725038528442401</v>
      </c>
      <c r="AE70" s="64">
        <f t="shared" si="49"/>
        <v>16.90478515625</v>
      </c>
      <c r="AF70" s="64">
        <f t="shared" si="49"/>
        <v>16.668437480926499</v>
      </c>
      <c r="AG70" s="64">
        <f t="shared" si="49"/>
        <v>15.893575668335</v>
      </c>
      <c r="AH70" s="67">
        <f t="shared" si="49"/>
        <v>15.9675283432007</v>
      </c>
      <c r="AI70" s="71">
        <f t="shared" si="50"/>
        <v>1.9675283432006996</v>
      </c>
      <c r="AJ70" s="94"/>
      <c r="AK70" s="50" t="s">
        <v>117</v>
      </c>
      <c r="AL70" s="51">
        <v>9</v>
      </c>
      <c r="AM70" s="51">
        <v>11</v>
      </c>
      <c r="AN70" s="51">
        <v>10</v>
      </c>
      <c r="AO70" s="51">
        <v>11</v>
      </c>
      <c r="AP70" s="51">
        <v>16.624275207519499</v>
      </c>
      <c r="AQ70" s="51">
        <v>11.818574428558399</v>
      </c>
      <c r="AR70" s="51">
        <v>6.4199748039245597</v>
      </c>
      <c r="AS70" s="51">
        <v>14.096245765686</v>
      </c>
      <c r="AT70" s="51">
        <v>10.861085891723601</v>
      </c>
      <c r="AU70" s="51">
        <v>17.1966280937195</v>
      </c>
      <c r="AV70" s="51">
        <v>10.282223701477101</v>
      </c>
      <c r="AW70" s="51">
        <v>15.7527451515198</v>
      </c>
      <c r="AX70" s="51">
        <v>10.619560241699199</v>
      </c>
      <c r="AY70" s="51">
        <v>12.222018241882299</v>
      </c>
      <c r="AZ70" s="51">
        <v>12.5966820716858</v>
      </c>
    </row>
    <row r="71" spans="14:52" x14ac:dyDescent="0.25">
      <c r="N71" s="42"/>
      <c r="O71" s="37"/>
      <c r="P71" s="37"/>
      <c r="Q71" s="37"/>
      <c r="S71" s="29" t="s">
        <v>94</v>
      </c>
      <c r="T71" s="60">
        <f t="shared" si="51"/>
        <v>23</v>
      </c>
      <c r="U71" s="60">
        <f t="shared" si="49"/>
        <v>13</v>
      </c>
      <c r="V71" s="60">
        <f t="shared" si="49"/>
        <v>16</v>
      </c>
      <c r="W71" s="60">
        <f t="shared" si="49"/>
        <v>14</v>
      </c>
      <c r="X71" s="60">
        <f t="shared" si="49"/>
        <v>14.2387471199036</v>
      </c>
      <c r="Y71" s="60">
        <f t="shared" si="49"/>
        <v>10.0991320610046</v>
      </c>
      <c r="Z71" s="60">
        <f t="shared" si="49"/>
        <v>13.0175533294678</v>
      </c>
      <c r="AA71" s="60">
        <f t="shared" si="49"/>
        <v>12.627537250518801</v>
      </c>
      <c r="AB71" s="60">
        <f t="shared" si="49"/>
        <v>12.542546749114999</v>
      </c>
      <c r="AC71" s="60">
        <f t="shared" si="49"/>
        <v>13.6779561042786</v>
      </c>
      <c r="AD71" s="60">
        <f t="shared" si="49"/>
        <v>14.8522186279297</v>
      </c>
      <c r="AE71" s="60">
        <f t="shared" si="49"/>
        <v>13.1665506362915</v>
      </c>
      <c r="AF71" s="60">
        <f t="shared" si="49"/>
        <v>16.994724273681602</v>
      </c>
      <c r="AG71" s="60">
        <f t="shared" si="49"/>
        <v>16.826387882232702</v>
      </c>
      <c r="AH71" s="61">
        <f t="shared" si="49"/>
        <v>16.125801086425799</v>
      </c>
      <c r="AI71" s="70">
        <f t="shared" si="50"/>
        <v>-6.874198913574201</v>
      </c>
      <c r="AJ71" s="94"/>
      <c r="AK71" s="50" t="s">
        <v>118</v>
      </c>
      <c r="AL71" s="51">
        <v>14</v>
      </c>
      <c r="AM71" s="51">
        <v>9</v>
      </c>
      <c r="AN71" s="51">
        <v>9</v>
      </c>
      <c r="AO71" s="51">
        <v>12</v>
      </c>
      <c r="AP71" s="51">
        <v>11.027090311050401</v>
      </c>
      <c r="AQ71" s="51">
        <v>16.303855895996101</v>
      </c>
      <c r="AR71" s="51">
        <v>11.801797389984101</v>
      </c>
      <c r="AS71" s="51">
        <v>6.64878225326538</v>
      </c>
      <c r="AT71" s="51">
        <v>13.9770765304565</v>
      </c>
      <c r="AU71" s="51">
        <v>10.924076557159401</v>
      </c>
      <c r="AV71" s="51">
        <v>16.9816346168518</v>
      </c>
      <c r="AW71" s="51">
        <v>10.385049343109101</v>
      </c>
      <c r="AX71" s="51">
        <v>15.587172985076901</v>
      </c>
      <c r="AY71" s="51">
        <v>10.706377983093301</v>
      </c>
      <c r="AZ71" s="51">
        <v>12.188972473144499</v>
      </c>
    </row>
    <row r="72" spans="14:52" x14ac:dyDescent="0.25">
      <c r="N72" s="42"/>
      <c r="O72" s="37"/>
      <c r="P72" s="37"/>
      <c r="Q72" s="37"/>
      <c r="S72" s="66" t="s">
        <v>95</v>
      </c>
      <c r="T72" s="64">
        <f t="shared" si="51"/>
        <v>19</v>
      </c>
      <c r="U72" s="64">
        <f t="shared" si="49"/>
        <v>21</v>
      </c>
      <c r="V72" s="64">
        <f t="shared" si="49"/>
        <v>13</v>
      </c>
      <c r="W72" s="64">
        <f t="shared" si="49"/>
        <v>16</v>
      </c>
      <c r="X72" s="64">
        <f t="shared" si="49"/>
        <v>14.2631373405457</v>
      </c>
      <c r="Y72" s="64">
        <f t="shared" si="49"/>
        <v>14.472382068633999</v>
      </c>
      <c r="Z72" s="64">
        <f t="shared" si="49"/>
        <v>10.627638339996301</v>
      </c>
      <c r="AA72" s="64">
        <f t="shared" si="49"/>
        <v>13.344822883606</v>
      </c>
      <c r="AB72" s="64">
        <f t="shared" si="49"/>
        <v>12.981397151947</v>
      </c>
      <c r="AC72" s="64">
        <f t="shared" si="49"/>
        <v>12.9511952400208</v>
      </c>
      <c r="AD72" s="64">
        <f t="shared" si="49"/>
        <v>14.0180068016052</v>
      </c>
      <c r="AE72" s="64">
        <f t="shared" si="49"/>
        <v>15.080975532531699</v>
      </c>
      <c r="AF72" s="64">
        <f t="shared" si="49"/>
        <v>13.601677894592299</v>
      </c>
      <c r="AG72" s="64">
        <f t="shared" si="49"/>
        <v>17.095241546630898</v>
      </c>
      <c r="AH72" s="67">
        <f t="shared" si="49"/>
        <v>16.984716415405298</v>
      </c>
      <c r="AI72" s="71">
        <f t="shared" si="50"/>
        <v>-2.0152835845947017</v>
      </c>
      <c r="AJ72" s="94"/>
      <c r="AK72" s="50" t="s">
        <v>119</v>
      </c>
      <c r="AL72" s="51">
        <v>11</v>
      </c>
      <c r="AM72" s="51">
        <v>13</v>
      </c>
      <c r="AN72" s="51">
        <v>9</v>
      </c>
      <c r="AO72" s="51">
        <v>8</v>
      </c>
      <c r="AP72" s="51">
        <v>11.8693604469299</v>
      </c>
      <c r="AQ72" s="51">
        <v>11.0331680774689</v>
      </c>
      <c r="AR72" s="51">
        <v>15.9996962547302</v>
      </c>
      <c r="AS72" s="51">
        <v>11.782422542572</v>
      </c>
      <c r="AT72" s="51">
        <v>6.8565831184387198</v>
      </c>
      <c r="AU72" s="51">
        <v>13.862533092498801</v>
      </c>
      <c r="AV72" s="51">
        <v>10.9751386642456</v>
      </c>
      <c r="AW72" s="51">
        <v>16.7774095535278</v>
      </c>
      <c r="AX72" s="51">
        <v>10.473524093627899</v>
      </c>
      <c r="AY72" s="51">
        <v>15.4216871261597</v>
      </c>
      <c r="AZ72" s="51">
        <v>10.784764289856</v>
      </c>
    </row>
    <row r="73" spans="14:52" x14ac:dyDescent="0.25">
      <c r="N73" s="42"/>
      <c r="O73" s="37"/>
      <c r="P73" s="37"/>
      <c r="Q73" s="37"/>
      <c r="S73" s="29" t="s">
        <v>96</v>
      </c>
      <c r="T73" s="60">
        <f t="shared" si="51"/>
        <v>17</v>
      </c>
      <c r="U73" s="60">
        <f t="shared" si="49"/>
        <v>19</v>
      </c>
      <c r="V73" s="60">
        <f t="shared" si="49"/>
        <v>20</v>
      </c>
      <c r="W73" s="60">
        <f t="shared" si="49"/>
        <v>14</v>
      </c>
      <c r="X73" s="60">
        <f t="shared" si="49"/>
        <v>16.104867458343499</v>
      </c>
      <c r="Y73" s="60">
        <f t="shared" si="49"/>
        <v>14.488118648529101</v>
      </c>
      <c r="Z73" s="60">
        <f t="shared" si="49"/>
        <v>14.671004772186301</v>
      </c>
      <c r="AA73" s="60">
        <f t="shared" si="49"/>
        <v>11.1246938705444</v>
      </c>
      <c r="AB73" s="60">
        <f t="shared" si="49"/>
        <v>13.6350665092468</v>
      </c>
      <c r="AC73" s="60">
        <f t="shared" si="49"/>
        <v>13.305181026458699</v>
      </c>
      <c r="AD73" s="60">
        <f t="shared" si="49"/>
        <v>13.325549125671399</v>
      </c>
      <c r="AE73" s="60">
        <f t="shared" si="49"/>
        <v>14.323395252227799</v>
      </c>
      <c r="AF73" s="60">
        <f t="shared" si="49"/>
        <v>15.2709951400757</v>
      </c>
      <c r="AG73" s="60">
        <f t="shared" si="49"/>
        <v>13.9969267845154</v>
      </c>
      <c r="AH73" s="61">
        <f t="shared" si="49"/>
        <v>17.171954154968301</v>
      </c>
      <c r="AI73" s="70">
        <f t="shared" si="50"/>
        <v>0.1719541549683008</v>
      </c>
      <c r="AJ73" s="94"/>
      <c r="AK73" s="50" t="s">
        <v>120</v>
      </c>
      <c r="AL73" s="51">
        <v>16</v>
      </c>
      <c r="AM73" s="51">
        <v>11</v>
      </c>
      <c r="AN73" s="51">
        <v>13</v>
      </c>
      <c r="AO73" s="51">
        <v>8</v>
      </c>
      <c r="AP73" s="51">
        <v>8.0631861686706507</v>
      </c>
      <c r="AQ73" s="51">
        <v>11.724184513092</v>
      </c>
      <c r="AR73" s="51">
        <v>11.016062974929801</v>
      </c>
      <c r="AS73" s="51">
        <v>15.721130847930899</v>
      </c>
      <c r="AT73" s="51">
        <v>11.7311134338379</v>
      </c>
      <c r="AU73" s="51">
        <v>6.9897699356079102</v>
      </c>
      <c r="AV73" s="51">
        <v>13.732469081878699</v>
      </c>
      <c r="AW73" s="51">
        <v>10.9811329841614</v>
      </c>
      <c r="AX73" s="51">
        <v>16.561148166656501</v>
      </c>
      <c r="AY73" s="51">
        <v>10.5120167732239</v>
      </c>
      <c r="AZ73" s="51">
        <v>15.26282787323</v>
      </c>
    </row>
    <row r="74" spans="14:52" x14ac:dyDescent="0.25">
      <c r="N74" s="42"/>
      <c r="O74" s="37"/>
      <c r="P74" s="37"/>
      <c r="Q74" s="37"/>
      <c r="S74" s="66" t="s">
        <v>97</v>
      </c>
      <c r="T74" s="64">
        <f t="shared" si="51"/>
        <v>19</v>
      </c>
      <c r="U74" s="64">
        <f t="shared" si="49"/>
        <v>17</v>
      </c>
      <c r="V74" s="64">
        <f t="shared" si="49"/>
        <v>18</v>
      </c>
      <c r="W74" s="64">
        <f t="shared" si="49"/>
        <v>20</v>
      </c>
      <c r="X74" s="64">
        <f t="shared" si="49"/>
        <v>14.289985656738301</v>
      </c>
      <c r="Y74" s="64">
        <f t="shared" si="49"/>
        <v>16.169836997985801</v>
      </c>
      <c r="Z74" s="64">
        <f t="shared" si="49"/>
        <v>14.673707485198999</v>
      </c>
      <c r="AA74" s="64">
        <f t="shared" si="49"/>
        <v>14.8450307846069</v>
      </c>
      <c r="AB74" s="64">
        <f t="shared" si="49"/>
        <v>11.571886062622101</v>
      </c>
      <c r="AC74" s="64">
        <f t="shared" si="49"/>
        <v>13.899293899536101</v>
      </c>
      <c r="AD74" s="64">
        <f t="shared" si="49"/>
        <v>13.5974283218384</v>
      </c>
      <c r="AE74" s="64">
        <f t="shared" si="49"/>
        <v>13.6663432121277</v>
      </c>
      <c r="AF74" s="64">
        <f t="shared" si="49"/>
        <v>14.5928282737732</v>
      </c>
      <c r="AG74" s="64">
        <f t="shared" si="49"/>
        <v>15.4395365715027</v>
      </c>
      <c r="AH74" s="67">
        <f t="shared" si="49"/>
        <v>14.3515801429749</v>
      </c>
      <c r="AI74" s="71">
        <f t="shared" si="50"/>
        <v>-4.6484198570251003</v>
      </c>
      <c r="AJ74" s="94"/>
      <c r="AK74" s="50" t="s">
        <v>121</v>
      </c>
      <c r="AL74" s="51">
        <v>5</v>
      </c>
      <c r="AM74" s="51">
        <v>16</v>
      </c>
      <c r="AN74" s="51">
        <v>11</v>
      </c>
      <c r="AO74" s="51">
        <v>13</v>
      </c>
      <c r="AP74" s="51">
        <v>8.0504746437072807</v>
      </c>
      <c r="AQ74" s="51">
        <v>8.0971212387084996</v>
      </c>
      <c r="AR74" s="51">
        <v>11.6262431144714</v>
      </c>
      <c r="AS74" s="51">
        <v>10.99201130867</v>
      </c>
      <c r="AT74" s="51">
        <v>15.533744812011699</v>
      </c>
      <c r="AU74" s="51">
        <v>11.6935544013977</v>
      </c>
      <c r="AV74" s="51">
        <v>7.0763387680053702</v>
      </c>
      <c r="AW74" s="51">
        <v>13.6456499099731</v>
      </c>
      <c r="AX74" s="51">
        <v>10.9824209213257</v>
      </c>
      <c r="AY74" s="51">
        <v>16.424804210662799</v>
      </c>
      <c r="AZ74" s="51">
        <v>10.536828041076699</v>
      </c>
    </row>
    <row r="75" spans="14:52" x14ac:dyDescent="0.25">
      <c r="N75" s="42"/>
      <c r="O75" s="37"/>
      <c r="P75" s="37"/>
      <c r="Q75" s="37"/>
      <c r="S75" s="29" t="s">
        <v>98</v>
      </c>
      <c r="T75" s="60">
        <f t="shared" si="51"/>
        <v>18</v>
      </c>
      <c r="U75" s="60">
        <f t="shared" si="49"/>
        <v>21</v>
      </c>
      <c r="V75" s="60">
        <f t="shared" si="49"/>
        <v>16</v>
      </c>
      <c r="W75" s="60">
        <f t="shared" si="49"/>
        <v>16</v>
      </c>
      <c r="X75" s="60">
        <f t="shared" si="49"/>
        <v>19.607213973998999</v>
      </c>
      <c r="Y75" s="60">
        <f t="shared" si="49"/>
        <v>14.483268737793001</v>
      </c>
      <c r="Z75" s="60">
        <f t="shared" si="49"/>
        <v>16.1767802238464</v>
      </c>
      <c r="AA75" s="60">
        <f t="shared" si="49"/>
        <v>14.7968893051147</v>
      </c>
      <c r="AB75" s="60">
        <f t="shared" si="49"/>
        <v>14.9492025375366</v>
      </c>
      <c r="AC75" s="60">
        <f t="shared" si="49"/>
        <v>11.937925338745099</v>
      </c>
      <c r="AD75" s="60">
        <f t="shared" si="49"/>
        <v>14.086676120758099</v>
      </c>
      <c r="AE75" s="60">
        <f t="shared" si="49"/>
        <v>13.8171434402466</v>
      </c>
      <c r="AF75" s="60">
        <f t="shared" si="49"/>
        <v>13.9249701499939</v>
      </c>
      <c r="AG75" s="60">
        <f t="shared" si="49"/>
        <v>14.7858018875122</v>
      </c>
      <c r="AH75" s="61">
        <f t="shared" si="49"/>
        <v>15.536334037780801</v>
      </c>
      <c r="AI75" s="70">
        <f t="shared" si="50"/>
        <v>-2.4636659622191992</v>
      </c>
      <c r="AJ75" s="94"/>
      <c r="AK75" s="50" t="s">
        <v>122</v>
      </c>
      <c r="AL75" s="51">
        <v>10</v>
      </c>
      <c r="AM75" s="51">
        <v>5</v>
      </c>
      <c r="AN75" s="51">
        <v>16</v>
      </c>
      <c r="AO75" s="51">
        <v>11</v>
      </c>
      <c r="AP75" s="51">
        <v>12.934675693512</v>
      </c>
      <c r="AQ75" s="51">
        <v>8.0925474166870099</v>
      </c>
      <c r="AR75" s="51">
        <v>8.1336970329284703</v>
      </c>
      <c r="AS75" s="51">
        <v>11.578040599823</v>
      </c>
      <c r="AT75" s="51">
        <v>10.9858076572418</v>
      </c>
      <c r="AU75" s="51">
        <v>15.4237146377563</v>
      </c>
      <c r="AV75" s="51">
        <v>11.684253692626999</v>
      </c>
      <c r="AW75" s="51">
        <v>7.1532363891601598</v>
      </c>
      <c r="AX75" s="51">
        <v>13.605023384094199</v>
      </c>
      <c r="AY75" s="51">
        <v>11.002090930938699</v>
      </c>
      <c r="AZ75" s="51">
        <v>16.3539991378784</v>
      </c>
    </row>
    <row r="76" spans="14:52" x14ac:dyDescent="0.25">
      <c r="N76" s="42"/>
      <c r="O76" s="37"/>
      <c r="P76" s="37"/>
      <c r="Q76" s="37"/>
      <c r="S76" s="66" t="s">
        <v>99</v>
      </c>
      <c r="T76" s="64">
        <f t="shared" si="51"/>
        <v>13</v>
      </c>
      <c r="U76" s="64">
        <f t="shared" si="49"/>
        <v>18</v>
      </c>
      <c r="V76" s="64">
        <f t="shared" si="49"/>
        <v>20</v>
      </c>
      <c r="W76" s="64">
        <f t="shared" si="49"/>
        <v>15</v>
      </c>
      <c r="X76" s="64">
        <f t="shared" si="49"/>
        <v>16.051613807678201</v>
      </c>
      <c r="Y76" s="64">
        <f t="shared" si="49"/>
        <v>19.305081367492701</v>
      </c>
      <c r="Z76" s="64">
        <f t="shared" si="49"/>
        <v>14.7044405937195</v>
      </c>
      <c r="AA76" s="64">
        <f t="shared" si="49"/>
        <v>16.237355709075899</v>
      </c>
      <c r="AB76" s="64">
        <f t="shared" si="49"/>
        <v>14.9571933746338</v>
      </c>
      <c r="AC76" s="64">
        <f t="shared" si="49"/>
        <v>15.092201232910201</v>
      </c>
      <c r="AD76" s="64">
        <f t="shared" si="49"/>
        <v>12.3073720932007</v>
      </c>
      <c r="AE76" s="64">
        <f t="shared" si="49"/>
        <v>14.3022975921631</v>
      </c>
      <c r="AF76" s="64">
        <f t="shared" si="49"/>
        <v>14.058302402496301</v>
      </c>
      <c r="AG76" s="64">
        <f t="shared" si="49"/>
        <v>14.2031307220459</v>
      </c>
      <c r="AH76" s="67">
        <f t="shared" si="49"/>
        <v>15.008204460144</v>
      </c>
      <c r="AI76" s="71">
        <f t="shared" si="50"/>
        <v>2.0082044601440003</v>
      </c>
      <c r="AJ76" s="94"/>
      <c r="AK76" s="50" t="s">
        <v>123</v>
      </c>
      <c r="AL76" s="51">
        <v>8</v>
      </c>
      <c r="AM76" s="51">
        <v>10</v>
      </c>
      <c r="AN76" s="51">
        <v>5</v>
      </c>
      <c r="AO76" s="51">
        <v>15</v>
      </c>
      <c r="AP76" s="51">
        <v>10.985696554184001</v>
      </c>
      <c r="AQ76" s="51">
        <v>12.867407798767101</v>
      </c>
      <c r="AR76" s="51">
        <v>8.1452116966247594</v>
      </c>
      <c r="AS76" s="51">
        <v>8.17571973800659</v>
      </c>
      <c r="AT76" s="51">
        <v>11.515840530395501</v>
      </c>
      <c r="AU76" s="51">
        <v>10.9837148189545</v>
      </c>
      <c r="AV76" s="51">
        <v>15.3041725158691</v>
      </c>
      <c r="AW76" s="51">
        <v>11.6689782142639</v>
      </c>
      <c r="AX76" s="51">
        <v>7.2336697578430202</v>
      </c>
      <c r="AY76" s="51">
        <v>13.5600619316101</v>
      </c>
      <c r="AZ76" s="51">
        <v>11.025516986846901</v>
      </c>
    </row>
    <row r="77" spans="14:52" x14ac:dyDescent="0.25">
      <c r="N77" s="42"/>
      <c r="O77" s="37"/>
      <c r="P77" s="37"/>
      <c r="Q77" s="37"/>
      <c r="S77" s="68" t="s">
        <v>100</v>
      </c>
      <c r="T77" s="62">
        <f t="shared" si="51"/>
        <v>13</v>
      </c>
      <c r="U77" s="62">
        <f t="shared" si="49"/>
        <v>13</v>
      </c>
      <c r="V77" s="62">
        <f t="shared" si="49"/>
        <v>15</v>
      </c>
      <c r="W77" s="62">
        <f t="shared" si="49"/>
        <v>24</v>
      </c>
      <c r="X77" s="62">
        <f t="shared" si="49"/>
        <v>15.183408737182599</v>
      </c>
      <c r="Y77" s="62">
        <f t="shared" si="49"/>
        <v>16.167641639709501</v>
      </c>
      <c r="Z77" s="62">
        <f t="shared" si="49"/>
        <v>19.1449298858643</v>
      </c>
      <c r="AA77" s="62">
        <f t="shared" si="49"/>
        <v>14.992310047149701</v>
      </c>
      <c r="AB77" s="62">
        <f t="shared" si="49"/>
        <v>16.389144420623801</v>
      </c>
      <c r="AC77" s="62">
        <f t="shared" si="49"/>
        <v>15.196361541748001</v>
      </c>
      <c r="AD77" s="62">
        <f t="shared" si="49"/>
        <v>15.3147926330566</v>
      </c>
      <c r="AE77" s="62">
        <f t="shared" si="49"/>
        <v>12.731969833374</v>
      </c>
      <c r="AF77" s="62">
        <f t="shared" si="49"/>
        <v>14.5858855247498</v>
      </c>
      <c r="AG77" s="62">
        <f t="shared" si="49"/>
        <v>14.3716044425964</v>
      </c>
      <c r="AH77" s="63">
        <f t="shared" si="49"/>
        <v>14.547571182251</v>
      </c>
      <c r="AI77" s="92">
        <f t="shared" si="50"/>
        <v>1.5475711822509997</v>
      </c>
      <c r="AJ77" s="94"/>
      <c r="AK77" s="50" t="s">
        <v>124</v>
      </c>
      <c r="AL77" s="51">
        <v>2</v>
      </c>
      <c r="AM77" s="51">
        <v>8</v>
      </c>
      <c r="AN77" s="51">
        <v>10</v>
      </c>
      <c r="AO77" s="51">
        <v>5</v>
      </c>
      <c r="AP77" s="51">
        <v>14.8546047210693</v>
      </c>
      <c r="AQ77" s="51">
        <v>10.9598171710968</v>
      </c>
      <c r="AR77" s="51">
        <v>12.798951625823999</v>
      </c>
      <c r="AS77" s="51">
        <v>8.2113788127899205</v>
      </c>
      <c r="AT77" s="51">
        <v>8.2243535518646205</v>
      </c>
      <c r="AU77" s="51">
        <v>11.438857555389401</v>
      </c>
      <c r="AV77" s="51">
        <v>10.98752784729</v>
      </c>
      <c r="AW77" s="51">
        <v>15.166888236999499</v>
      </c>
      <c r="AX77" s="51">
        <v>11.646909236908</v>
      </c>
      <c r="AY77" s="51">
        <v>7.3224294185638401</v>
      </c>
      <c r="AZ77" s="51">
        <v>13.5048360824585</v>
      </c>
    </row>
    <row r="78" spans="14:52" x14ac:dyDescent="0.25">
      <c r="N78" s="42"/>
      <c r="O78" s="37"/>
      <c r="P78" s="37"/>
      <c r="Q78" s="37"/>
      <c r="S78" s="3" t="s">
        <v>9</v>
      </c>
      <c r="T78" s="60">
        <f>SUM(T68:T77)</f>
        <v>170</v>
      </c>
      <c r="U78" s="60">
        <f t="shared" ref="U78:AI78" si="52">SUM(U68:U77)</f>
        <v>168</v>
      </c>
      <c r="V78" s="60">
        <f t="shared" si="52"/>
        <v>155</v>
      </c>
      <c r="W78" s="60">
        <f t="shared" si="52"/>
        <v>154</v>
      </c>
      <c r="X78" s="60">
        <f t="shared" si="52"/>
        <v>143.233558177948</v>
      </c>
      <c r="Y78" s="60">
        <f t="shared" si="52"/>
        <v>141.088457107544</v>
      </c>
      <c r="Z78" s="60">
        <f t="shared" si="52"/>
        <v>139.63859796524051</v>
      </c>
      <c r="AA78" s="60">
        <f t="shared" si="52"/>
        <v>137.30200481414781</v>
      </c>
      <c r="AB78" s="60">
        <f t="shared" si="52"/>
        <v>136.5603098869324</v>
      </c>
      <c r="AC78" s="60">
        <f t="shared" si="52"/>
        <v>139.66655349731451</v>
      </c>
      <c r="AD78" s="60">
        <f t="shared" si="52"/>
        <v>143.33958339691171</v>
      </c>
      <c r="AE78" s="60">
        <f t="shared" si="52"/>
        <v>145.88664627075198</v>
      </c>
      <c r="AF78" s="60">
        <f t="shared" si="52"/>
        <v>150.74188232421872</v>
      </c>
      <c r="AG78" s="60">
        <f t="shared" si="52"/>
        <v>153.7374482154847</v>
      </c>
      <c r="AH78" s="60">
        <f t="shared" si="52"/>
        <v>158.60135364532491</v>
      </c>
      <c r="AI78" s="60">
        <f t="shared" si="52"/>
        <v>-11.398646354675101</v>
      </c>
      <c r="AJ78" s="99"/>
      <c r="AK78" s="50" t="s">
        <v>125</v>
      </c>
      <c r="AL78" s="51">
        <v>2</v>
      </c>
      <c r="AM78" s="51">
        <v>2</v>
      </c>
      <c r="AN78" s="51">
        <v>7</v>
      </c>
      <c r="AO78" s="51">
        <v>10</v>
      </c>
      <c r="AP78" s="51">
        <v>5.1046433448791504</v>
      </c>
      <c r="AQ78" s="51">
        <v>14.670303821563699</v>
      </c>
      <c r="AR78" s="51">
        <v>10.9027187824249</v>
      </c>
      <c r="AS78" s="51">
        <v>12.7050123214722</v>
      </c>
      <c r="AT78" s="51">
        <v>8.2594721317291295</v>
      </c>
      <c r="AU78" s="51">
        <v>8.25162672996521</v>
      </c>
      <c r="AV78" s="51">
        <v>11.3277130126953</v>
      </c>
      <c r="AW78" s="51">
        <v>10.9699161052704</v>
      </c>
      <c r="AX78" s="51">
        <v>14.993347644805899</v>
      </c>
      <c r="AY78" s="51">
        <v>11.594725131988501</v>
      </c>
      <c r="AZ78" s="51">
        <v>7.3885667324066198</v>
      </c>
    </row>
    <row r="79" spans="14:52" x14ac:dyDescent="0.25">
      <c r="N79" s="42"/>
      <c r="O79" s="37"/>
      <c r="P79" s="37"/>
      <c r="Q79" s="37"/>
      <c r="S79" s="75" t="s">
        <v>101</v>
      </c>
      <c r="T79" s="76">
        <f>AL54</f>
        <v>18</v>
      </c>
      <c r="U79" s="76">
        <f t="shared" ref="U79:AH88" si="53">AM54</f>
        <v>14</v>
      </c>
      <c r="V79" s="76">
        <f t="shared" si="53"/>
        <v>12</v>
      </c>
      <c r="W79" s="76">
        <f t="shared" si="53"/>
        <v>16</v>
      </c>
      <c r="X79" s="76">
        <f t="shared" si="53"/>
        <v>23.8419637680054</v>
      </c>
      <c r="Y79" s="76">
        <f t="shared" si="53"/>
        <v>15.518563747406001</v>
      </c>
      <c r="Z79" s="76">
        <f t="shared" si="53"/>
        <v>16.467845439910899</v>
      </c>
      <c r="AA79" s="76">
        <f t="shared" si="53"/>
        <v>19.218922615051302</v>
      </c>
      <c r="AB79" s="76">
        <f t="shared" si="53"/>
        <v>15.440115928649901</v>
      </c>
      <c r="AC79" s="76">
        <f t="shared" si="53"/>
        <v>16.726525306701699</v>
      </c>
      <c r="AD79" s="76">
        <f t="shared" si="53"/>
        <v>15.604615688323999</v>
      </c>
      <c r="AE79" s="76">
        <f t="shared" si="53"/>
        <v>15.7112741470337</v>
      </c>
      <c r="AF79" s="76">
        <f t="shared" si="53"/>
        <v>13.2947587966919</v>
      </c>
      <c r="AG79" s="76">
        <f t="shared" si="53"/>
        <v>15.0375471115112</v>
      </c>
      <c r="AH79" s="77">
        <f t="shared" si="53"/>
        <v>14.850994110107401</v>
      </c>
      <c r="AI79" s="91">
        <f t="shared" ref="AI79:AI88" si="54">AH79-T79</f>
        <v>-3.1490058898925994</v>
      </c>
      <c r="AJ79" s="94"/>
      <c r="AK79" s="50" t="s">
        <v>126</v>
      </c>
      <c r="AL79" s="51">
        <v>7</v>
      </c>
      <c r="AM79" s="51">
        <v>1</v>
      </c>
      <c r="AN79" s="51">
        <v>2</v>
      </c>
      <c r="AO79" s="51">
        <v>7</v>
      </c>
      <c r="AP79" s="51">
        <v>9.9263992309570295</v>
      </c>
      <c r="AQ79" s="51">
        <v>5.1587643623352104</v>
      </c>
      <c r="AR79" s="51">
        <v>14.470252037048301</v>
      </c>
      <c r="AS79" s="51">
        <v>10.818891525268601</v>
      </c>
      <c r="AT79" s="51">
        <v>12.5754585266113</v>
      </c>
      <c r="AU79" s="51">
        <v>8.2558522224426305</v>
      </c>
      <c r="AV79" s="51">
        <v>8.2394137382507306</v>
      </c>
      <c r="AW79" s="51">
        <v>11.2027244567871</v>
      </c>
      <c r="AX79" s="51">
        <v>10.907913684844999</v>
      </c>
      <c r="AY79" s="51">
        <v>14.808063983917201</v>
      </c>
      <c r="AZ79" s="51">
        <v>11.5154404640198</v>
      </c>
    </row>
    <row r="80" spans="14:52" x14ac:dyDescent="0.25">
      <c r="N80" s="42"/>
      <c r="O80" s="37"/>
      <c r="P80" s="37"/>
      <c r="Q80" s="37"/>
      <c r="S80" s="29" t="s">
        <v>102</v>
      </c>
      <c r="T80" s="60">
        <f>AL55</f>
        <v>16</v>
      </c>
      <c r="U80" s="60">
        <f t="shared" si="53"/>
        <v>16</v>
      </c>
      <c r="V80" s="60">
        <f t="shared" si="53"/>
        <v>14</v>
      </c>
      <c r="W80" s="60">
        <f t="shared" si="53"/>
        <v>12</v>
      </c>
      <c r="X80" s="60">
        <f t="shared" si="53"/>
        <v>16.478169441223098</v>
      </c>
      <c r="Y80" s="60">
        <f t="shared" si="53"/>
        <v>23.880413055419901</v>
      </c>
      <c r="Z80" s="60">
        <f t="shared" si="53"/>
        <v>16.017478942871101</v>
      </c>
      <c r="AA80" s="60">
        <f t="shared" si="53"/>
        <v>16.9434237480164</v>
      </c>
      <c r="AB80" s="60">
        <f t="shared" si="53"/>
        <v>19.484785079956101</v>
      </c>
      <c r="AC80" s="60">
        <f t="shared" si="53"/>
        <v>16.035519599914601</v>
      </c>
      <c r="AD80" s="60">
        <f t="shared" si="53"/>
        <v>17.234474182128899</v>
      </c>
      <c r="AE80" s="60">
        <f t="shared" si="53"/>
        <v>16.164103984832799</v>
      </c>
      <c r="AF80" s="60">
        <f t="shared" si="53"/>
        <v>16.269069671630898</v>
      </c>
      <c r="AG80" s="60">
        <f t="shared" si="53"/>
        <v>13.989705562591601</v>
      </c>
      <c r="AH80" s="61">
        <f t="shared" si="53"/>
        <v>15.6509389877319</v>
      </c>
      <c r="AI80" s="70">
        <f t="shared" si="54"/>
        <v>-0.34906101226810016</v>
      </c>
      <c r="AJ80" s="94"/>
      <c r="AK80" s="50" t="s">
        <v>127</v>
      </c>
      <c r="AL80" s="51">
        <v>2</v>
      </c>
      <c r="AM80" s="51">
        <v>7</v>
      </c>
      <c r="AN80" s="51">
        <v>1</v>
      </c>
      <c r="AO80" s="51">
        <v>3</v>
      </c>
      <c r="AP80" s="51">
        <v>6.8979854583740199</v>
      </c>
      <c r="AQ80" s="51">
        <v>9.76776170730591</v>
      </c>
      <c r="AR80" s="51">
        <v>5.1356062889099103</v>
      </c>
      <c r="AS80" s="51">
        <v>14.191217899322501</v>
      </c>
      <c r="AT80" s="51">
        <v>10.6587171554565</v>
      </c>
      <c r="AU80" s="51">
        <v>12.3617186546326</v>
      </c>
      <c r="AV80" s="51">
        <v>8.1673676967620903</v>
      </c>
      <c r="AW80" s="51">
        <v>8.1445517539977992</v>
      </c>
      <c r="AX80" s="51">
        <v>10.997899532318099</v>
      </c>
      <c r="AY80" s="51">
        <v>10.758641004562399</v>
      </c>
      <c r="AZ80" s="51">
        <v>14.538208484649701</v>
      </c>
    </row>
    <row r="81" spans="14:52" x14ac:dyDescent="0.25">
      <c r="N81" s="42"/>
      <c r="O81" s="37"/>
      <c r="P81" s="37"/>
      <c r="Q81" s="37"/>
      <c r="S81" s="66" t="s">
        <v>103</v>
      </c>
      <c r="T81" s="64">
        <f t="shared" ref="T81:T88" si="55">AL56</f>
        <v>14</v>
      </c>
      <c r="U81" s="64">
        <f t="shared" si="53"/>
        <v>16</v>
      </c>
      <c r="V81" s="64">
        <f t="shared" si="53"/>
        <v>17</v>
      </c>
      <c r="W81" s="64">
        <f t="shared" si="53"/>
        <v>15</v>
      </c>
      <c r="X81" s="64">
        <f t="shared" si="53"/>
        <v>12.696483612060501</v>
      </c>
      <c r="Y81" s="64">
        <f t="shared" si="53"/>
        <v>16.993109703064</v>
      </c>
      <c r="Z81" s="64">
        <f t="shared" si="53"/>
        <v>24.034887313842798</v>
      </c>
      <c r="AA81" s="64">
        <f t="shared" si="53"/>
        <v>16.5697345733643</v>
      </c>
      <c r="AB81" s="64">
        <f t="shared" si="53"/>
        <v>17.4768228530884</v>
      </c>
      <c r="AC81" s="64">
        <f t="shared" si="53"/>
        <v>19.832391738891602</v>
      </c>
      <c r="AD81" s="64">
        <f t="shared" si="53"/>
        <v>16.675221443176302</v>
      </c>
      <c r="AE81" s="64">
        <f t="shared" si="53"/>
        <v>17.795878410339402</v>
      </c>
      <c r="AF81" s="64">
        <f t="shared" si="53"/>
        <v>16.7667508125305</v>
      </c>
      <c r="AG81" s="64">
        <f t="shared" si="53"/>
        <v>16.8724908828735</v>
      </c>
      <c r="AH81" s="67">
        <f t="shared" si="53"/>
        <v>14.7069034576416</v>
      </c>
      <c r="AI81" s="71">
        <f t="shared" si="54"/>
        <v>0.70690345764159979</v>
      </c>
      <c r="AJ81" s="94"/>
      <c r="AK81" s="50" t="s">
        <v>128</v>
      </c>
      <c r="AL81" s="51">
        <v>4</v>
      </c>
      <c r="AM81" s="51">
        <v>2</v>
      </c>
      <c r="AN81" s="51">
        <v>7</v>
      </c>
      <c r="AO81" s="51">
        <v>1</v>
      </c>
      <c r="AP81" s="51">
        <v>2.9549926519393899</v>
      </c>
      <c r="AQ81" s="51">
        <v>6.7257761955261204</v>
      </c>
      <c r="AR81" s="51">
        <v>9.4928148984909093</v>
      </c>
      <c r="AS81" s="51">
        <v>5.0356352329254204</v>
      </c>
      <c r="AT81" s="51">
        <v>13.811318397521999</v>
      </c>
      <c r="AU81" s="51">
        <v>10.415964603424101</v>
      </c>
      <c r="AV81" s="51">
        <v>12.0259311199188</v>
      </c>
      <c r="AW81" s="51">
        <v>7.9733929634094203</v>
      </c>
      <c r="AX81" s="51">
        <v>7.9531323909759504</v>
      </c>
      <c r="AY81" s="51">
        <v>10.6949462890625</v>
      </c>
      <c r="AZ81" s="51">
        <v>10.491841793060299</v>
      </c>
    </row>
    <row r="82" spans="14:52" x14ac:dyDescent="0.25">
      <c r="N82" s="42"/>
      <c r="O82" s="37"/>
      <c r="P82" s="37"/>
      <c r="Q82" s="37"/>
      <c r="S82" s="29" t="s">
        <v>104</v>
      </c>
      <c r="T82" s="60">
        <f t="shared" si="55"/>
        <v>15</v>
      </c>
      <c r="U82" s="60">
        <f t="shared" si="53"/>
        <v>14</v>
      </c>
      <c r="V82" s="60">
        <f t="shared" si="53"/>
        <v>16</v>
      </c>
      <c r="W82" s="60">
        <f t="shared" si="53"/>
        <v>17</v>
      </c>
      <c r="X82" s="60">
        <f t="shared" si="53"/>
        <v>15.431967735290501</v>
      </c>
      <c r="Y82" s="60">
        <f t="shared" si="53"/>
        <v>13.225101947784401</v>
      </c>
      <c r="Z82" s="60">
        <f t="shared" si="53"/>
        <v>17.374228000640901</v>
      </c>
      <c r="AA82" s="60">
        <f t="shared" si="53"/>
        <v>24.090935707092299</v>
      </c>
      <c r="AB82" s="60">
        <f t="shared" si="53"/>
        <v>16.979802608490001</v>
      </c>
      <c r="AC82" s="60">
        <f t="shared" si="53"/>
        <v>17.866256713867202</v>
      </c>
      <c r="AD82" s="60">
        <f t="shared" si="53"/>
        <v>20.0575046539307</v>
      </c>
      <c r="AE82" s="60">
        <f t="shared" si="53"/>
        <v>17.168170928955099</v>
      </c>
      <c r="AF82" s="60">
        <f t="shared" si="53"/>
        <v>18.211581230163599</v>
      </c>
      <c r="AG82" s="60">
        <f t="shared" si="53"/>
        <v>17.225139617919901</v>
      </c>
      <c r="AH82" s="61">
        <f t="shared" si="53"/>
        <v>17.326375007629402</v>
      </c>
      <c r="AI82" s="70">
        <f t="shared" si="54"/>
        <v>2.3263750076294016</v>
      </c>
      <c r="AJ82" s="94"/>
      <c r="AK82" s="50" t="s">
        <v>129</v>
      </c>
      <c r="AL82" s="51">
        <v>7</v>
      </c>
      <c r="AM82" s="51">
        <v>4</v>
      </c>
      <c r="AN82" s="51">
        <v>2</v>
      </c>
      <c r="AO82" s="51">
        <v>7</v>
      </c>
      <c r="AP82" s="51">
        <v>0.987543165683746</v>
      </c>
      <c r="AQ82" s="51">
        <v>2.8716181516647299</v>
      </c>
      <c r="AR82" s="51">
        <v>6.4854907989501998</v>
      </c>
      <c r="AS82" s="51">
        <v>9.1256890296936</v>
      </c>
      <c r="AT82" s="51">
        <v>4.8841800689697301</v>
      </c>
      <c r="AU82" s="51">
        <v>13.3145132064819</v>
      </c>
      <c r="AV82" s="51">
        <v>10.089298009872399</v>
      </c>
      <c r="AW82" s="51">
        <v>11.5785796642303</v>
      </c>
      <c r="AX82" s="51">
        <v>7.6971545219421396</v>
      </c>
      <c r="AY82" s="51">
        <v>7.6818685531616202</v>
      </c>
      <c r="AZ82" s="51">
        <v>10.2821760177612</v>
      </c>
    </row>
    <row r="83" spans="14:52" x14ac:dyDescent="0.25">
      <c r="N83" s="42"/>
      <c r="O83" s="37"/>
      <c r="P83" s="37"/>
      <c r="Q83" s="37"/>
      <c r="S83" s="66" t="s">
        <v>105</v>
      </c>
      <c r="T83" s="64">
        <f t="shared" si="55"/>
        <v>10</v>
      </c>
      <c r="U83" s="64">
        <f t="shared" si="53"/>
        <v>14</v>
      </c>
      <c r="V83" s="64">
        <f t="shared" si="53"/>
        <v>12</v>
      </c>
      <c r="W83" s="64">
        <f t="shared" si="53"/>
        <v>17</v>
      </c>
      <c r="X83" s="64">
        <f t="shared" si="53"/>
        <v>17.021418094634999</v>
      </c>
      <c r="Y83" s="64">
        <f t="shared" si="53"/>
        <v>15.616936683654799</v>
      </c>
      <c r="Z83" s="64">
        <f t="shared" si="53"/>
        <v>13.509824752807599</v>
      </c>
      <c r="AA83" s="64">
        <f t="shared" si="53"/>
        <v>17.511153697967501</v>
      </c>
      <c r="AB83" s="64">
        <f t="shared" si="53"/>
        <v>23.932209968566902</v>
      </c>
      <c r="AC83" s="64">
        <f t="shared" si="53"/>
        <v>17.136438369751001</v>
      </c>
      <c r="AD83" s="64">
        <f t="shared" si="53"/>
        <v>18.0008335113525</v>
      </c>
      <c r="AE83" s="64">
        <f t="shared" si="53"/>
        <v>20.054507255554199</v>
      </c>
      <c r="AF83" s="64">
        <f t="shared" si="53"/>
        <v>17.406197547912601</v>
      </c>
      <c r="AG83" s="64">
        <f t="shared" si="53"/>
        <v>18.374355316162099</v>
      </c>
      <c r="AH83" s="67">
        <f t="shared" si="53"/>
        <v>17.438270568847699</v>
      </c>
      <c r="AI83" s="71">
        <f t="shared" si="54"/>
        <v>7.4382705688476989</v>
      </c>
      <c r="AJ83" s="94"/>
      <c r="AK83" s="50" t="s">
        <v>130</v>
      </c>
      <c r="AL83" s="51">
        <v>4</v>
      </c>
      <c r="AM83" s="51">
        <v>7</v>
      </c>
      <c r="AN83" s="51">
        <v>4</v>
      </c>
      <c r="AO83" s="51">
        <v>2</v>
      </c>
      <c r="AP83" s="51">
        <v>6.6587321758270299</v>
      </c>
      <c r="AQ83" s="51">
        <v>0.97599428892135598</v>
      </c>
      <c r="AR83" s="51">
        <v>2.7947334051132202</v>
      </c>
      <c r="AS83" s="51">
        <v>6.25178790092468</v>
      </c>
      <c r="AT83" s="51">
        <v>8.7392669916153007</v>
      </c>
      <c r="AU83" s="51">
        <v>4.7346718311309797</v>
      </c>
      <c r="AV83" s="51">
        <v>12.806305885314901</v>
      </c>
      <c r="AW83" s="51">
        <v>9.7593891620636004</v>
      </c>
      <c r="AX83" s="51">
        <v>11.1088571548462</v>
      </c>
      <c r="AY83" s="51">
        <v>7.4085955619812003</v>
      </c>
      <c r="AZ83" s="51">
        <v>7.4063911437988299</v>
      </c>
    </row>
    <row r="84" spans="14:52" x14ac:dyDescent="0.25">
      <c r="N84" s="42"/>
      <c r="O84" s="37"/>
      <c r="P84" s="37"/>
      <c r="Q84" s="37"/>
      <c r="S84" s="29" t="s">
        <v>106</v>
      </c>
      <c r="T84" s="60">
        <f t="shared" si="55"/>
        <v>20</v>
      </c>
      <c r="U84" s="60">
        <f t="shared" si="53"/>
        <v>9</v>
      </c>
      <c r="V84" s="60">
        <f t="shared" si="53"/>
        <v>14</v>
      </c>
      <c r="W84" s="60">
        <f t="shared" si="53"/>
        <v>12</v>
      </c>
      <c r="X84" s="60">
        <f t="shared" si="53"/>
        <v>16.95090675354</v>
      </c>
      <c r="Y84" s="60">
        <f t="shared" si="53"/>
        <v>16.841288566589402</v>
      </c>
      <c r="Z84" s="60">
        <f t="shared" si="53"/>
        <v>15.6264729499817</v>
      </c>
      <c r="AA84" s="60">
        <f t="shared" si="53"/>
        <v>13.616105556488</v>
      </c>
      <c r="AB84" s="60">
        <f t="shared" si="53"/>
        <v>17.4617967605591</v>
      </c>
      <c r="AC84" s="60">
        <f t="shared" si="53"/>
        <v>23.592139244079601</v>
      </c>
      <c r="AD84" s="60">
        <f t="shared" si="53"/>
        <v>17.100742340087901</v>
      </c>
      <c r="AE84" s="60">
        <f t="shared" si="53"/>
        <v>17.941196441650401</v>
      </c>
      <c r="AF84" s="60">
        <f t="shared" si="53"/>
        <v>19.863643646240199</v>
      </c>
      <c r="AG84" s="60">
        <f t="shared" si="53"/>
        <v>17.447571754455598</v>
      </c>
      <c r="AH84" s="61">
        <f t="shared" si="53"/>
        <v>18.345866203308098</v>
      </c>
      <c r="AI84" s="70">
        <f t="shared" si="54"/>
        <v>-1.6541337966919016</v>
      </c>
      <c r="AJ84" s="94"/>
      <c r="AK84" s="50" t="s">
        <v>131</v>
      </c>
      <c r="AL84" s="51">
        <v>5</v>
      </c>
      <c r="AM84" s="51">
        <v>4</v>
      </c>
      <c r="AN84" s="51">
        <v>7</v>
      </c>
      <c r="AO84" s="51">
        <v>4</v>
      </c>
      <c r="AP84" s="51">
        <v>1.99604419246316</v>
      </c>
      <c r="AQ84" s="51">
        <v>6.3716480731964102</v>
      </c>
      <c r="AR84" s="51">
        <v>1.0030853971839</v>
      </c>
      <c r="AS84" s="51">
        <v>2.7541420459747301</v>
      </c>
      <c r="AT84" s="51">
        <v>6.0584748983383196</v>
      </c>
      <c r="AU84" s="51">
        <v>8.4169375896453893</v>
      </c>
      <c r="AV84" s="51">
        <v>4.6273391246795699</v>
      </c>
      <c r="AW84" s="51">
        <v>12.3541669845581</v>
      </c>
      <c r="AX84" s="51">
        <v>9.4709396362304705</v>
      </c>
      <c r="AY84" s="51">
        <v>10.7078256607056</v>
      </c>
      <c r="AZ84" s="51">
        <v>7.1783936023712203</v>
      </c>
    </row>
    <row r="85" spans="14:52" x14ac:dyDescent="0.25">
      <c r="N85" s="42"/>
      <c r="O85" s="37"/>
      <c r="P85" s="37"/>
      <c r="Q85" s="37"/>
      <c r="S85" s="66" t="s">
        <v>107</v>
      </c>
      <c r="T85" s="64">
        <f t="shared" si="55"/>
        <v>11</v>
      </c>
      <c r="U85" s="64">
        <f t="shared" si="53"/>
        <v>19</v>
      </c>
      <c r="V85" s="64">
        <f t="shared" si="53"/>
        <v>9</v>
      </c>
      <c r="W85" s="64">
        <f t="shared" si="53"/>
        <v>13</v>
      </c>
      <c r="X85" s="64">
        <f t="shared" si="53"/>
        <v>12.2207369804382</v>
      </c>
      <c r="Y85" s="64">
        <f t="shared" si="53"/>
        <v>16.908792972564701</v>
      </c>
      <c r="Z85" s="64">
        <f t="shared" si="53"/>
        <v>16.707032680511499</v>
      </c>
      <c r="AA85" s="64">
        <f t="shared" si="53"/>
        <v>15.6517462730408</v>
      </c>
      <c r="AB85" s="64">
        <f t="shared" si="53"/>
        <v>13.7339725494385</v>
      </c>
      <c r="AC85" s="64">
        <f t="shared" si="53"/>
        <v>17.430630683898901</v>
      </c>
      <c r="AD85" s="64">
        <f t="shared" si="53"/>
        <v>23.290113449096701</v>
      </c>
      <c r="AE85" s="64">
        <f t="shared" si="53"/>
        <v>17.0871357917786</v>
      </c>
      <c r="AF85" s="64">
        <f t="shared" si="53"/>
        <v>17.904183387756301</v>
      </c>
      <c r="AG85" s="64">
        <f t="shared" si="53"/>
        <v>19.7047662734985</v>
      </c>
      <c r="AH85" s="67">
        <f t="shared" si="53"/>
        <v>17.498703002929702</v>
      </c>
      <c r="AI85" s="71">
        <f t="shared" si="54"/>
        <v>6.4987030029297017</v>
      </c>
      <c r="AJ85" s="94"/>
      <c r="AK85" s="50" t="s">
        <v>132</v>
      </c>
      <c r="AL85" s="51">
        <v>7</v>
      </c>
      <c r="AM85" s="51">
        <v>5</v>
      </c>
      <c r="AN85" s="51">
        <v>4</v>
      </c>
      <c r="AO85" s="51">
        <v>7</v>
      </c>
      <c r="AP85" s="51">
        <v>3.8585851192474401</v>
      </c>
      <c r="AQ85" s="51">
        <v>1.99854768812656</v>
      </c>
      <c r="AR85" s="51">
        <v>6.0984580516815203</v>
      </c>
      <c r="AS85" s="51">
        <v>1.03725917637348</v>
      </c>
      <c r="AT85" s="51">
        <v>2.7208721637725799</v>
      </c>
      <c r="AU85" s="51">
        <v>5.8725864887237504</v>
      </c>
      <c r="AV85" s="51">
        <v>8.0988389253616297</v>
      </c>
      <c r="AW85" s="51">
        <v>4.52545237541199</v>
      </c>
      <c r="AX85" s="51">
        <v>11.9052333831787</v>
      </c>
      <c r="AY85" s="51">
        <v>9.1852962970733607</v>
      </c>
      <c r="AZ85" s="51">
        <v>10.311018705367999</v>
      </c>
    </row>
    <row r="86" spans="14:52" x14ac:dyDescent="0.25">
      <c r="N86" s="42"/>
      <c r="O86" s="37"/>
      <c r="P86" s="37"/>
      <c r="Q86" s="37"/>
      <c r="S86" s="29" t="s">
        <v>108</v>
      </c>
      <c r="T86" s="60">
        <f t="shared" si="55"/>
        <v>20</v>
      </c>
      <c r="U86" s="60">
        <f t="shared" si="53"/>
        <v>11</v>
      </c>
      <c r="V86" s="60">
        <f t="shared" si="53"/>
        <v>19</v>
      </c>
      <c r="W86" s="60">
        <f t="shared" si="53"/>
        <v>10</v>
      </c>
      <c r="X86" s="60">
        <f t="shared" si="53"/>
        <v>13.0619306564331</v>
      </c>
      <c r="Y86" s="60">
        <f t="shared" si="53"/>
        <v>12.4465107917786</v>
      </c>
      <c r="Z86" s="60">
        <f t="shared" si="53"/>
        <v>16.903981208801302</v>
      </c>
      <c r="AA86" s="60">
        <f t="shared" si="53"/>
        <v>16.652659416198698</v>
      </c>
      <c r="AB86" s="60">
        <f t="shared" si="53"/>
        <v>15.7145223617554</v>
      </c>
      <c r="AC86" s="60">
        <f t="shared" si="53"/>
        <v>13.891975402831999</v>
      </c>
      <c r="AD86" s="60">
        <f t="shared" si="53"/>
        <v>17.444312095642101</v>
      </c>
      <c r="AE86" s="60">
        <f t="shared" si="53"/>
        <v>23.0302686691284</v>
      </c>
      <c r="AF86" s="60">
        <f t="shared" si="53"/>
        <v>17.1197509765625</v>
      </c>
      <c r="AG86" s="60">
        <f t="shared" si="53"/>
        <v>17.9164142608643</v>
      </c>
      <c r="AH86" s="61">
        <f t="shared" si="53"/>
        <v>19.597270011901902</v>
      </c>
      <c r="AI86" s="70">
        <f t="shared" si="54"/>
        <v>-0.40272998809809835</v>
      </c>
      <c r="AJ86" s="94"/>
      <c r="AK86" s="50" t="s">
        <v>133</v>
      </c>
      <c r="AL86" s="51">
        <v>4</v>
      </c>
      <c r="AM86" s="51">
        <v>6</v>
      </c>
      <c r="AN86" s="51">
        <v>5</v>
      </c>
      <c r="AO86" s="51">
        <v>4</v>
      </c>
      <c r="AP86" s="51">
        <v>6.6214463710784903</v>
      </c>
      <c r="AQ86" s="51">
        <v>3.7054643630981401</v>
      </c>
      <c r="AR86" s="51">
        <v>1.9765430390834799</v>
      </c>
      <c r="AS86" s="51">
        <v>5.8166880607604998</v>
      </c>
      <c r="AT86" s="51">
        <v>1.0606155842542599</v>
      </c>
      <c r="AU86" s="51">
        <v>2.6692275404930101</v>
      </c>
      <c r="AV86" s="51">
        <v>5.6633647680282602</v>
      </c>
      <c r="AW86" s="51">
        <v>7.7779853343963596</v>
      </c>
      <c r="AX86" s="51">
        <v>4.4046247005462602</v>
      </c>
      <c r="AY86" s="51">
        <v>11.4376029968262</v>
      </c>
      <c r="AZ86" s="51">
        <v>8.8745274543762207</v>
      </c>
    </row>
    <row r="87" spans="14:52" x14ac:dyDescent="0.25">
      <c r="N87" s="42"/>
      <c r="O87" s="37"/>
      <c r="P87" s="37"/>
      <c r="Q87" s="37"/>
      <c r="S87" s="66" t="s">
        <v>109</v>
      </c>
      <c r="T87" s="64">
        <f t="shared" si="55"/>
        <v>13</v>
      </c>
      <c r="U87" s="64">
        <f t="shared" si="53"/>
        <v>21</v>
      </c>
      <c r="V87" s="64">
        <f t="shared" si="53"/>
        <v>11</v>
      </c>
      <c r="W87" s="64">
        <f t="shared" si="53"/>
        <v>18</v>
      </c>
      <c r="X87" s="64">
        <f t="shared" si="53"/>
        <v>10.255796432495099</v>
      </c>
      <c r="Y87" s="64">
        <f t="shared" si="53"/>
        <v>13.0798306465149</v>
      </c>
      <c r="Z87" s="64">
        <f t="shared" si="53"/>
        <v>12.6357536315918</v>
      </c>
      <c r="AA87" s="64">
        <f t="shared" si="53"/>
        <v>16.8760070800781</v>
      </c>
      <c r="AB87" s="64">
        <f t="shared" si="53"/>
        <v>16.605363368988002</v>
      </c>
      <c r="AC87" s="64">
        <f t="shared" si="53"/>
        <v>15.7543425559998</v>
      </c>
      <c r="AD87" s="64">
        <f t="shared" si="53"/>
        <v>14.0251264572144</v>
      </c>
      <c r="AE87" s="64">
        <f t="shared" si="53"/>
        <v>17.4381761550903</v>
      </c>
      <c r="AF87" s="64">
        <f t="shared" si="53"/>
        <v>22.750423431396499</v>
      </c>
      <c r="AG87" s="64">
        <f t="shared" si="53"/>
        <v>17.133398056030298</v>
      </c>
      <c r="AH87" s="67">
        <f t="shared" si="53"/>
        <v>17.9098606109619</v>
      </c>
      <c r="AI87" s="71">
        <f t="shared" si="54"/>
        <v>4.9098606109618999</v>
      </c>
      <c r="AJ87" s="94"/>
      <c r="AK87" s="50" t="s">
        <v>134</v>
      </c>
      <c r="AL87" s="51">
        <v>6</v>
      </c>
      <c r="AM87" s="51">
        <v>4</v>
      </c>
      <c r="AN87" s="51">
        <v>6</v>
      </c>
      <c r="AO87" s="51">
        <v>5</v>
      </c>
      <c r="AP87" s="51">
        <v>3.7786998748779301</v>
      </c>
      <c r="AQ87" s="51">
        <v>6.1914316415786699</v>
      </c>
      <c r="AR87" s="51">
        <v>3.51446461677551</v>
      </c>
      <c r="AS87" s="51">
        <v>1.9036283195018799</v>
      </c>
      <c r="AT87" s="51">
        <v>5.4968101978302002</v>
      </c>
      <c r="AU87" s="51">
        <v>1.0478329658508301</v>
      </c>
      <c r="AV87" s="51">
        <v>2.57176393270493</v>
      </c>
      <c r="AW87" s="51">
        <v>5.3999966382980302</v>
      </c>
      <c r="AX87" s="51">
        <v>7.42199611663818</v>
      </c>
      <c r="AY87" s="51">
        <v>4.2362977266311601</v>
      </c>
      <c r="AZ87" s="51">
        <v>10.9136643409729</v>
      </c>
    </row>
    <row r="88" spans="14:52" x14ac:dyDescent="0.25">
      <c r="N88" s="42"/>
      <c r="O88" s="37"/>
      <c r="P88" s="37"/>
      <c r="Q88" s="37"/>
      <c r="S88" s="68" t="s">
        <v>110</v>
      </c>
      <c r="T88" s="62">
        <f t="shared" si="55"/>
        <v>15</v>
      </c>
      <c r="U88" s="62">
        <f t="shared" si="53"/>
        <v>12</v>
      </c>
      <c r="V88" s="62">
        <f t="shared" si="53"/>
        <v>21</v>
      </c>
      <c r="W88" s="62">
        <f t="shared" si="53"/>
        <v>10</v>
      </c>
      <c r="X88" s="62">
        <f t="shared" si="53"/>
        <v>17.769307613372799</v>
      </c>
      <c r="Y88" s="62">
        <f t="shared" si="53"/>
        <v>10.414700508117701</v>
      </c>
      <c r="Z88" s="62">
        <f t="shared" si="53"/>
        <v>13.023641109466601</v>
      </c>
      <c r="AA88" s="62">
        <f t="shared" si="53"/>
        <v>12.741868019104</v>
      </c>
      <c r="AB88" s="62">
        <f t="shared" si="53"/>
        <v>16.776065826416001</v>
      </c>
      <c r="AC88" s="62">
        <f t="shared" si="53"/>
        <v>16.511990070343</v>
      </c>
      <c r="AD88" s="62">
        <f t="shared" si="53"/>
        <v>15.7227149009705</v>
      </c>
      <c r="AE88" s="62">
        <f t="shared" si="53"/>
        <v>14.083606243133501</v>
      </c>
      <c r="AF88" s="62">
        <f t="shared" si="53"/>
        <v>17.3607387542725</v>
      </c>
      <c r="AG88" s="62">
        <f t="shared" si="53"/>
        <v>22.399145126342798</v>
      </c>
      <c r="AH88" s="63">
        <f t="shared" si="53"/>
        <v>17.0761942863464</v>
      </c>
      <c r="AI88" s="92">
        <f t="shared" si="54"/>
        <v>2.0761942863464</v>
      </c>
      <c r="AJ88" s="94"/>
      <c r="AK88" s="50" t="s">
        <v>135</v>
      </c>
      <c r="AL88" s="51">
        <v>3</v>
      </c>
      <c r="AM88" s="51">
        <v>5</v>
      </c>
      <c r="AN88" s="51">
        <v>4</v>
      </c>
      <c r="AO88" s="51">
        <v>6</v>
      </c>
      <c r="AP88" s="51">
        <v>4.6467806100845301</v>
      </c>
      <c r="AQ88" s="51">
        <v>3.5499936342239402</v>
      </c>
      <c r="AR88" s="51">
        <v>5.7825444936752302</v>
      </c>
      <c r="AS88" s="51">
        <v>3.3237487077712999</v>
      </c>
      <c r="AT88" s="51">
        <v>1.8101971000432999</v>
      </c>
      <c r="AU88" s="51">
        <v>5.1874375343322798</v>
      </c>
      <c r="AV88" s="51">
        <v>1.0158232897520101</v>
      </c>
      <c r="AW88" s="51">
        <v>2.4567455053329499</v>
      </c>
      <c r="AX88" s="51">
        <v>5.1292291879653904</v>
      </c>
      <c r="AY88" s="51">
        <v>7.0715842247009304</v>
      </c>
      <c r="AZ88" s="51">
        <v>4.05379390716553</v>
      </c>
    </row>
    <row r="89" spans="14:52" x14ac:dyDescent="0.25">
      <c r="N89" s="42"/>
      <c r="O89" s="37"/>
      <c r="P89" s="37"/>
      <c r="Q89" s="37"/>
      <c r="S89" s="3" t="s">
        <v>9</v>
      </c>
      <c r="T89" s="60">
        <f>SUM(T79:T88)</f>
        <v>152</v>
      </c>
      <c r="U89" s="60">
        <f t="shared" ref="U89:AI89" si="56">SUM(U79:U88)</f>
        <v>146</v>
      </c>
      <c r="V89" s="60">
        <f t="shared" si="56"/>
        <v>145</v>
      </c>
      <c r="W89" s="60">
        <f t="shared" si="56"/>
        <v>140</v>
      </c>
      <c r="X89" s="60">
        <f t="shared" si="56"/>
        <v>155.7286810874937</v>
      </c>
      <c r="Y89" s="60">
        <f t="shared" si="56"/>
        <v>154.9252486228944</v>
      </c>
      <c r="Z89" s="60">
        <f t="shared" si="56"/>
        <v>162.30114603042622</v>
      </c>
      <c r="AA89" s="60">
        <f t="shared" si="56"/>
        <v>169.8725566864014</v>
      </c>
      <c r="AB89" s="60">
        <f t="shared" si="56"/>
        <v>173.60545730590832</v>
      </c>
      <c r="AC89" s="60">
        <f t="shared" si="56"/>
        <v>174.77820968627941</v>
      </c>
      <c r="AD89" s="60">
        <f t="shared" si="56"/>
        <v>175.155658721924</v>
      </c>
      <c r="AE89" s="60">
        <f t="shared" si="56"/>
        <v>176.47431802749639</v>
      </c>
      <c r="AF89" s="60">
        <f t="shared" si="56"/>
        <v>176.9470982551575</v>
      </c>
      <c r="AG89" s="60">
        <f t="shared" si="56"/>
        <v>176.10053396224981</v>
      </c>
      <c r="AH89" s="60">
        <f t="shared" si="56"/>
        <v>170.40137624740603</v>
      </c>
      <c r="AI89" s="60">
        <f t="shared" si="56"/>
        <v>18.401376247406002</v>
      </c>
      <c r="AJ89" s="99"/>
      <c r="AK89" s="50" t="s">
        <v>136</v>
      </c>
      <c r="AL89" s="51">
        <v>0</v>
      </c>
      <c r="AM89" s="51">
        <v>2</v>
      </c>
      <c r="AN89" s="51">
        <v>5</v>
      </c>
      <c r="AO89" s="51">
        <v>4</v>
      </c>
      <c r="AP89" s="51">
        <v>5.5245617628097499</v>
      </c>
      <c r="AQ89" s="51">
        <v>4.2572151422500601</v>
      </c>
      <c r="AR89" s="51">
        <v>3.2768586874008201</v>
      </c>
      <c r="AS89" s="51">
        <v>5.3244236707687396</v>
      </c>
      <c r="AT89" s="51">
        <v>3.08275198936462</v>
      </c>
      <c r="AU89" s="51">
        <v>1.68144688010216</v>
      </c>
      <c r="AV89" s="51">
        <v>4.8196389675140399</v>
      </c>
      <c r="AW89" s="51">
        <v>0.94345831871032704</v>
      </c>
      <c r="AX89" s="51">
        <v>2.2939821481704699</v>
      </c>
      <c r="AY89" s="51">
        <v>4.7973678112030003</v>
      </c>
      <c r="AZ89" s="51">
        <v>6.6269814968109104</v>
      </c>
    </row>
    <row r="90" spans="14:52" x14ac:dyDescent="0.25">
      <c r="N90" s="42"/>
      <c r="O90" s="37"/>
      <c r="P90" s="37"/>
      <c r="Q90" s="37"/>
      <c r="S90" s="75" t="s">
        <v>111</v>
      </c>
      <c r="T90" s="76">
        <f>AL64</f>
        <v>7</v>
      </c>
      <c r="U90" s="76">
        <f t="shared" ref="U90:AH99" si="57">AM64</f>
        <v>16</v>
      </c>
      <c r="V90" s="76">
        <f t="shared" si="57"/>
        <v>12</v>
      </c>
      <c r="W90" s="76">
        <f t="shared" si="57"/>
        <v>19</v>
      </c>
      <c r="X90" s="76">
        <f t="shared" si="57"/>
        <v>10.1476874351501</v>
      </c>
      <c r="Y90" s="76">
        <f t="shared" si="57"/>
        <v>17.516384124755898</v>
      </c>
      <c r="Z90" s="76">
        <f t="shared" si="57"/>
        <v>10.5293869972229</v>
      </c>
      <c r="AA90" s="76">
        <f t="shared" si="57"/>
        <v>12.9499976634979</v>
      </c>
      <c r="AB90" s="76">
        <f t="shared" si="57"/>
        <v>12.8034372329712</v>
      </c>
      <c r="AC90" s="76">
        <f t="shared" si="57"/>
        <v>16.649808883666999</v>
      </c>
      <c r="AD90" s="76">
        <f t="shared" si="57"/>
        <v>16.389706611633301</v>
      </c>
      <c r="AE90" s="76">
        <f t="shared" si="57"/>
        <v>15.6572923660278</v>
      </c>
      <c r="AF90" s="76">
        <f t="shared" si="57"/>
        <v>14.0969262123108</v>
      </c>
      <c r="AG90" s="76">
        <f t="shared" si="57"/>
        <v>17.2502489089966</v>
      </c>
      <c r="AH90" s="77">
        <f t="shared" si="57"/>
        <v>22.049674987793001</v>
      </c>
      <c r="AI90" s="91">
        <f t="shared" ref="AI90:AI99" si="58">AH90-T90</f>
        <v>15.049674987793001</v>
      </c>
      <c r="AJ90" s="94"/>
      <c r="AK90" s="50" t="s">
        <v>137</v>
      </c>
      <c r="AL90" s="51">
        <v>3</v>
      </c>
      <c r="AM90" s="51">
        <v>0</v>
      </c>
      <c r="AN90" s="51">
        <v>2</v>
      </c>
      <c r="AO90" s="51">
        <v>5</v>
      </c>
      <c r="AP90" s="51">
        <v>3.6633487343788098</v>
      </c>
      <c r="AQ90" s="51">
        <v>5.1116997003555298</v>
      </c>
      <c r="AR90" s="51">
        <v>3.9199851751327501</v>
      </c>
      <c r="AS90" s="51">
        <v>3.0368375182151799</v>
      </c>
      <c r="AT90" s="51">
        <v>4.9263916015625</v>
      </c>
      <c r="AU90" s="51">
        <v>2.8625681400299099</v>
      </c>
      <c r="AV90" s="51">
        <v>1.5688267797231701</v>
      </c>
      <c r="AW90" s="51">
        <v>4.4837657213211104</v>
      </c>
      <c r="AX90" s="51">
        <v>0.87420903146266904</v>
      </c>
      <c r="AY90" s="51">
        <v>2.1441180706024201</v>
      </c>
      <c r="AZ90" s="51">
        <v>4.4939057826995903</v>
      </c>
    </row>
    <row r="91" spans="14:52" x14ac:dyDescent="0.25">
      <c r="N91" s="42"/>
      <c r="O91" s="37"/>
      <c r="P91" s="37"/>
      <c r="Q91" s="37"/>
      <c r="S91" s="29" t="s">
        <v>112</v>
      </c>
      <c r="T91" s="60">
        <f>AL65</f>
        <v>14</v>
      </c>
      <c r="U91" s="60">
        <f t="shared" si="57"/>
        <v>7</v>
      </c>
      <c r="V91" s="60">
        <f t="shared" si="57"/>
        <v>15</v>
      </c>
      <c r="W91" s="60">
        <f t="shared" si="57"/>
        <v>11</v>
      </c>
      <c r="X91" s="60">
        <f t="shared" si="57"/>
        <v>18.724550724029498</v>
      </c>
      <c r="Y91" s="60">
        <f t="shared" si="57"/>
        <v>10.247459411621101</v>
      </c>
      <c r="Z91" s="60">
        <f t="shared" si="57"/>
        <v>17.258529663085898</v>
      </c>
      <c r="AA91" s="60">
        <f t="shared" si="57"/>
        <v>10.613433361053501</v>
      </c>
      <c r="AB91" s="60">
        <f t="shared" si="57"/>
        <v>12.8693325519562</v>
      </c>
      <c r="AC91" s="60">
        <f t="shared" si="57"/>
        <v>12.835676193237299</v>
      </c>
      <c r="AD91" s="60">
        <f t="shared" si="57"/>
        <v>16.513152122497601</v>
      </c>
      <c r="AE91" s="60">
        <f t="shared" si="57"/>
        <v>16.250087261200001</v>
      </c>
      <c r="AF91" s="60">
        <f t="shared" si="57"/>
        <v>15.570520401001</v>
      </c>
      <c r="AG91" s="60">
        <f t="shared" si="57"/>
        <v>14.0815806388855</v>
      </c>
      <c r="AH91" s="61">
        <f t="shared" si="57"/>
        <v>17.123781204223601</v>
      </c>
      <c r="AI91" s="70">
        <f t="shared" si="58"/>
        <v>3.1237812042236008</v>
      </c>
      <c r="AJ91" s="94"/>
      <c r="AK91" s="50" t="s">
        <v>138</v>
      </c>
      <c r="AL91" s="51">
        <v>2</v>
      </c>
      <c r="AM91" s="51">
        <v>2</v>
      </c>
      <c r="AN91" s="51">
        <v>0</v>
      </c>
      <c r="AO91" s="51">
        <v>2</v>
      </c>
      <c r="AP91" s="51">
        <v>4.5648217201232901</v>
      </c>
      <c r="AQ91" s="51">
        <v>3.3285222053527801</v>
      </c>
      <c r="AR91" s="51">
        <v>4.7273381948471096</v>
      </c>
      <c r="AS91" s="51">
        <v>3.6029790639877302</v>
      </c>
      <c r="AT91" s="51">
        <v>2.8099818825721701</v>
      </c>
      <c r="AU91" s="51">
        <v>4.5512877702713004</v>
      </c>
      <c r="AV91" s="51">
        <v>2.6460378170013401</v>
      </c>
      <c r="AW91" s="51">
        <v>1.46195390075445</v>
      </c>
      <c r="AX91" s="51">
        <v>4.1531815528869602</v>
      </c>
      <c r="AY91" s="51">
        <v>0.80422441661357902</v>
      </c>
      <c r="AZ91" s="51">
        <v>1.99737453460693</v>
      </c>
    </row>
    <row r="92" spans="14:52" x14ac:dyDescent="0.25">
      <c r="N92" s="42"/>
      <c r="O92" s="37"/>
      <c r="P92" s="37"/>
      <c r="Q92" s="37"/>
      <c r="S92" s="66" t="s">
        <v>113</v>
      </c>
      <c r="T92" s="64">
        <f t="shared" ref="T92:T99" si="59">AL66</f>
        <v>17</v>
      </c>
      <c r="U92" s="64">
        <f t="shared" si="57"/>
        <v>13</v>
      </c>
      <c r="V92" s="64">
        <f t="shared" si="57"/>
        <v>6</v>
      </c>
      <c r="W92" s="64">
        <f t="shared" si="57"/>
        <v>15</v>
      </c>
      <c r="X92" s="64">
        <f t="shared" si="57"/>
        <v>11.017935276031499</v>
      </c>
      <c r="Y92" s="64">
        <f t="shared" si="57"/>
        <v>18.438872814178499</v>
      </c>
      <c r="Z92" s="64">
        <f t="shared" si="57"/>
        <v>10.3007564544678</v>
      </c>
      <c r="AA92" s="64">
        <f t="shared" si="57"/>
        <v>16.963816165924101</v>
      </c>
      <c r="AB92" s="64">
        <f t="shared" si="57"/>
        <v>10.6640753746033</v>
      </c>
      <c r="AC92" s="64">
        <f t="shared" si="57"/>
        <v>12.7731747627258</v>
      </c>
      <c r="AD92" s="64">
        <f t="shared" si="57"/>
        <v>12.8327236175537</v>
      </c>
      <c r="AE92" s="64">
        <f t="shared" si="57"/>
        <v>16.3527207374573</v>
      </c>
      <c r="AF92" s="64">
        <f t="shared" si="57"/>
        <v>16.0687832832336</v>
      </c>
      <c r="AG92" s="64">
        <f t="shared" si="57"/>
        <v>15.4508605003357</v>
      </c>
      <c r="AH92" s="67">
        <f t="shared" si="57"/>
        <v>14.027051448822</v>
      </c>
      <c r="AI92" s="71">
        <f t="shared" si="58"/>
        <v>-2.9729485511779998</v>
      </c>
      <c r="AJ92" s="94"/>
      <c r="AK92" s="50" t="s">
        <v>139</v>
      </c>
      <c r="AL92" s="51">
        <v>1</v>
      </c>
      <c r="AM92" s="51">
        <v>2</v>
      </c>
      <c r="AN92" s="51">
        <v>2</v>
      </c>
      <c r="AO92" s="51">
        <v>0</v>
      </c>
      <c r="AP92" s="51">
        <v>1.7862920761108401</v>
      </c>
      <c r="AQ92" s="51">
        <v>4.1278305053710902</v>
      </c>
      <c r="AR92" s="51">
        <v>2.9930236339569101</v>
      </c>
      <c r="AS92" s="51">
        <v>4.3365704417228699</v>
      </c>
      <c r="AT92" s="51">
        <v>3.2833783626556401</v>
      </c>
      <c r="AU92" s="51">
        <v>2.5791433453559902</v>
      </c>
      <c r="AV92" s="51">
        <v>4.1703758239746103</v>
      </c>
      <c r="AW92" s="51">
        <v>2.4241420030593899</v>
      </c>
      <c r="AX92" s="51">
        <v>1.35154854506254</v>
      </c>
      <c r="AY92" s="51">
        <v>3.81456446647644</v>
      </c>
      <c r="AZ92" s="51">
        <v>0.73260822892189004</v>
      </c>
    </row>
    <row r="93" spans="14:52" x14ac:dyDescent="0.25">
      <c r="S93" s="29" t="s">
        <v>114</v>
      </c>
      <c r="T93" s="60">
        <f t="shared" si="59"/>
        <v>13</v>
      </c>
      <c r="U93" s="60">
        <f t="shared" si="57"/>
        <v>17</v>
      </c>
      <c r="V93" s="60">
        <f t="shared" si="57"/>
        <v>12</v>
      </c>
      <c r="W93" s="60">
        <f t="shared" si="57"/>
        <v>6</v>
      </c>
      <c r="X93" s="60">
        <f t="shared" si="57"/>
        <v>14.7634091377258</v>
      </c>
      <c r="Y93" s="60">
        <f t="shared" si="57"/>
        <v>10.9770321846008</v>
      </c>
      <c r="Z93" s="60">
        <f t="shared" si="57"/>
        <v>18.114366054534901</v>
      </c>
      <c r="AA93" s="60">
        <f t="shared" si="57"/>
        <v>10.297936916351301</v>
      </c>
      <c r="AB93" s="60">
        <f t="shared" si="57"/>
        <v>16.637224197387699</v>
      </c>
      <c r="AC93" s="60">
        <f t="shared" si="57"/>
        <v>10.6570224761963</v>
      </c>
      <c r="AD93" s="60">
        <f t="shared" si="57"/>
        <v>12.631579875946001</v>
      </c>
      <c r="AE93" s="60">
        <f t="shared" si="57"/>
        <v>12.7745656967163</v>
      </c>
      <c r="AF93" s="60">
        <f t="shared" si="57"/>
        <v>16.145750999450701</v>
      </c>
      <c r="AG93" s="60">
        <f t="shared" si="57"/>
        <v>15.8446960449219</v>
      </c>
      <c r="AH93" s="61">
        <f t="shared" si="57"/>
        <v>15.2843804359436</v>
      </c>
      <c r="AI93" s="70">
        <f t="shared" si="58"/>
        <v>2.2843804359436</v>
      </c>
      <c r="AJ93" s="94"/>
      <c r="AK93" s="50" t="s">
        <v>140</v>
      </c>
      <c r="AL93" s="51">
        <v>0</v>
      </c>
      <c r="AM93" s="51">
        <v>1</v>
      </c>
      <c r="AN93" s="51">
        <v>2</v>
      </c>
      <c r="AO93" s="51">
        <v>1</v>
      </c>
      <c r="AP93" s="51">
        <v>0</v>
      </c>
      <c r="AQ93" s="51">
        <v>1.57784736156464</v>
      </c>
      <c r="AR93" s="51">
        <v>3.6905356645584102</v>
      </c>
      <c r="AS93" s="51">
        <v>2.6585222482681301</v>
      </c>
      <c r="AT93" s="51">
        <v>3.9372757077217102</v>
      </c>
      <c r="AU93" s="51">
        <v>2.96040546894073</v>
      </c>
      <c r="AV93" s="51">
        <v>2.3426720499992402</v>
      </c>
      <c r="AW93" s="51">
        <v>3.7803775072097801</v>
      </c>
      <c r="AX93" s="51">
        <v>2.19750916957855</v>
      </c>
      <c r="AY93" s="51">
        <v>1.23717269301414</v>
      </c>
      <c r="AZ93" s="51">
        <v>3.4696011543273899</v>
      </c>
    </row>
    <row r="94" spans="14:52" x14ac:dyDescent="0.25">
      <c r="S94" s="66" t="s">
        <v>115</v>
      </c>
      <c r="T94" s="64">
        <f t="shared" si="59"/>
        <v>10</v>
      </c>
      <c r="U94" s="64">
        <f t="shared" si="57"/>
        <v>13</v>
      </c>
      <c r="V94" s="64">
        <f t="shared" si="57"/>
        <v>17</v>
      </c>
      <c r="W94" s="64">
        <f t="shared" si="57"/>
        <v>12</v>
      </c>
      <c r="X94" s="64">
        <f t="shared" si="57"/>
        <v>6.1161861419677699</v>
      </c>
      <c r="Y94" s="64">
        <f t="shared" si="57"/>
        <v>14.4927778244019</v>
      </c>
      <c r="Z94" s="64">
        <f t="shared" si="57"/>
        <v>10.8971099853516</v>
      </c>
      <c r="AA94" s="64">
        <f t="shared" si="57"/>
        <v>17.759521484375</v>
      </c>
      <c r="AB94" s="64">
        <f t="shared" si="57"/>
        <v>10.251160144805899</v>
      </c>
      <c r="AC94" s="64">
        <f t="shared" si="57"/>
        <v>16.281721115112301</v>
      </c>
      <c r="AD94" s="64">
        <f t="shared" si="57"/>
        <v>10.605728626251199</v>
      </c>
      <c r="AE94" s="64">
        <f t="shared" si="57"/>
        <v>12.4513728618622</v>
      </c>
      <c r="AF94" s="64">
        <f t="shared" si="57"/>
        <v>12.6719465255737</v>
      </c>
      <c r="AG94" s="64">
        <f t="shared" si="57"/>
        <v>15.902997970581101</v>
      </c>
      <c r="AH94" s="67">
        <f t="shared" si="57"/>
        <v>15.586100101470899</v>
      </c>
      <c r="AI94" s="71">
        <f t="shared" si="58"/>
        <v>5.5861001014708993</v>
      </c>
      <c r="AJ94" s="94"/>
      <c r="AK94" s="50" t="s">
        <v>141</v>
      </c>
      <c r="AL94" s="51">
        <v>0</v>
      </c>
      <c r="AM94" s="51">
        <v>0</v>
      </c>
      <c r="AN94" s="51">
        <v>1</v>
      </c>
      <c r="AO94" s="51">
        <v>2</v>
      </c>
      <c r="AP94" s="51">
        <v>0.86822915077209495</v>
      </c>
      <c r="AQ94" s="51">
        <v>0</v>
      </c>
      <c r="AR94" s="51">
        <v>1.38065373897552</v>
      </c>
      <c r="AS94" s="51">
        <v>3.2608830928802499</v>
      </c>
      <c r="AT94" s="51">
        <v>2.3391892313957201</v>
      </c>
      <c r="AU94" s="51">
        <v>3.5287607908248901</v>
      </c>
      <c r="AV94" s="51">
        <v>2.6359926462173502</v>
      </c>
      <c r="AW94" s="51">
        <v>2.10140520334244</v>
      </c>
      <c r="AX94" s="51">
        <v>3.38345783948898</v>
      </c>
      <c r="AY94" s="51">
        <v>1.9696063995361299</v>
      </c>
      <c r="AZ94" s="51">
        <v>1.11945120990276</v>
      </c>
    </row>
    <row r="95" spans="14:52" x14ac:dyDescent="0.25">
      <c r="S95" s="29" t="s">
        <v>116</v>
      </c>
      <c r="T95" s="60">
        <f t="shared" si="59"/>
        <v>10</v>
      </c>
      <c r="U95" s="60">
        <f t="shared" si="57"/>
        <v>10</v>
      </c>
      <c r="V95" s="60">
        <f t="shared" si="57"/>
        <v>11</v>
      </c>
      <c r="W95" s="60">
        <f t="shared" si="57"/>
        <v>17</v>
      </c>
      <c r="X95" s="60">
        <f t="shared" si="57"/>
        <v>11.885468959808399</v>
      </c>
      <c r="Y95" s="60">
        <f t="shared" si="57"/>
        <v>6.2422561645507804</v>
      </c>
      <c r="Z95" s="60">
        <f t="shared" si="57"/>
        <v>14.2680006027222</v>
      </c>
      <c r="AA95" s="60">
        <f t="shared" si="57"/>
        <v>10.852430343627899</v>
      </c>
      <c r="AB95" s="60">
        <f t="shared" si="57"/>
        <v>17.4502401351929</v>
      </c>
      <c r="AC95" s="60">
        <f t="shared" si="57"/>
        <v>10.239226818084701</v>
      </c>
      <c r="AD95" s="60">
        <f t="shared" si="57"/>
        <v>15.990773677825899</v>
      </c>
      <c r="AE95" s="60">
        <f t="shared" si="57"/>
        <v>10.5841507911682</v>
      </c>
      <c r="AF95" s="60">
        <f t="shared" si="57"/>
        <v>12.3066365718842</v>
      </c>
      <c r="AG95" s="60">
        <f t="shared" si="57"/>
        <v>12.605017185211199</v>
      </c>
      <c r="AH95" s="61">
        <f t="shared" si="57"/>
        <v>15.7082962989807</v>
      </c>
      <c r="AI95" s="70">
        <f t="shared" si="58"/>
        <v>5.7082962989807005</v>
      </c>
      <c r="AJ95" s="94"/>
      <c r="AK95" s="50" t="s">
        <v>142</v>
      </c>
      <c r="AL95" s="51">
        <v>0</v>
      </c>
      <c r="AM95" s="51">
        <v>0</v>
      </c>
      <c r="AN95" s="51">
        <v>0</v>
      </c>
      <c r="AO95" s="51">
        <v>1</v>
      </c>
      <c r="AP95" s="51">
        <v>1.70747691392899</v>
      </c>
      <c r="AQ95" s="51">
        <v>0.74071270227432295</v>
      </c>
      <c r="AR95" s="51">
        <v>0</v>
      </c>
      <c r="AS95" s="51">
        <v>1.18886971473694</v>
      </c>
      <c r="AT95" s="51">
        <v>2.84343481063843</v>
      </c>
      <c r="AU95" s="51">
        <v>2.0287256836891201</v>
      </c>
      <c r="AV95" s="51">
        <v>3.1284377276897399</v>
      </c>
      <c r="AW95" s="51">
        <v>2.3188419342040998</v>
      </c>
      <c r="AX95" s="51">
        <v>1.8646999001503</v>
      </c>
      <c r="AY95" s="51">
        <v>2.9935415387153599</v>
      </c>
      <c r="AZ95" s="51">
        <v>1.7453331351280199</v>
      </c>
    </row>
    <row r="96" spans="14:52" x14ac:dyDescent="0.25">
      <c r="S96" s="66" t="s">
        <v>117</v>
      </c>
      <c r="T96" s="64">
        <f t="shared" si="59"/>
        <v>9</v>
      </c>
      <c r="U96" s="64">
        <f t="shared" si="57"/>
        <v>11</v>
      </c>
      <c r="V96" s="64">
        <f t="shared" si="57"/>
        <v>10</v>
      </c>
      <c r="W96" s="64">
        <f t="shared" si="57"/>
        <v>11</v>
      </c>
      <c r="X96" s="64">
        <f t="shared" si="57"/>
        <v>16.624275207519499</v>
      </c>
      <c r="Y96" s="64">
        <f t="shared" si="57"/>
        <v>11.818574428558399</v>
      </c>
      <c r="Z96" s="64">
        <f t="shared" si="57"/>
        <v>6.4199748039245597</v>
      </c>
      <c r="AA96" s="64">
        <f t="shared" si="57"/>
        <v>14.096245765686</v>
      </c>
      <c r="AB96" s="64">
        <f t="shared" si="57"/>
        <v>10.861085891723601</v>
      </c>
      <c r="AC96" s="64">
        <f t="shared" si="57"/>
        <v>17.1966280937195</v>
      </c>
      <c r="AD96" s="64">
        <f t="shared" si="57"/>
        <v>10.282223701477101</v>
      </c>
      <c r="AE96" s="64">
        <f t="shared" si="57"/>
        <v>15.7527451515198</v>
      </c>
      <c r="AF96" s="64">
        <f t="shared" si="57"/>
        <v>10.619560241699199</v>
      </c>
      <c r="AG96" s="64">
        <f t="shared" si="57"/>
        <v>12.222018241882299</v>
      </c>
      <c r="AH96" s="67">
        <f t="shared" si="57"/>
        <v>12.5966820716858</v>
      </c>
      <c r="AI96" s="71">
        <f t="shared" si="58"/>
        <v>3.5966820716857999</v>
      </c>
      <c r="AJ96" s="94"/>
      <c r="AK96" s="50" t="s">
        <v>143</v>
      </c>
      <c r="AL96" s="51">
        <v>0</v>
      </c>
      <c r="AM96" s="51">
        <v>0</v>
      </c>
      <c r="AN96" s="51">
        <v>0</v>
      </c>
      <c r="AO96" s="51">
        <v>0</v>
      </c>
      <c r="AP96" s="51">
        <v>0.83711189031600997</v>
      </c>
      <c r="AQ96" s="51">
        <v>1.43623822927475</v>
      </c>
      <c r="AR96" s="51">
        <v>0.62432497739791903</v>
      </c>
      <c r="AS96" s="51">
        <v>0</v>
      </c>
      <c r="AT96" s="51">
        <v>1.00984299182892</v>
      </c>
      <c r="AU96" s="51">
        <v>2.4421309232711801</v>
      </c>
      <c r="AV96" s="51">
        <v>1.7329571247100799</v>
      </c>
      <c r="AW96" s="51">
        <v>2.7371330857276899</v>
      </c>
      <c r="AX96" s="51">
        <v>2.0094739198684701</v>
      </c>
      <c r="AY96" s="51">
        <v>1.63293069601059</v>
      </c>
      <c r="AZ96" s="51">
        <v>2.6116461157798798</v>
      </c>
    </row>
    <row r="97" spans="19:52" x14ac:dyDescent="0.25">
      <c r="S97" s="29" t="s">
        <v>118</v>
      </c>
      <c r="T97" s="60">
        <f t="shared" si="59"/>
        <v>14</v>
      </c>
      <c r="U97" s="60">
        <f t="shared" si="57"/>
        <v>9</v>
      </c>
      <c r="V97" s="60">
        <f t="shared" si="57"/>
        <v>9</v>
      </c>
      <c r="W97" s="60">
        <f t="shared" si="57"/>
        <v>12</v>
      </c>
      <c r="X97" s="60">
        <f t="shared" si="57"/>
        <v>11.027090311050401</v>
      </c>
      <c r="Y97" s="60">
        <f t="shared" si="57"/>
        <v>16.303855895996101</v>
      </c>
      <c r="Z97" s="60">
        <f t="shared" si="57"/>
        <v>11.801797389984101</v>
      </c>
      <c r="AA97" s="60">
        <f t="shared" si="57"/>
        <v>6.64878225326538</v>
      </c>
      <c r="AB97" s="60">
        <f t="shared" si="57"/>
        <v>13.9770765304565</v>
      </c>
      <c r="AC97" s="60">
        <f t="shared" si="57"/>
        <v>10.924076557159401</v>
      </c>
      <c r="AD97" s="60">
        <f t="shared" si="57"/>
        <v>16.9816346168518</v>
      </c>
      <c r="AE97" s="60">
        <f t="shared" si="57"/>
        <v>10.385049343109101</v>
      </c>
      <c r="AF97" s="60">
        <f t="shared" si="57"/>
        <v>15.587172985076901</v>
      </c>
      <c r="AG97" s="60">
        <f t="shared" si="57"/>
        <v>10.706377983093301</v>
      </c>
      <c r="AH97" s="61">
        <f t="shared" si="57"/>
        <v>12.188972473144499</v>
      </c>
      <c r="AI97" s="70">
        <f t="shared" si="58"/>
        <v>-1.8110275268555007</v>
      </c>
      <c r="AJ97" s="94"/>
      <c r="AK97" s="50" t="s">
        <v>144</v>
      </c>
      <c r="AL97" s="51">
        <v>0</v>
      </c>
      <c r="AM97" s="51">
        <v>0</v>
      </c>
      <c r="AN97" s="51">
        <v>0</v>
      </c>
      <c r="AO97" s="51">
        <v>0</v>
      </c>
      <c r="AP97" s="51">
        <v>0</v>
      </c>
      <c r="AQ97" s="51">
        <v>0.68276214599609397</v>
      </c>
      <c r="AR97" s="51">
        <v>1.1829853057861299</v>
      </c>
      <c r="AS97" s="51">
        <v>0.51735705137252797</v>
      </c>
      <c r="AT97" s="51">
        <v>0</v>
      </c>
      <c r="AU97" s="51">
        <v>0.84356558322906505</v>
      </c>
      <c r="AV97" s="51">
        <v>2.06642758846283</v>
      </c>
      <c r="AW97" s="51">
        <v>1.4527483284473399</v>
      </c>
      <c r="AX97" s="51">
        <v>2.3639165163040201</v>
      </c>
      <c r="AY97" s="51">
        <v>1.71691018342972</v>
      </c>
      <c r="AZ97" s="51">
        <v>1.41248691082001</v>
      </c>
    </row>
    <row r="98" spans="19:52" x14ac:dyDescent="0.25">
      <c r="S98" s="66" t="s">
        <v>119</v>
      </c>
      <c r="T98" s="64">
        <f t="shared" si="59"/>
        <v>11</v>
      </c>
      <c r="U98" s="64">
        <f t="shared" si="57"/>
        <v>13</v>
      </c>
      <c r="V98" s="64">
        <f t="shared" si="57"/>
        <v>9</v>
      </c>
      <c r="W98" s="64">
        <f t="shared" si="57"/>
        <v>8</v>
      </c>
      <c r="X98" s="64">
        <f t="shared" si="57"/>
        <v>11.8693604469299</v>
      </c>
      <c r="Y98" s="64">
        <f t="shared" si="57"/>
        <v>11.0331680774689</v>
      </c>
      <c r="Z98" s="64">
        <f t="shared" si="57"/>
        <v>15.9996962547302</v>
      </c>
      <c r="AA98" s="64">
        <f t="shared" si="57"/>
        <v>11.782422542572</v>
      </c>
      <c r="AB98" s="64">
        <f t="shared" si="57"/>
        <v>6.8565831184387198</v>
      </c>
      <c r="AC98" s="64">
        <f t="shared" si="57"/>
        <v>13.862533092498801</v>
      </c>
      <c r="AD98" s="64">
        <f t="shared" si="57"/>
        <v>10.9751386642456</v>
      </c>
      <c r="AE98" s="64">
        <f t="shared" si="57"/>
        <v>16.7774095535278</v>
      </c>
      <c r="AF98" s="64">
        <f t="shared" si="57"/>
        <v>10.473524093627899</v>
      </c>
      <c r="AG98" s="64">
        <f t="shared" si="57"/>
        <v>15.4216871261597</v>
      </c>
      <c r="AH98" s="67">
        <f t="shared" si="57"/>
        <v>10.784764289856</v>
      </c>
      <c r="AI98" s="71">
        <f t="shared" si="58"/>
        <v>-0.21523571014400034</v>
      </c>
      <c r="AJ98" s="94"/>
      <c r="AK98" s="50" t="s">
        <v>145</v>
      </c>
      <c r="AL98" s="51">
        <v>0</v>
      </c>
      <c r="AM98" s="51">
        <v>0</v>
      </c>
      <c r="AN98" s="51">
        <v>0</v>
      </c>
      <c r="AO98" s="51">
        <v>0</v>
      </c>
      <c r="AP98" s="51">
        <v>0</v>
      </c>
      <c r="AQ98" s="51">
        <v>0</v>
      </c>
      <c r="AR98" s="51">
        <v>0.54664045572280895</v>
      </c>
      <c r="AS98" s="51">
        <v>0.95962354540824901</v>
      </c>
      <c r="AT98" s="51">
        <v>0.42069804668426503</v>
      </c>
      <c r="AU98" s="51">
        <v>0</v>
      </c>
      <c r="AV98" s="51">
        <v>0.69246578216552701</v>
      </c>
      <c r="AW98" s="51">
        <v>1.72203248739243</v>
      </c>
      <c r="AX98" s="51">
        <v>1.1978720426559399</v>
      </c>
      <c r="AY98" s="51">
        <v>2.0175745487213099</v>
      </c>
      <c r="AZ98" s="51">
        <v>1.4476190805435201</v>
      </c>
    </row>
    <row r="99" spans="19:52" x14ac:dyDescent="0.25">
      <c r="S99" s="68" t="s">
        <v>120</v>
      </c>
      <c r="T99" s="62">
        <f t="shared" si="59"/>
        <v>16</v>
      </c>
      <c r="U99" s="62">
        <f t="shared" si="57"/>
        <v>11</v>
      </c>
      <c r="V99" s="62">
        <f t="shared" si="57"/>
        <v>13</v>
      </c>
      <c r="W99" s="62">
        <f t="shared" si="57"/>
        <v>8</v>
      </c>
      <c r="X99" s="62">
        <f t="shared" si="57"/>
        <v>8.0631861686706507</v>
      </c>
      <c r="Y99" s="62">
        <f t="shared" si="57"/>
        <v>11.724184513092</v>
      </c>
      <c r="Z99" s="62">
        <f t="shared" si="57"/>
        <v>11.016062974929801</v>
      </c>
      <c r="AA99" s="62">
        <f t="shared" si="57"/>
        <v>15.721130847930899</v>
      </c>
      <c r="AB99" s="62">
        <f t="shared" si="57"/>
        <v>11.7311134338379</v>
      </c>
      <c r="AC99" s="62">
        <f t="shared" si="57"/>
        <v>6.9897699356079102</v>
      </c>
      <c r="AD99" s="62">
        <f t="shared" si="57"/>
        <v>13.732469081878699</v>
      </c>
      <c r="AE99" s="62">
        <f t="shared" si="57"/>
        <v>10.9811329841614</v>
      </c>
      <c r="AF99" s="62">
        <f t="shared" si="57"/>
        <v>16.561148166656501</v>
      </c>
      <c r="AG99" s="62">
        <f t="shared" si="57"/>
        <v>10.5120167732239</v>
      </c>
      <c r="AH99" s="63">
        <f t="shared" si="57"/>
        <v>15.26282787323</v>
      </c>
      <c r="AI99" s="92">
        <f t="shared" si="58"/>
        <v>-0.73717212676999999</v>
      </c>
      <c r="AJ99" s="94"/>
      <c r="AK99" s="50" t="s">
        <v>146</v>
      </c>
      <c r="AL99" s="51">
        <v>1</v>
      </c>
      <c r="AM99" s="51">
        <v>0</v>
      </c>
      <c r="AN99" s="51">
        <v>0</v>
      </c>
      <c r="AO99" s="51">
        <v>0</v>
      </c>
      <c r="AP99" s="51">
        <v>0</v>
      </c>
      <c r="AQ99" s="51">
        <v>0</v>
      </c>
      <c r="AR99" s="51">
        <v>0</v>
      </c>
      <c r="AS99" s="51">
        <v>0.43861082196235701</v>
      </c>
      <c r="AT99" s="51">
        <v>0.77031525969505299</v>
      </c>
      <c r="AU99" s="51">
        <v>0.34165385365486101</v>
      </c>
      <c r="AV99" s="51">
        <v>0</v>
      </c>
      <c r="AW99" s="51">
        <v>0.56717598438262895</v>
      </c>
      <c r="AX99" s="51">
        <v>1.4242568612098701</v>
      </c>
      <c r="AY99" s="51">
        <v>0.98437261581420898</v>
      </c>
      <c r="AZ99" s="51">
        <v>1.6973529011011099</v>
      </c>
    </row>
    <row r="100" spans="19:52" x14ac:dyDescent="0.25">
      <c r="S100" s="3" t="s">
        <v>9</v>
      </c>
      <c r="T100" s="60">
        <f>SUM(T90:T99)</f>
        <v>121</v>
      </c>
      <c r="U100" s="60">
        <f t="shared" ref="U100:AI100" si="60">SUM(U90:U99)</f>
        <v>120</v>
      </c>
      <c r="V100" s="60">
        <f t="shared" si="60"/>
        <v>114</v>
      </c>
      <c r="W100" s="60">
        <f t="shared" si="60"/>
        <v>119</v>
      </c>
      <c r="X100" s="60">
        <f t="shared" si="60"/>
        <v>120.23914980888354</v>
      </c>
      <c r="Y100" s="60">
        <f t="shared" si="60"/>
        <v>128.79456543922439</v>
      </c>
      <c r="Z100" s="60">
        <f t="shared" si="60"/>
        <v>126.60568118095395</v>
      </c>
      <c r="AA100" s="60">
        <f t="shared" si="60"/>
        <v>127.68571734428396</v>
      </c>
      <c r="AB100" s="60">
        <f t="shared" si="60"/>
        <v>124.10132861137393</v>
      </c>
      <c r="AC100" s="60">
        <f t="shared" si="60"/>
        <v>128.409637928009</v>
      </c>
      <c r="AD100" s="60">
        <f t="shared" si="60"/>
        <v>136.93513059616092</v>
      </c>
      <c r="AE100" s="60">
        <f t="shared" si="60"/>
        <v>137.96652674674991</v>
      </c>
      <c r="AF100" s="60">
        <f t="shared" si="60"/>
        <v>140.1019694805145</v>
      </c>
      <c r="AG100" s="60">
        <f t="shared" si="60"/>
        <v>139.99750137329121</v>
      </c>
      <c r="AH100" s="60">
        <f t="shared" si="60"/>
        <v>150.61253118515012</v>
      </c>
      <c r="AI100" s="60">
        <f t="shared" si="60"/>
        <v>29.612531185150097</v>
      </c>
      <c r="AJ100" s="99"/>
      <c r="AK100" s="50" t="s">
        <v>147</v>
      </c>
      <c r="AL100" s="51">
        <v>0</v>
      </c>
      <c r="AM100" s="51">
        <v>1</v>
      </c>
      <c r="AN100" s="51">
        <v>0</v>
      </c>
      <c r="AO100" s="51">
        <v>0</v>
      </c>
      <c r="AP100" s="51">
        <v>0</v>
      </c>
      <c r="AQ100" s="51">
        <v>0</v>
      </c>
      <c r="AR100" s="51">
        <v>0</v>
      </c>
      <c r="AS100" s="51">
        <v>0</v>
      </c>
      <c r="AT100" s="51">
        <v>0.34330132603645303</v>
      </c>
      <c r="AU100" s="51">
        <v>0.60883560776710499</v>
      </c>
      <c r="AV100" s="51">
        <v>0.27029234170913702</v>
      </c>
      <c r="AW100" s="51">
        <v>0</v>
      </c>
      <c r="AX100" s="51">
        <v>0.453038930892944</v>
      </c>
      <c r="AY100" s="51">
        <v>1.15905809402466</v>
      </c>
      <c r="AZ100" s="51">
        <v>0.79599478840827897</v>
      </c>
    </row>
    <row r="101" spans="19:52" x14ac:dyDescent="0.25">
      <c r="S101" s="75" t="s">
        <v>121</v>
      </c>
      <c r="T101" s="76">
        <f>AL74</f>
        <v>5</v>
      </c>
      <c r="U101" s="76">
        <f t="shared" ref="U101:AH110" si="61">AM74</f>
        <v>16</v>
      </c>
      <c r="V101" s="76">
        <f t="shared" si="61"/>
        <v>11</v>
      </c>
      <c r="W101" s="76">
        <f t="shared" si="61"/>
        <v>13</v>
      </c>
      <c r="X101" s="76">
        <f t="shared" si="61"/>
        <v>8.0504746437072807</v>
      </c>
      <c r="Y101" s="76">
        <f t="shared" si="61"/>
        <v>8.0971212387084996</v>
      </c>
      <c r="Z101" s="76">
        <f t="shared" si="61"/>
        <v>11.6262431144714</v>
      </c>
      <c r="AA101" s="76">
        <f t="shared" si="61"/>
        <v>10.99201130867</v>
      </c>
      <c r="AB101" s="76">
        <f t="shared" si="61"/>
        <v>15.533744812011699</v>
      </c>
      <c r="AC101" s="76">
        <f t="shared" si="61"/>
        <v>11.6935544013977</v>
      </c>
      <c r="AD101" s="76">
        <f t="shared" si="61"/>
        <v>7.0763387680053702</v>
      </c>
      <c r="AE101" s="76">
        <f t="shared" si="61"/>
        <v>13.6456499099731</v>
      </c>
      <c r="AF101" s="76">
        <f t="shared" si="61"/>
        <v>10.9824209213257</v>
      </c>
      <c r="AG101" s="76">
        <f t="shared" si="61"/>
        <v>16.424804210662799</v>
      </c>
      <c r="AH101" s="77">
        <f t="shared" si="61"/>
        <v>10.536828041076699</v>
      </c>
      <c r="AI101" s="91">
        <f t="shared" ref="AI101:AI110" si="62">AH101-T101</f>
        <v>5.5368280410766992</v>
      </c>
      <c r="AJ101" s="94"/>
      <c r="AK101" s="50" t="s">
        <v>148</v>
      </c>
      <c r="AL101" s="51">
        <v>0</v>
      </c>
      <c r="AM101" s="51">
        <v>0</v>
      </c>
      <c r="AN101" s="51">
        <v>0</v>
      </c>
      <c r="AO101" s="51">
        <v>0</v>
      </c>
      <c r="AP101" s="51">
        <v>0</v>
      </c>
      <c r="AQ101" s="51">
        <v>0</v>
      </c>
      <c r="AR101" s="51">
        <v>0</v>
      </c>
      <c r="AS101" s="51">
        <v>0</v>
      </c>
      <c r="AT101" s="51">
        <v>0</v>
      </c>
      <c r="AU101" s="51">
        <v>0.261501044034958</v>
      </c>
      <c r="AV101" s="51">
        <v>0.474959626793861</v>
      </c>
      <c r="AW101" s="51">
        <v>0.210575357079506</v>
      </c>
      <c r="AX101" s="51">
        <v>0</v>
      </c>
      <c r="AY101" s="51">
        <v>0.35550695657730103</v>
      </c>
      <c r="AZ101" s="51">
        <v>0.93090867996215798</v>
      </c>
    </row>
    <row r="102" spans="19:52" x14ac:dyDescent="0.25">
      <c r="S102" s="29" t="s">
        <v>122</v>
      </c>
      <c r="T102" s="60">
        <f>AL75</f>
        <v>10</v>
      </c>
      <c r="U102" s="60">
        <f t="shared" si="61"/>
        <v>5</v>
      </c>
      <c r="V102" s="60">
        <f t="shared" si="61"/>
        <v>16</v>
      </c>
      <c r="W102" s="60">
        <f t="shared" si="61"/>
        <v>11</v>
      </c>
      <c r="X102" s="60">
        <f t="shared" si="61"/>
        <v>12.934675693512</v>
      </c>
      <c r="Y102" s="60">
        <f t="shared" si="61"/>
        <v>8.0925474166870099</v>
      </c>
      <c r="Z102" s="60">
        <f t="shared" si="61"/>
        <v>8.1336970329284703</v>
      </c>
      <c r="AA102" s="60">
        <f t="shared" si="61"/>
        <v>11.578040599823</v>
      </c>
      <c r="AB102" s="60">
        <f t="shared" si="61"/>
        <v>10.9858076572418</v>
      </c>
      <c r="AC102" s="60">
        <f t="shared" si="61"/>
        <v>15.4237146377563</v>
      </c>
      <c r="AD102" s="60">
        <f t="shared" si="61"/>
        <v>11.684253692626999</v>
      </c>
      <c r="AE102" s="60">
        <f t="shared" si="61"/>
        <v>7.1532363891601598</v>
      </c>
      <c r="AF102" s="60">
        <f t="shared" si="61"/>
        <v>13.605023384094199</v>
      </c>
      <c r="AG102" s="60">
        <f t="shared" si="61"/>
        <v>11.002090930938699</v>
      </c>
      <c r="AH102" s="61">
        <f t="shared" si="61"/>
        <v>16.3539991378784</v>
      </c>
      <c r="AI102" s="70">
        <f t="shared" si="62"/>
        <v>6.3539991378784002</v>
      </c>
      <c r="AJ102" s="94"/>
      <c r="AK102" s="50" t="s">
        <v>149</v>
      </c>
      <c r="AL102" s="51">
        <v>1</v>
      </c>
      <c r="AM102" s="51">
        <v>0</v>
      </c>
      <c r="AN102" s="51">
        <v>0</v>
      </c>
      <c r="AO102" s="51">
        <v>0</v>
      </c>
      <c r="AP102" s="51">
        <v>0</v>
      </c>
      <c r="AQ102" s="51">
        <v>0</v>
      </c>
      <c r="AR102" s="51">
        <v>0</v>
      </c>
      <c r="AS102" s="51">
        <v>0</v>
      </c>
      <c r="AT102" s="51">
        <v>0</v>
      </c>
      <c r="AU102" s="51">
        <v>0</v>
      </c>
      <c r="AV102" s="51">
        <v>0.19459293782711001</v>
      </c>
      <c r="AW102" s="51">
        <v>0.365649163722992</v>
      </c>
      <c r="AX102" s="51">
        <v>0.16097418963909099</v>
      </c>
      <c r="AY102" s="51">
        <v>0</v>
      </c>
      <c r="AZ102" s="51">
        <v>0.27438658475875899</v>
      </c>
    </row>
    <row r="103" spans="19:52" x14ac:dyDescent="0.25">
      <c r="S103" s="66" t="s">
        <v>123</v>
      </c>
      <c r="T103" s="64">
        <f t="shared" ref="T103:T110" si="63">AL76</f>
        <v>8</v>
      </c>
      <c r="U103" s="64">
        <f t="shared" si="61"/>
        <v>10</v>
      </c>
      <c r="V103" s="64">
        <f t="shared" si="61"/>
        <v>5</v>
      </c>
      <c r="W103" s="64">
        <f t="shared" si="61"/>
        <v>15</v>
      </c>
      <c r="X103" s="64">
        <f t="shared" si="61"/>
        <v>10.985696554184001</v>
      </c>
      <c r="Y103" s="64">
        <f t="shared" si="61"/>
        <v>12.867407798767101</v>
      </c>
      <c r="Z103" s="64">
        <f t="shared" si="61"/>
        <v>8.1452116966247594</v>
      </c>
      <c r="AA103" s="64">
        <f t="shared" si="61"/>
        <v>8.17571973800659</v>
      </c>
      <c r="AB103" s="64">
        <f t="shared" si="61"/>
        <v>11.515840530395501</v>
      </c>
      <c r="AC103" s="64">
        <f t="shared" si="61"/>
        <v>10.9837148189545</v>
      </c>
      <c r="AD103" s="64">
        <f t="shared" si="61"/>
        <v>15.3041725158691</v>
      </c>
      <c r="AE103" s="64">
        <f t="shared" si="61"/>
        <v>11.6689782142639</v>
      </c>
      <c r="AF103" s="64">
        <f t="shared" si="61"/>
        <v>7.2336697578430202</v>
      </c>
      <c r="AG103" s="64">
        <f t="shared" si="61"/>
        <v>13.5600619316101</v>
      </c>
      <c r="AH103" s="67">
        <f t="shared" si="61"/>
        <v>11.025516986846901</v>
      </c>
      <c r="AI103" s="71">
        <f t="shared" si="62"/>
        <v>3.0255169868469007</v>
      </c>
      <c r="AJ103" s="94"/>
      <c r="AK103" s="50" t="s">
        <v>150</v>
      </c>
      <c r="AL103" s="51">
        <v>0</v>
      </c>
      <c r="AM103" s="51">
        <v>0</v>
      </c>
      <c r="AN103" s="51">
        <v>0</v>
      </c>
      <c r="AO103" s="51">
        <v>0</v>
      </c>
      <c r="AP103" s="51">
        <v>0</v>
      </c>
      <c r="AQ103" s="51">
        <v>0</v>
      </c>
      <c r="AR103" s="51">
        <v>0</v>
      </c>
      <c r="AS103" s="51">
        <v>0</v>
      </c>
      <c r="AT103" s="51">
        <v>0</v>
      </c>
      <c r="AU103" s="51">
        <v>0</v>
      </c>
      <c r="AV103" s="51">
        <v>0</v>
      </c>
      <c r="AW103" s="51">
        <v>0.151734754443169</v>
      </c>
      <c r="AX103" s="51">
        <v>0.28664912283420602</v>
      </c>
      <c r="AY103" s="51">
        <v>0.12565924227237699</v>
      </c>
      <c r="AZ103" s="51">
        <v>0</v>
      </c>
    </row>
    <row r="104" spans="19:52" x14ac:dyDescent="0.25">
      <c r="S104" s="29" t="s">
        <v>124</v>
      </c>
      <c r="T104" s="60">
        <f t="shared" si="63"/>
        <v>2</v>
      </c>
      <c r="U104" s="60">
        <f t="shared" si="61"/>
        <v>8</v>
      </c>
      <c r="V104" s="60">
        <f t="shared" si="61"/>
        <v>10</v>
      </c>
      <c r="W104" s="60">
        <f t="shared" si="61"/>
        <v>5</v>
      </c>
      <c r="X104" s="60">
        <f t="shared" si="61"/>
        <v>14.8546047210693</v>
      </c>
      <c r="Y104" s="60">
        <f t="shared" si="61"/>
        <v>10.9598171710968</v>
      </c>
      <c r="Z104" s="60">
        <f t="shared" si="61"/>
        <v>12.798951625823999</v>
      </c>
      <c r="AA104" s="60">
        <f t="shared" si="61"/>
        <v>8.2113788127899205</v>
      </c>
      <c r="AB104" s="60">
        <f t="shared" si="61"/>
        <v>8.2243535518646205</v>
      </c>
      <c r="AC104" s="60">
        <f t="shared" si="61"/>
        <v>11.438857555389401</v>
      </c>
      <c r="AD104" s="60">
        <f t="shared" si="61"/>
        <v>10.98752784729</v>
      </c>
      <c r="AE104" s="60">
        <f t="shared" si="61"/>
        <v>15.166888236999499</v>
      </c>
      <c r="AF104" s="60">
        <f t="shared" si="61"/>
        <v>11.646909236908</v>
      </c>
      <c r="AG104" s="60">
        <f t="shared" si="61"/>
        <v>7.3224294185638401</v>
      </c>
      <c r="AH104" s="61">
        <f t="shared" si="61"/>
        <v>13.5048360824585</v>
      </c>
      <c r="AI104" s="70">
        <f t="shared" si="62"/>
        <v>11.5048360824585</v>
      </c>
      <c r="AJ104" s="94"/>
      <c r="AK104" s="50"/>
      <c r="AL104" s="50"/>
      <c r="AM104" s="50"/>
      <c r="AN104" s="50"/>
      <c r="AO104" s="50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</row>
    <row r="105" spans="19:52" x14ac:dyDescent="0.25">
      <c r="S105" s="66" t="s">
        <v>125</v>
      </c>
      <c r="T105" s="64">
        <f t="shared" si="63"/>
        <v>2</v>
      </c>
      <c r="U105" s="64">
        <f t="shared" si="61"/>
        <v>2</v>
      </c>
      <c r="V105" s="64">
        <f t="shared" si="61"/>
        <v>7</v>
      </c>
      <c r="W105" s="64">
        <f t="shared" si="61"/>
        <v>10</v>
      </c>
      <c r="X105" s="64">
        <f t="shared" si="61"/>
        <v>5.1046433448791504</v>
      </c>
      <c r="Y105" s="64">
        <f t="shared" si="61"/>
        <v>14.670303821563699</v>
      </c>
      <c r="Z105" s="64">
        <f t="shared" si="61"/>
        <v>10.9027187824249</v>
      </c>
      <c r="AA105" s="64">
        <f t="shared" si="61"/>
        <v>12.7050123214722</v>
      </c>
      <c r="AB105" s="64">
        <f t="shared" si="61"/>
        <v>8.2594721317291295</v>
      </c>
      <c r="AC105" s="64">
        <f t="shared" si="61"/>
        <v>8.25162672996521</v>
      </c>
      <c r="AD105" s="64">
        <f t="shared" si="61"/>
        <v>11.3277130126953</v>
      </c>
      <c r="AE105" s="64">
        <f t="shared" si="61"/>
        <v>10.9699161052704</v>
      </c>
      <c r="AF105" s="64">
        <f t="shared" si="61"/>
        <v>14.993347644805899</v>
      </c>
      <c r="AG105" s="64">
        <f t="shared" si="61"/>
        <v>11.594725131988501</v>
      </c>
      <c r="AH105" s="67">
        <f t="shared" si="61"/>
        <v>7.3885667324066198</v>
      </c>
      <c r="AI105" s="71">
        <f t="shared" si="62"/>
        <v>5.3885667324066198</v>
      </c>
      <c r="AJ105" s="94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</row>
    <row r="106" spans="19:52" x14ac:dyDescent="0.25">
      <c r="S106" s="29" t="s">
        <v>126</v>
      </c>
      <c r="T106" s="60">
        <f t="shared" si="63"/>
        <v>7</v>
      </c>
      <c r="U106" s="60">
        <f t="shared" si="61"/>
        <v>1</v>
      </c>
      <c r="V106" s="60">
        <f t="shared" si="61"/>
        <v>2</v>
      </c>
      <c r="W106" s="60">
        <f t="shared" si="61"/>
        <v>7</v>
      </c>
      <c r="X106" s="60">
        <f t="shared" si="61"/>
        <v>9.9263992309570295</v>
      </c>
      <c r="Y106" s="60">
        <f t="shared" si="61"/>
        <v>5.1587643623352104</v>
      </c>
      <c r="Z106" s="60">
        <f t="shared" si="61"/>
        <v>14.470252037048301</v>
      </c>
      <c r="AA106" s="60">
        <f t="shared" si="61"/>
        <v>10.818891525268601</v>
      </c>
      <c r="AB106" s="60">
        <f t="shared" si="61"/>
        <v>12.5754585266113</v>
      </c>
      <c r="AC106" s="60">
        <f t="shared" si="61"/>
        <v>8.2558522224426305</v>
      </c>
      <c r="AD106" s="60">
        <f t="shared" si="61"/>
        <v>8.2394137382507306</v>
      </c>
      <c r="AE106" s="60">
        <f t="shared" si="61"/>
        <v>11.2027244567871</v>
      </c>
      <c r="AF106" s="60">
        <f t="shared" si="61"/>
        <v>10.907913684844999</v>
      </c>
      <c r="AG106" s="60">
        <f t="shared" si="61"/>
        <v>14.808063983917201</v>
      </c>
      <c r="AH106" s="61">
        <f t="shared" si="61"/>
        <v>11.5154404640198</v>
      </c>
      <c r="AI106" s="70">
        <f t="shared" si="62"/>
        <v>4.5154404640198003</v>
      </c>
      <c r="AJ106" s="94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</row>
    <row r="107" spans="19:52" x14ac:dyDescent="0.25">
      <c r="S107" s="66" t="s">
        <v>127</v>
      </c>
      <c r="T107" s="64">
        <f t="shared" si="63"/>
        <v>2</v>
      </c>
      <c r="U107" s="64">
        <f t="shared" si="61"/>
        <v>7</v>
      </c>
      <c r="V107" s="64">
        <f t="shared" si="61"/>
        <v>1</v>
      </c>
      <c r="W107" s="64">
        <f t="shared" si="61"/>
        <v>3</v>
      </c>
      <c r="X107" s="64">
        <f t="shared" si="61"/>
        <v>6.8979854583740199</v>
      </c>
      <c r="Y107" s="64">
        <f t="shared" si="61"/>
        <v>9.76776170730591</v>
      </c>
      <c r="Z107" s="64">
        <f t="shared" si="61"/>
        <v>5.1356062889099103</v>
      </c>
      <c r="AA107" s="64">
        <f t="shared" si="61"/>
        <v>14.191217899322501</v>
      </c>
      <c r="AB107" s="64">
        <f t="shared" si="61"/>
        <v>10.6587171554565</v>
      </c>
      <c r="AC107" s="64">
        <f t="shared" si="61"/>
        <v>12.3617186546326</v>
      </c>
      <c r="AD107" s="64">
        <f t="shared" si="61"/>
        <v>8.1673676967620903</v>
      </c>
      <c r="AE107" s="64">
        <f t="shared" si="61"/>
        <v>8.1445517539977992</v>
      </c>
      <c r="AF107" s="64">
        <f t="shared" si="61"/>
        <v>10.997899532318099</v>
      </c>
      <c r="AG107" s="64">
        <f t="shared" si="61"/>
        <v>10.758641004562399</v>
      </c>
      <c r="AH107" s="67">
        <f t="shared" si="61"/>
        <v>14.538208484649701</v>
      </c>
      <c r="AI107" s="71">
        <f t="shared" si="62"/>
        <v>12.538208484649701</v>
      </c>
      <c r="AJ107" s="94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</row>
    <row r="108" spans="19:52" x14ac:dyDescent="0.25">
      <c r="S108" s="29" t="s">
        <v>128</v>
      </c>
      <c r="T108" s="60">
        <f t="shared" si="63"/>
        <v>4</v>
      </c>
      <c r="U108" s="60">
        <f t="shared" si="61"/>
        <v>2</v>
      </c>
      <c r="V108" s="60">
        <f t="shared" si="61"/>
        <v>7</v>
      </c>
      <c r="W108" s="60">
        <f t="shared" si="61"/>
        <v>1</v>
      </c>
      <c r="X108" s="60">
        <f t="shared" si="61"/>
        <v>2.9549926519393899</v>
      </c>
      <c r="Y108" s="60">
        <f t="shared" si="61"/>
        <v>6.7257761955261204</v>
      </c>
      <c r="Z108" s="60">
        <f t="shared" si="61"/>
        <v>9.4928148984909093</v>
      </c>
      <c r="AA108" s="60">
        <f t="shared" si="61"/>
        <v>5.0356352329254204</v>
      </c>
      <c r="AB108" s="60">
        <f t="shared" si="61"/>
        <v>13.811318397521999</v>
      </c>
      <c r="AC108" s="60">
        <f t="shared" si="61"/>
        <v>10.415964603424101</v>
      </c>
      <c r="AD108" s="60">
        <f t="shared" si="61"/>
        <v>12.0259311199188</v>
      </c>
      <c r="AE108" s="60">
        <f t="shared" si="61"/>
        <v>7.9733929634094203</v>
      </c>
      <c r="AF108" s="60">
        <f t="shared" si="61"/>
        <v>7.9531323909759504</v>
      </c>
      <c r="AG108" s="60">
        <f t="shared" si="61"/>
        <v>10.6949462890625</v>
      </c>
      <c r="AH108" s="61">
        <f t="shared" si="61"/>
        <v>10.491841793060299</v>
      </c>
      <c r="AI108" s="70">
        <f t="shared" si="62"/>
        <v>6.4918417930602992</v>
      </c>
      <c r="AJ108" s="94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</row>
    <row r="109" spans="19:52" x14ac:dyDescent="0.25">
      <c r="S109" s="66" t="s">
        <v>129</v>
      </c>
      <c r="T109" s="64">
        <f t="shared" si="63"/>
        <v>7</v>
      </c>
      <c r="U109" s="64">
        <f t="shared" si="61"/>
        <v>4</v>
      </c>
      <c r="V109" s="64">
        <f t="shared" si="61"/>
        <v>2</v>
      </c>
      <c r="W109" s="64">
        <f t="shared" si="61"/>
        <v>7</v>
      </c>
      <c r="X109" s="64">
        <f t="shared" si="61"/>
        <v>0.987543165683746</v>
      </c>
      <c r="Y109" s="64">
        <f t="shared" si="61"/>
        <v>2.8716181516647299</v>
      </c>
      <c r="Z109" s="64">
        <f t="shared" si="61"/>
        <v>6.4854907989501998</v>
      </c>
      <c r="AA109" s="64">
        <f t="shared" si="61"/>
        <v>9.1256890296936</v>
      </c>
      <c r="AB109" s="64">
        <f t="shared" si="61"/>
        <v>4.8841800689697301</v>
      </c>
      <c r="AC109" s="64">
        <f t="shared" si="61"/>
        <v>13.3145132064819</v>
      </c>
      <c r="AD109" s="64">
        <f t="shared" si="61"/>
        <v>10.089298009872399</v>
      </c>
      <c r="AE109" s="64">
        <f t="shared" si="61"/>
        <v>11.5785796642303</v>
      </c>
      <c r="AF109" s="64">
        <f t="shared" si="61"/>
        <v>7.6971545219421396</v>
      </c>
      <c r="AG109" s="64">
        <f t="shared" si="61"/>
        <v>7.6818685531616202</v>
      </c>
      <c r="AH109" s="67">
        <f t="shared" si="61"/>
        <v>10.2821760177612</v>
      </c>
      <c r="AI109" s="71">
        <f t="shared" si="62"/>
        <v>3.2821760177612003</v>
      </c>
      <c r="AJ109" s="94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</row>
    <row r="110" spans="19:52" x14ac:dyDescent="0.25">
      <c r="S110" s="68" t="s">
        <v>130</v>
      </c>
      <c r="T110" s="62">
        <f t="shared" si="63"/>
        <v>4</v>
      </c>
      <c r="U110" s="62">
        <f t="shared" si="61"/>
        <v>7</v>
      </c>
      <c r="V110" s="62">
        <f t="shared" si="61"/>
        <v>4</v>
      </c>
      <c r="W110" s="62">
        <f t="shared" si="61"/>
        <v>2</v>
      </c>
      <c r="X110" s="62">
        <f t="shared" si="61"/>
        <v>6.6587321758270299</v>
      </c>
      <c r="Y110" s="62">
        <f t="shared" si="61"/>
        <v>0.97599428892135598</v>
      </c>
      <c r="Z110" s="62">
        <f t="shared" si="61"/>
        <v>2.7947334051132202</v>
      </c>
      <c r="AA110" s="62">
        <f t="shared" si="61"/>
        <v>6.25178790092468</v>
      </c>
      <c r="AB110" s="62">
        <f t="shared" si="61"/>
        <v>8.7392669916153007</v>
      </c>
      <c r="AC110" s="62">
        <f t="shared" si="61"/>
        <v>4.7346718311309797</v>
      </c>
      <c r="AD110" s="62">
        <f t="shared" si="61"/>
        <v>12.806305885314901</v>
      </c>
      <c r="AE110" s="62">
        <f t="shared" si="61"/>
        <v>9.7593891620636004</v>
      </c>
      <c r="AF110" s="62">
        <f t="shared" si="61"/>
        <v>11.1088571548462</v>
      </c>
      <c r="AG110" s="62">
        <f t="shared" si="61"/>
        <v>7.4085955619812003</v>
      </c>
      <c r="AH110" s="63">
        <f t="shared" si="61"/>
        <v>7.4063911437988299</v>
      </c>
      <c r="AI110" s="92">
        <f t="shared" si="62"/>
        <v>3.4063911437988299</v>
      </c>
      <c r="AJ110" s="94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</row>
    <row r="111" spans="19:52" x14ac:dyDescent="0.25">
      <c r="S111" s="3" t="s">
        <v>9</v>
      </c>
      <c r="T111" s="60">
        <f>SUM(T101:T110)</f>
        <v>51</v>
      </c>
      <c r="U111" s="60">
        <f t="shared" ref="U111:AI111" si="64">SUM(U101:U110)</f>
        <v>62</v>
      </c>
      <c r="V111" s="60">
        <f t="shared" si="64"/>
        <v>65</v>
      </c>
      <c r="W111" s="60">
        <f t="shared" si="64"/>
        <v>74</v>
      </c>
      <c r="X111" s="60">
        <f t="shared" si="64"/>
        <v>79.355747640132947</v>
      </c>
      <c r="Y111" s="60">
        <f t="shared" si="64"/>
        <v>80.187112152576447</v>
      </c>
      <c r="Z111" s="60">
        <f t="shared" si="64"/>
        <v>89.985719680786062</v>
      </c>
      <c r="AA111" s="60">
        <f t="shared" si="64"/>
        <v>97.085384368896499</v>
      </c>
      <c r="AB111" s="60">
        <f t="shared" si="64"/>
        <v>105.18815982341756</v>
      </c>
      <c r="AC111" s="60">
        <f t="shared" si="64"/>
        <v>106.87418866157532</v>
      </c>
      <c r="AD111" s="60">
        <f t="shared" si="64"/>
        <v>107.70832228660568</v>
      </c>
      <c r="AE111" s="60">
        <f t="shared" si="64"/>
        <v>107.26330685615528</v>
      </c>
      <c r="AF111" s="60">
        <f t="shared" si="64"/>
        <v>107.12632822990422</v>
      </c>
      <c r="AG111" s="60">
        <f t="shared" si="64"/>
        <v>111.25622701644886</v>
      </c>
      <c r="AH111" s="60">
        <f t="shared" si="64"/>
        <v>113.04380488395695</v>
      </c>
      <c r="AI111" s="60">
        <f t="shared" si="64"/>
        <v>62.043804883956952</v>
      </c>
      <c r="AJ111" s="99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</row>
    <row r="112" spans="19:52" x14ac:dyDescent="0.25">
      <c r="S112" s="75" t="s">
        <v>131</v>
      </c>
      <c r="T112" s="76">
        <f>AL84</f>
        <v>5</v>
      </c>
      <c r="U112" s="76">
        <f t="shared" ref="U112:AH121" si="65">AM84</f>
        <v>4</v>
      </c>
      <c r="V112" s="76">
        <f t="shared" si="65"/>
        <v>7</v>
      </c>
      <c r="W112" s="76">
        <f t="shared" si="65"/>
        <v>4</v>
      </c>
      <c r="X112" s="76">
        <f t="shared" si="65"/>
        <v>1.99604419246316</v>
      </c>
      <c r="Y112" s="76">
        <f t="shared" si="65"/>
        <v>6.3716480731964102</v>
      </c>
      <c r="Z112" s="76">
        <f t="shared" si="65"/>
        <v>1.0030853971839</v>
      </c>
      <c r="AA112" s="76">
        <f t="shared" si="65"/>
        <v>2.7541420459747301</v>
      </c>
      <c r="AB112" s="76">
        <f t="shared" si="65"/>
        <v>6.0584748983383196</v>
      </c>
      <c r="AC112" s="76">
        <f t="shared" si="65"/>
        <v>8.4169375896453893</v>
      </c>
      <c r="AD112" s="76">
        <f t="shared" si="65"/>
        <v>4.6273391246795699</v>
      </c>
      <c r="AE112" s="76">
        <f t="shared" si="65"/>
        <v>12.3541669845581</v>
      </c>
      <c r="AF112" s="76">
        <f t="shared" si="65"/>
        <v>9.4709396362304705</v>
      </c>
      <c r="AG112" s="76">
        <f t="shared" si="65"/>
        <v>10.7078256607056</v>
      </c>
      <c r="AH112" s="77">
        <f t="shared" si="65"/>
        <v>7.1783936023712203</v>
      </c>
      <c r="AI112" s="81">
        <f t="shared" ref="AI112:AI121" si="66">AH112-T112</f>
        <v>2.1783936023712203</v>
      </c>
      <c r="AJ112" s="94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</row>
    <row r="113" spans="19:52" x14ac:dyDescent="0.25">
      <c r="S113" s="29" t="s">
        <v>132</v>
      </c>
      <c r="T113" s="60">
        <f>AL85</f>
        <v>7</v>
      </c>
      <c r="U113" s="60">
        <f t="shared" si="65"/>
        <v>5</v>
      </c>
      <c r="V113" s="60">
        <f t="shared" si="65"/>
        <v>4</v>
      </c>
      <c r="W113" s="60">
        <f t="shared" si="65"/>
        <v>7</v>
      </c>
      <c r="X113" s="60">
        <f t="shared" si="65"/>
        <v>3.8585851192474401</v>
      </c>
      <c r="Y113" s="60">
        <f t="shared" si="65"/>
        <v>1.99854768812656</v>
      </c>
      <c r="Z113" s="60">
        <f t="shared" si="65"/>
        <v>6.0984580516815203</v>
      </c>
      <c r="AA113" s="60">
        <f t="shared" si="65"/>
        <v>1.03725917637348</v>
      </c>
      <c r="AB113" s="60">
        <f t="shared" si="65"/>
        <v>2.7208721637725799</v>
      </c>
      <c r="AC113" s="60">
        <f t="shared" si="65"/>
        <v>5.8725864887237504</v>
      </c>
      <c r="AD113" s="60">
        <f t="shared" si="65"/>
        <v>8.0988389253616297</v>
      </c>
      <c r="AE113" s="60">
        <f t="shared" si="65"/>
        <v>4.52545237541199</v>
      </c>
      <c r="AF113" s="60">
        <f t="shared" si="65"/>
        <v>11.9052333831787</v>
      </c>
      <c r="AG113" s="60">
        <f t="shared" si="65"/>
        <v>9.1852962970733607</v>
      </c>
      <c r="AH113" s="61">
        <f t="shared" si="65"/>
        <v>10.311018705367999</v>
      </c>
      <c r="AI113" s="70">
        <f t="shared" si="66"/>
        <v>3.3110187053679994</v>
      </c>
      <c r="AJ113" s="94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</row>
    <row r="114" spans="19:52" x14ac:dyDescent="0.25">
      <c r="S114" s="66" t="s">
        <v>133</v>
      </c>
      <c r="T114" s="64">
        <f t="shared" ref="T114:T121" si="67">AL86</f>
        <v>4</v>
      </c>
      <c r="U114" s="64">
        <f t="shared" si="65"/>
        <v>6</v>
      </c>
      <c r="V114" s="64">
        <f t="shared" si="65"/>
        <v>5</v>
      </c>
      <c r="W114" s="64">
        <f t="shared" si="65"/>
        <v>4</v>
      </c>
      <c r="X114" s="64">
        <f t="shared" si="65"/>
        <v>6.6214463710784903</v>
      </c>
      <c r="Y114" s="64">
        <f t="shared" si="65"/>
        <v>3.7054643630981401</v>
      </c>
      <c r="Z114" s="64">
        <f t="shared" si="65"/>
        <v>1.9765430390834799</v>
      </c>
      <c r="AA114" s="64">
        <f t="shared" si="65"/>
        <v>5.8166880607604998</v>
      </c>
      <c r="AB114" s="64">
        <f t="shared" si="65"/>
        <v>1.0606155842542599</v>
      </c>
      <c r="AC114" s="64">
        <f t="shared" si="65"/>
        <v>2.6692275404930101</v>
      </c>
      <c r="AD114" s="64">
        <f t="shared" si="65"/>
        <v>5.6633647680282602</v>
      </c>
      <c r="AE114" s="64">
        <f t="shared" si="65"/>
        <v>7.7779853343963596</v>
      </c>
      <c r="AF114" s="64">
        <f t="shared" si="65"/>
        <v>4.4046247005462602</v>
      </c>
      <c r="AG114" s="64">
        <f t="shared" si="65"/>
        <v>11.4376029968262</v>
      </c>
      <c r="AH114" s="67">
        <f t="shared" si="65"/>
        <v>8.8745274543762207</v>
      </c>
      <c r="AI114" s="71">
        <f t="shared" si="66"/>
        <v>4.8745274543762207</v>
      </c>
      <c r="AJ114" s="94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</row>
    <row r="115" spans="19:52" x14ac:dyDescent="0.25">
      <c r="S115" s="29" t="s">
        <v>134</v>
      </c>
      <c r="T115" s="60">
        <f t="shared" si="67"/>
        <v>6</v>
      </c>
      <c r="U115" s="60">
        <f t="shared" si="65"/>
        <v>4</v>
      </c>
      <c r="V115" s="60">
        <f t="shared" si="65"/>
        <v>6</v>
      </c>
      <c r="W115" s="60">
        <f t="shared" si="65"/>
        <v>5</v>
      </c>
      <c r="X115" s="60">
        <f t="shared" si="65"/>
        <v>3.7786998748779301</v>
      </c>
      <c r="Y115" s="60">
        <f t="shared" si="65"/>
        <v>6.1914316415786699</v>
      </c>
      <c r="Z115" s="60">
        <f t="shared" si="65"/>
        <v>3.51446461677551</v>
      </c>
      <c r="AA115" s="60">
        <f t="shared" si="65"/>
        <v>1.9036283195018799</v>
      </c>
      <c r="AB115" s="60">
        <f t="shared" si="65"/>
        <v>5.4968101978302002</v>
      </c>
      <c r="AC115" s="60">
        <f t="shared" si="65"/>
        <v>1.0478329658508301</v>
      </c>
      <c r="AD115" s="60">
        <f t="shared" si="65"/>
        <v>2.57176393270493</v>
      </c>
      <c r="AE115" s="60">
        <f t="shared" si="65"/>
        <v>5.3999966382980302</v>
      </c>
      <c r="AF115" s="60">
        <f t="shared" si="65"/>
        <v>7.42199611663818</v>
      </c>
      <c r="AG115" s="60">
        <f t="shared" si="65"/>
        <v>4.2362977266311601</v>
      </c>
      <c r="AH115" s="61">
        <f t="shared" si="65"/>
        <v>10.9136643409729</v>
      </c>
      <c r="AI115" s="70">
        <f t="shared" si="66"/>
        <v>4.9136643409729004</v>
      </c>
      <c r="AJ115" s="94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</row>
    <row r="116" spans="19:52" x14ac:dyDescent="0.25">
      <c r="S116" s="66" t="s">
        <v>135</v>
      </c>
      <c r="T116" s="64">
        <f t="shared" si="67"/>
        <v>3</v>
      </c>
      <c r="U116" s="64">
        <f t="shared" si="65"/>
        <v>5</v>
      </c>
      <c r="V116" s="64">
        <f t="shared" si="65"/>
        <v>4</v>
      </c>
      <c r="W116" s="64">
        <f t="shared" si="65"/>
        <v>6</v>
      </c>
      <c r="X116" s="64">
        <f t="shared" si="65"/>
        <v>4.6467806100845301</v>
      </c>
      <c r="Y116" s="64">
        <f t="shared" si="65"/>
        <v>3.5499936342239402</v>
      </c>
      <c r="Z116" s="64">
        <f t="shared" si="65"/>
        <v>5.7825444936752302</v>
      </c>
      <c r="AA116" s="64">
        <f t="shared" si="65"/>
        <v>3.3237487077712999</v>
      </c>
      <c r="AB116" s="64">
        <f t="shared" si="65"/>
        <v>1.8101971000432999</v>
      </c>
      <c r="AC116" s="64">
        <f t="shared" si="65"/>
        <v>5.1874375343322798</v>
      </c>
      <c r="AD116" s="64">
        <f t="shared" si="65"/>
        <v>1.0158232897520101</v>
      </c>
      <c r="AE116" s="64">
        <f t="shared" si="65"/>
        <v>2.4567455053329499</v>
      </c>
      <c r="AF116" s="64">
        <f t="shared" si="65"/>
        <v>5.1292291879653904</v>
      </c>
      <c r="AG116" s="64">
        <f t="shared" si="65"/>
        <v>7.0715842247009304</v>
      </c>
      <c r="AH116" s="67">
        <f t="shared" si="65"/>
        <v>4.05379390716553</v>
      </c>
      <c r="AI116" s="71">
        <f t="shared" si="66"/>
        <v>1.05379390716553</v>
      </c>
      <c r="AJ116" s="94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</row>
    <row r="117" spans="19:52" x14ac:dyDescent="0.25">
      <c r="S117" s="29" t="s">
        <v>136</v>
      </c>
      <c r="T117" s="60">
        <f t="shared" si="67"/>
        <v>0</v>
      </c>
      <c r="U117" s="60">
        <f t="shared" si="65"/>
        <v>2</v>
      </c>
      <c r="V117" s="60">
        <f t="shared" si="65"/>
        <v>5</v>
      </c>
      <c r="W117" s="60">
        <f t="shared" si="65"/>
        <v>4</v>
      </c>
      <c r="X117" s="60">
        <f t="shared" si="65"/>
        <v>5.5245617628097499</v>
      </c>
      <c r="Y117" s="60">
        <f t="shared" si="65"/>
        <v>4.2572151422500601</v>
      </c>
      <c r="Z117" s="60">
        <f t="shared" si="65"/>
        <v>3.2768586874008201</v>
      </c>
      <c r="AA117" s="60">
        <f t="shared" si="65"/>
        <v>5.3244236707687396</v>
      </c>
      <c r="AB117" s="60">
        <f t="shared" si="65"/>
        <v>3.08275198936462</v>
      </c>
      <c r="AC117" s="60">
        <f t="shared" si="65"/>
        <v>1.68144688010216</v>
      </c>
      <c r="AD117" s="60">
        <f t="shared" si="65"/>
        <v>4.8196389675140399</v>
      </c>
      <c r="AE117" s="60">
        <f t="shared" si="65"/>
        <v>0.94345831871032704</v>
      </c>
      <c r="AF117" s="60">
        <f t="shared" si="65"/>
        <v>2.2939821481704699</v>
      </c>
      <c r="AG117" s="60">
        <f t="shared" si="65"/>
        <v>4.7973678112030003</v>
      </c>
      <c r="AH117" s="61">
        <f t="shared" si="65"/>
        <v>6.6269814968109104</v>
      </c>
      <c r="AI117" s="70">
        <f t="shared" si="66"/>
        <v>6.6269814968109104</v>
      </c>
      <c r="AJ117" s="94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</row>
    <row r="118" spans="19:52" x14ac:dyDescent="0.25">
      <c r="S118" s="66" t="s">
        <v>137</v>
      </c>
      <c r="T118" s="64">
        <f t="shared" si="67"/>
        <v>3</v>
      </c>
      <c r="U118" s="64">
        <f t="shared" si="65"/>
        <v>0</v>
      </c>
      <c r="V118" s="64">
        <f t="shared" si="65"/>
        <v>2</v>
      </c>
      <c r="W118" s="64">
        <f t="shared" si="65"/>
        <v>5</v>
      </c>
      <c r="X118" s="64">
        <f t="shared" si="65"/>
        <v>3.6633487343788098</v>
      </c>
      <c r="Y118" s="64">
        <f t="shared" si="65"/>
        <v>5.1116997003555298</v>
      </c>
      <c r="Z118" s="64">
        <f t="shared" si="65"/>
        <v>3.9199851751327501</v>
      </c>
      <c r="AA118" s="64">
        <f t="shared" si="65"/>
        <v>3.0368375182151799</v>
      </c>
      <c r="AB118" s="64">
        <f t="shared" si="65"/>
        <v>4.9263916015625</v>
      </c>
      <c r="AC118" s="64">
        <f t="shared" si="65"/>
        <v>2.8625681400299099</v>
      </c>
      <c r="AD118" s="64">
        <f t="shared" si="65"/>
        <v>1.5688267797231701</v>
      </c>
      <c r="AE118" s="64">
        <f t="shared" si="65"/>
        <v>4.4837657213211104</v>
      </c>
      <c r="AF118" s="64">
        <f t="shared" si="65"/>
        <v>0.87420903146266904</v>
      </c>
      <c r="AG118" s="64">
        <f t="shared" si="65"/>
        <v>2.1441180706024201</v>
      </c>
      <c r="AH118" s="67">
        <f t="shared" si="65"/>
        <v>4.4939057826995903</v>
      </c>
      <c r="AI118" s="71">
        <f t="shared" si="66"/>
        <v>1.4939057826995903</v>
      </c>
      <c r="AJ118" s="94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</row>
    <row r="119" spans="19:52" x14ac:dyDescent="0.25">
      <c r="S119" s="29" t="s">
        <v>138</v>
      </c>
      <c r="T119" s="60">
        <f t="shared" si="67"/>
        <v>2</v>
      </c>
      <c r="U119" s="60">
        <f t="shared" si="65"/>
        <v>2</v>
      </c>
      <c r="V119" s="60">
        <f t="shared" si="65"/>
        <v>0</v>
      </c>
      <c r="W119" s="60">
        <f t="shared" si="65"/>
        <v>2</v>
      </c>
      <c r="X119" s="60">
        <f t="shared" si="65"/>
        <v>4.5648217201232901</v>
      </c>
      <c r="Y119" s="60">
        <f t="shared" si="65"/>
        <v>3.3285222053527801</v>
      </c>
      <c r="Z119" s="60">
        <f t="shared" si="65"/>
        <v>4.7273381948471096</v>
      </c>
      <c r="AA119" s="60">
        <f t="shared" si="65"/>
        <v>3.6029790639877302</v>
      </c>
      <c r="AB119" s="60">
        <f t="shared" si="65"/>
        <v>2.8099818825721701</v>
      </c>
      <c r="AC119" s="60">
        <f t="shared" si="65"/>
        <v>4.5512877702713004</v>
      </c>
      <c r="AD119" s="60">
        <f t="shared" si="65"/>
        <v>2.6460378170013401</v>
      </c>
      <c r="AE119" s="60">
        <f t="shared" si="65"/>
        <v>1.46195390075445</v>
      </c>
      <c r="AF119" s="60">
        <f t="shared" si="65"/>
        <v>4.1531815528869602</v>
      </c>
      <c r="AG119" s="60">
        <f t="shared" si="65"/>
        <v>0.80422441661357902</v>
      </c>
      <c r="AH119" s="61">
        <f t="shared" si="65"/>
        <v>1.99737453460693</v>
      </c>
      <c r="AI119" s="70">
        <f t="shared" si="66"/>
        <v>-2.625465393069959E-3</v>
      </c>
      <c r="AJ119" s="94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</row>
    <row r="120" spans="19:52" x14ac:dyDescent="0.25">
      <c r="S120" s="66" t="s">
        <v>139</v>
      </c>
      <c r="T120" s="64">
        <f t="shared" si="67"/>
        <v>1</v>
      </c>
      <c r="U120" s="64">
        <f t="shared" si="65"/>
        <v>2</v>
      </c>
      <c r="V120" s="64">
        <f t="shared" si="65"/>
        <v>2</v>
      </c>
      <c r="W120" s="64">
        <f t="shared" si="65"/>
        <v>0</v>
      </c>
      <c r="X120" s="64">
        <f t="shared" si="65"/>
        <v>1.7862920761108401</v>
      </c>
      <c r="Y120" s="64">
        <f t="shared" si="65"/>
        <v>4.1278305053710902</v>
      </c>
      <c r="Z120" s="64">
        <f t="shared" si="65"/>
        <v>2.9930236339569101</v>
      </c>
      <c r="AA120" s="64">
        <f t="shared" si="65"/>
        <v>4.3365704417228699</v>
      </c>
      <c r="AB120" s="64">
        <f t="shared" si="65"/>
        <v>3.2833783626556401</v>
      </c>
      <c r="AC120" s="64">
        <f t="shared" si="65"/>
        <v>2.5791433453559902</v>
      </c>
      <c r="AD120" s="64">
        <f t="shared" si="65"/>
        <v>4.1703758239746103</v>
      </c>
      <c r="AE120" s="64">
        <f t="shared" si="65"/>
        <v>2.4241420030593899</v>
      </c>
      <c r="AF120" s="64">
        <f t="shared" si="65"/>
        <v>1.35154854506254</v>
      </c>
      <c r="AG120" s="64">
        <f t="shared" si="65"/>
        <v>3.81456446647644</v>
      </c>
      <c r="AH120" s="67">
        <f t="shared" si="65"/>
        <v>0.73260822892189004</v>
      </c>
      <c r="AI120" s="71">
        <f t="shared" si="66"/>
        <v>-0.26739177107810996</v>
      </c>
      <c r="AJ120" s="94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</row>
    <row r="121" spans="19:52" x14ac:dyDescent="0.25">
      <c r="S121" s="68" t="s">
        <v>140</v>
      </c>
      <c r="T121" s="62">
        <f t="shared" si="67"/>
        <v>0</v>
      </c>
      <c r="U121" s="62">
        <f t="shared" si="65"/>
        <v>1</v>
      </c>
      <c r="V121" s="62">
        <f t="shared" si="65"/>
        <v>2</v>
      </c>
      <c r="W121" s="62">
        <f t="shared" si="65"/>
        <v>1</v>
      </c>
      <c r="X121" s="62">
        <f t="shared" si="65"/>
        <v>0</v>
      </c>
      <c r="Y121" s="62">
        <f t="shared" si="65"/>
        <v>1.57784736156464</v>
      </c>
      <c r="Z121" s="62">
        <f t="shared" si="65"/>
        <v>3.6905356645584102</v>
      </c>
      <c r="AA121" s="62">
        <f t="shared" si="65"/>
        <v>2.6585222482681301</v>
      </c>
      <c r="AB121" s="62">
        <f t="shared" si="65"/>
        <v>3.9372757077217102</v>
      </c>
      <c r="AC121" s="62">
        <f t="shared" si="65"/>
        <v>2.96040546894073</v>
      </c>
      <c r="AD121" s="62">
        <f t="shared" si="65"/>
        <v>2.3426720499992402</v>
      </c>
      <c r="AE121" s="62">
        <f t="shared" si="65"/>
        <v>3.7803775072097801</v>
      </c>
      <c r="AF121" s="62">
        <f t="shared" si="65"/>
        <v>2.19750916957855</v>
      </c>
      <c r="AG121" s="62">
        <f t="shared" si="65"/>
        <v>1.23717269301414</v>
      </c>
      <c r="AH121" s="63">
        <f t="shared" si="65"/>
        <v>3.4696011543273899</v>
      </c>
      <c r="AI121" s="80">
        <f t="shared" si="66"/>
        <v>3.4696011543273899</v>
      </c>
      <c r="AJ121" s="94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</row>
    <row r="122" spans="19:52" x14ac:dyDescent="0.25">
      <c r="S122" s="3" t="s">
        <v>9</v>
      </c>
      <c r="T122" s="8">
        <f>SUM(T112:T121)</f>
        <v>31</v>
      </c>
      <c r="U122" s="8">
        <f t="shared" ref="U122:AI122" si="68">SUM(U112:U121)</f>
        <v>31</v>
      </c>
      <c r="V122" s="8">
        <f t="shared" si="68"/>
        <v>37</v>
      </c>
      <c r="W122" s="8">
        <f t="shared" si="68"/>
        <v>38</v>
      </c>
      <c r="X122" s="8">
        <f t="shared" si="68"/>
        <v>36.440580461174243</v>
      </c>
      <c r="Y122" s="8">
        <f t="shared" si="68"/>
        <v>40.220200315117829</v>
      </c>
      <c r="Z122" s="8">
        <f t="shared" si="68"/>
        <v>36.982836954295642</v>
      </c>
      <c r="AA122" s="8">
        <f t="shared" si="68"/>
        <v>33.794799253344536</v>
      </c>
      <c r="AB122" s="8">
        <f t="shared" si="68"/>
        <v>35.186749488115296</v>
      </c>
      <c r="AC122" s="8">
        <f t="shared" si="68"/>
        <v>37.828873723745346</v>
      </c>
      <c r="AD122" s="8">
        <f t="shared" si="68"/>
        <v>37.524681478738792</v>
      </c>
      <c r="AE122" s="8">
        <f t="shared" si="68"/>
        <v>45.608044289052486</v>
      </c>
      <c r="AF122" s="8">
        <f t="shared" si="68"/>
        <v>49.202453471720204</v>
      </c>
      <c r="AG122" s="8">
        <f t="shared" si="68"/>
        <v>55.436054363846822</v>
      </c>
      <c r="AH122" s="8">
        <f t="shared" si="68"/>
        <v>58.651869207620578</v>
      </c>
      <c r="AI122" s="8">
        <f t="shared" si="68"/>
        <v>27.651869207620578</v>
      </c>
      <c r="AJ122" s="100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</row>
    <row r="123" spans="19:52" x14ac:dyDescent="0.25">
      <c r="S123" s="75" t="s">
        <v>141</v>
      </c>
      <c r="T123" s="76">
        <f>AL94</f>
        <v>0</v>
      </c>
      <c r="U123" s="76">
        <f t="shared" ref="U123:AH132" si="69">AM94</f>
        <v>0</v>
      </c>
      <c r="V123" s="76">
        <f t="shared" si="69"/>
        <v>1</v>
      </c>
      <c r="W123" s="76">
        <f t="shared" si="69"/>
        <v>2</v>
      </c>
      <c r="X123" s="76">
        <f t="shared" si="69"/>
        <v>0.86822915077209495</v>
      </c>
      <c r="Y123" s="76">
        <f t="shared" si="69"/>
        <v>0</v>
      </c>
      <c r="Z123" s="76">
        <f t="shared" si="69"/>
        <v>1.38065373897552</v>
      </c>
      <c r="AA123" s="76">
        <f t="shared" si="69"/>
        <v>3.2608830928802499</v>
      </c>
      <c r="AB123" s="76">
        <f t="shared" si="69"/>
        <v>2.3391892313957201</v>
      </c>
      <c r="AC123" s="76">
        <f t="shared" si="69"/>
        <v>3.5287607908248901</v>
      </c>
      <c r="AD123" s="76">
        <f t="shared" si="69"/>
        <v>2.6359926462173502</v>
      </c>
      <c r="AE123" s="76">
        <f t="shared" si="69"/>
        <v>2.10140520334244</v>
      </c>
      <c r="AF123" s="76">
        <f t="shared" si="69"/>
        <v>3.38345783948898</v>
      </c>
      <c r="AG123" s="76">
        <f t="shared" si="69"/>
        <v>1.9696063995361299</v>
      </c>
      <c r="AH123" s="77">
        <f t="shared" si="69"/>
        <v>1.11945120990276</v>
      </c>
      <c r="AI123" s="91">
        <f t="shared" ref="AI123:AI132" si="70">AH123-T123</f>
        <v>1.11945120990276</v>
      </c>
      <c r="AJ123" s="94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</row>
    <row r="124" spans="19:52" x14ac:dyDescent="0.25">
      <c r="S124" s="29" t="s">
        <v>142</v>
      </c>
      <c r="T124" s="60">
        <f>AL95</f>
        <v>0</v>
      </c>
      <c r="U124" s="60">
        <f t="shared" si="69"/>
        <v>0</v>
      </c>
      <c r="V124" s="60">
        <f t="shared" si="69"/>
        <v>0</v>
      </c>
      <c r="W124" s="60">
        <f t="shared" si="69"/>
        <v>1</v>
      </c>
      <c r="X124" s="60">
        <f t="shared" si="69"/>
        <v>1.70747691392899</v>
      </c>
      <c r="Y124" s="60">
        <f t="shared" si="69"/>
        <v>0.74071270227432295</v>
      </c>
      <c r="Z124" s="60">
        <f t="shared" si="69"/>
        <v>0</v>
      </c>
      <c r="AA124" s="60">
        <f t="shared" si="69"/>
        <v>1.18886971473694</v>
      </c>
      <c r="AB124" s="60">
        <f t="shared" si="69"/>
        <v>2.84343481063843</v>
      </c>
      <c r="AC124" s="60">
        <f t="shared" si="69"/>
        <v>2.0287256836891201</v>
      </c>
      <c r="AD124" s="60">
        <f t="shared" si="69"/>
        <v>3.1284377276897399</v>
      </c>
      <c r="AE124" s="60">
        <f t="shared" si="69"/>
        <v>2.3188419342040998</v>
      </c>
      <c r="AF124" s="60">
        <f t="shared" si="69"/>
        <v>1.8646999001503</v>
      </c>
      <c r="AG124" s="60">
        <f t="shared" si="69"/>
        <v>2.9935415387153599</v>
      </c>
      <c r="AH124" s="61">
        <f t="shared" si="69"/>
        <v>1.7453331351280199</v>
      </c>
      <c r="AI124" s="70">
        <f t="shared" si="70"/>
        <v>1.7453331351280199</v>
      </c>
      <c r="AJ124" s="94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</row>
    <row r="125" spans="19:52" x14ac:dyDescent="0.25">
      <c r="S125" s="66" t="s">
        <v>143</v>
      </c>
      <c r="T125" s="64">
        <f t="shared" ref="T125:T132" si="71">AL96</f>
        <v>0</v>
      </c>
      <c r="U125" s="64">
        <f t="shared" si="69"/>
        <v>0</v>
      </c>
      <c r="V125" s="64">
        <f t="shared" si="69"/>
        <v>0</v>
      </c>
      <c r="W125" s="64">
        <f t="shared" si="69"/>
        <v>0</v>
      </c>
      <c r="X125" s="64">
        <f t="shared" si="69"/>
        <v>0.83711189031600997</v>
      </c>
      <c r="Y125" s="64">
        <f t="shared" si="69"/>
        <v>1.43623822927475</v>
      </c>
      <c r="Z125" s="64">
        <f t="shared" si="69"/>
        <v>0.62432497739791903</v>
      </c>
      <c r="AA125" s="64">
        <f t="shared" si="69"/>
        <v>0</v>
      </c>
      <c r="AB125" s="64">
        <f t="shared" si="69"/>
        <v>1.00984299182892</v>
      </c>
      <c r="AC125" s="64">
        <f t="shared" si="69"/>
        <v>2.4421309232711801</v>
      </c>
      <c r="AD125" s="64">
        <f t="shared" si="69"/>
        <v>1.7329571247100799</v>
      </c>
      <c r="AE125" s="64">
        <f t="shared" si="69"/>
        <v>2.7371330857276899</v>
      </c>
      <c r="AF125" s="64">
        <f t="shared" si="69"/>
        <v>2.0094739198684701</v>
      </c>
      <c r="AG125" s="64">
        <f t="shared" si="69"/>
        <v>1.63293069601059</v>
      </c>
      <c r="AH125" s="67">
        <f t="shared" si="69"/>
        <v>2.6116461157798798</v>
      </c>
      <c r="AI125" s="71">
        <f t="shared" si="70"/>
        <v>2.6116461157798798</v>
      </c>
      <c r="AJ125" s="94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</row>
    <row r="126" spans="19:52" x14ac:dyDescent="0.25">
      <c r="S126" s="29" t="s">
        <v>144</v>
      </c>
      <c r="T126" s="60">
        <f t="shared" si="71"/>
        <v>0</v>
      </c>
      <c r="U126" s="60">
        <f t="shared" si="69"/>
        <v>0</v>
      </c>
      <c r="V126" s="60">
        <f t="shared" si="69"/>
        <v>0</v>
      </c>
      <c r="W126" s="60">
        <f t="shared" si="69"/>
        <v>0</v>
      </c>
      <c r="X126" s="60">
        <f t="shared" si="69"/>
        <v>0</v>
      </c>
      <c r="Y126" s="60">
        <f t="shared" si="69"/>
        <v>0.68276214599609397</v>
      </c>
      <c r="Z126" s="60">
        <f t="shared" si="69"/>
        <v>1.1829853057861299</v>
      </c>
      <c r="AA126" s="60">
        <f t="shared" si="69"/>
        <v>0.51735705137252797</v>
      </c>
      <c r="AB126" s="60">
        <f t="shared" si="69"/>
        <v>0</v>
      </c>
      <c r="AC126" s="60">
        <f t="shared" si="69"/>
        <v>0.84356558322906505</v>
      </c>
      <c r="AD126" s="60">
        <f t="shared" si="69"/>
        <v>2.06642758846283</v>
      </c>
      <c r="AE126" s="60">
        <f t="shared" si="69"/>
        <v>1.4527483284473399</v>
      </c>
      <c r="AF126" s="60">
        <f t="shared" si="69"/>
        <v>2.3639165163040201</v>
      </c>
      <c r="AG126" s="60">
        <f t="shared" si="69"/>
        <v>1.71691018342972</v>
      </c>
      <c r="AH126" s="61">
        <f t="shared" si="69"/>
        <v>1.41248691082001</v>
      </c>
      <c r="AI126" s="70">
        <f t="shared" si="70"/>
        <v>1.41248691082001</v>
      </c>
      <c r="AJ126" s="94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</row>
    <row r="127" spans="19:52" x14ac:dyDescent="0.25">
      <c r="S127" s="66" t="s">
        <v>145</v>
      </c>
      <c r="T127" s="64">
        <f t="shared" si="71"/>
        <v>0</v>
      </c>
      <c r="U127" s="64">
        <f t="shared" si="69"/>
        <v>0</v>
      </c>
      <c r="V127" s="64">
        <f t="shared" si="69"/>
        <v>0</v>
      </c>
      <c r="W127" s="64">
        <f t="shared" si="69"/>
        <v>0</v>
      </c>
      <c r="X127" s="64">
        <f t="shared" si="69"/>
        <v>0</v>
      </c>
      <c r="Y127" s="64">
        <f t="shared" si="69"/>
        <v>0</v>
      </c>
      <c r="Z127" s="64">
        <f t="shared" si="69"/>
        <v>0.54664045572280895</v>
      </c>
      <c r="AA127" s="64">
        <f t="shared" si="69"/>
        <v>0.95962354540824901</v>
      </c>
      <c r="AB127" s="64">
        <f t="shared" si="69"/>
        <v>0.42069804668426503</v>
      </c>
      <c r="AC127" s="64">
        <f t="shared" si="69"/>
        <v>0</v>
      </c>
      <c r="AD127" s="64">
        <f t="shared" si="69"/>
        <v>0.69246578216552701</v>
      </c>
      <c r="AE127" s="64">
        <f t="shared" si="69"/>
        <v>1.72203248739243</v>
      </c>
      <c r="AF127" s="64">
        <f t="shared" si="69"/>
        <v>1.1978720426559399</v>
      </c>
      <c r="AG127" s="64">
        <f t="shared" si="69"/>
        <v>2.0175745487213099</v>
      </c>
      <c r="AH127" s="67">
        <f t="shared" si="69"/>
        <v>1.4476190805435201</v>
      </c>
      <c r="AI127" s="71">
        <f t="shared" si="70"/>
        <v>1.4476190805435201</v>
      </c>
      <c r="AJ127" s="94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</row>
    <row r="128" spans="19:52" x14ac:dyDescent="0.25">
      <c r="S128" s="29" t="s">
        <v>146</v>
      </c>
      <c r="T128" s="60">
        <f t="shared" si="71"/>
        <v>1</v>
      </c>
      <c r="U128" s="60">
        <f t="shared" si="69"/>
        <v>0</v>
      </c>
      <c r="V128" s="60">
        <f t="shared" si="69"/>
        <v>0</v>
      </c>
      <c r="W128" s="60">
        <f t="shared" si="69"/>
        <v>0</v>
      </c>
      <c r="X128" s="60">
        <f t="shared" si="69"/>
        <v>0</v>
      </c>
      <c r="Y128" s="60">
        <f t="shared" si="69"/>
        <v>0</v>
      </c>
      <c r="Z128" s="60">
        <f t="shared" si="69"/>
        <v>0</v>
      </c>
      <c r="AA128" s="60">
        <f t="shared" si="69"/>
        <v>0.43861082196235701</v>
      </c>
      <c r="AB128" s="60">
        <f t="shared" si="69"/>
        <v>0.77031525969505299</v>
      </c>
      <c r="AC128" s="60">
        <f t="shared" si="69"/>
        <v>0.34165385365486101</v>
      </c>
      <c r="AD128" s="60">
        <f t="shared" si="69"/>
        <v>0</v>
      </c>
      <c r="AE128" s="60">
        <f t="shared" si="69"/>
        <v>0.56717598438262895</v>
      </c>
      <c r="AF128" s="60">
        <f t="shared" si="69"/>
        <v>1.4242568612098701</v>
      </c>
      <c r="AG128" s="60">
        <f t="shared" si="69"/>
        <v>0.98437261581420898</v>
      </c>
      <c r="AH128" s="61">
        <f t="shared" si="69"/>
        <v>1.6973529011011099</v>
      </c>
      <c r="AI128" s="70">
        <f t="shared" si="70"/>
        <v>0.69735290110110992</v>
      </c>
      <c r="AJ128" s="94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</row>
    <row r="129" spans="19:52" x14ac:dyDescent="0.25">
      <c r="S129" s="66" t="s">
        <v>147</v>
      </c>
      <c r="T129" s="64">
        <f t="shared" si="71"/>
        <v>0</v>
      </c>
      <c r="U129" s="64">
        <f t="shared" si="69"/>
        <v>1</v>
      </c>
      <c r="V129" s="64">
        <f t="shared" si="69"/>
        <v>0</v>
      </c>
      <c r="W129" s="64">
        <f t="shared" si="69"/>
        <v>0</v>
      </c>
      <c r="X129" s="64">
        <f t="shared" si="69"/>
        <v>0</v>
      </c>
      <c r="Y129" s="64">
        <f t="shared" si="69"/>
        <v>0</v>
      </c>
      <c r="Z129" s="64">
        <f t="shared" si="69"/>
        <v>0</v>
      </c>
      <c r="AA129" s="64">
        <f t="shared" si="69"/>
        <v>0</v>
      </c>
      <c r="AB129" s="64">
        <f t="shared" si="69"/>
        <v>0.34330132603645303</v>
      </c>
      <c r="AC129" s="64">
        <f t="shared" si="69"/>
        <v>0.60883560776710499</v>
      </c>
      <c r="AD129" s="64">
        <f t="shared" si="69"/>
        <v>0.27029234170913702</v>
      </c>
      <c r="AE129" s="64">
        <f t="shared" si="69"/>
        <v>0</v>
      </c>
      <c r="AF129" s="64">
        <f t="shared" si="69"/>
        <v>0.453038930892944</v>
      </c>
      <c r="AG129" s="64">
        <f t="shared" si="69"/>
        <v>1.15905809402466</v>
      </c>
      <c r="AH129" s="67">
        <f t="shared" si="69"/>
        <v>0.79599478840827897</v>
      </c>
      <c r="AI129" s="71">
        <f t="shared" si="70"/>
        <v>0.79599478840827897</v>
      </c>
      <c r="AJ129" s="94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</row>
    <row r="130" spans="19:52" x14ac:dyDescent="0.25">
      <c r="S130" s="29" t="s">
        <v>148</v>
      </c>
      <c r="T130" s="60">
        <f t="shared" si="71"/>
        <v>0</v>
      </c>
      <c r="U130" s="60">
        <f t="shared" si="69"/>
        <v>0</v>
      </c>
      <c r="V130" s="60">
        <f t="shared" si="69"/>
        <v>0</v>
      </c>
      <c r="W130" s="60">
        <f t="shared" si="69"/>
        <v>0</v>
      </c>
      <c r="X130" s="60">
        <f t="shared" si="69"/>
        <v>0</v>
      </c>
      <c r="Y130" s="60">
        <f t="shared" si="69"/>
        <v>0</v>
      </c>
      <c r="Z130" s="60">
        <f t="shared" si="69"/>
        <v>0</v>
      </c>
      <c r="AA130" s="60">
        <f t="shared" si="69"/>
        <v>0</v>
      </c>
      <c r="AB130" s="60">
        <f t="shared" si="69"/>
        <v>0</v>
      </c>
      <c r="AC130" s="60">
        <f t="shared" si="69"/>
        <v>0.261501044034958</v>
      </c>
      <c r="AD130" s="60">
        <f t="shared" si="69"/>
        <v>0.474959626793861</v>
      </c>
      <c r="AE130" s="60">
        <f t="shared" si="69"/>
        <v>0.210575357079506</v>
      </c>
      <c r="AF130" s="60">
        <f t="shared" si="69"/>
        <v>0</v>
      </c>
      <c r="AG130" s="60">
        <f t="shared" si="69"/>
        <v>0.35550695657730103</v>
      </c>
      <c r="AH130" s="61">
        <f t="shared" si="69"/>
        <v>0.93090867996215798</v>
      </c>
      <c r="AI130" s="70">
        <f t="shared" si="70"/>
        <v>0.93090867996215798</v>
      </c>
      <c r="AJ130" s="94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</row>
    <row r="131" spans="19:52" x14ac:dyDescent="0.25">
      <c r="S131" s="66" t="s">
        <v>149</v>
      </c>
      <c r="T131" s="64">
        <f t="shared" si="71"/>
        <v>1</v>
      </c>
      <c r="U131" s="64">
        <f t="shared" si="69"/>
        <v>0</v>
      </c>
      <c r="V131" s="64">
        <f t="shared" si="69"/>
        <v>0</v>
      </c>
      <c r="W131" s="64">
        <f t="shared" si="69"/>
        <v>0</v>
      </c>
      <c r="X131" s="64">
        <f t="shared" si="69"/>
        <v>0</v>
      </c>
      <c r="Y131" s="64">
        <f t="shared" si="69"/>
        <v>0</v>
      </c>
      <c r="Z131" s="64">
        <f t="shared" si="69"/>
        <v>0</v>
      </c>
      <c r="AA131" s="64">
        <f t="shared" si="69"/>
        <v>0</v>
      </c>
      <c r="AB131" s="64">
        <f t="shared" si="69"/>
        <v>0</v>
      </c>
      <c r="AC131" s="64">
        <f t="shared" si="69"/>
        <v>0</v>
      </c>
      <c r="AD131" s="64">
        <f t="shared" si="69"/>
        <v>0.19459293782711001</v>
      </c>
      <c r="AE131" s="64">
        <f t="shared" si="69"/>
        <v>0.365649163722992</v>
      </c>
      <c r="AF131" s="64">
        <f t="shared" si="69"/>
        <v>0.16097418963909099</v>
      </c>
      <c r="AG131" s="64">
        <f t="shared" si="69"/>
        <v>0</v>
      </c>
      <c r="AH131" s="67">
        <f t="shared" si="69"/>
        <v>0.27438658475875899</v>
      </c>
      <c r="AI131" s="71">
        <f t="shared" si="70"/>
        <v>-0.72561341524124101</v>
      </c>
      <c r="AJ131" s="94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</row>
    <row r="132" spans="19:52" x14ac:dyDescent="0.25">
      <c r="S132" s="68" t="s">
        <v>150</v>
      </c>
      <c r="T132" s="62">
        <f t="shared" si="71"/>
        <v>0</v>
      </c>
      <c r="U132" s="62">
        <f t="shared" si="69"/>
        <v>0</v>
      </c>
      <c r="V132" s="62">
        <f t="shared" si="69"/>
        <v>0</v>
      </c>
      <c r="W132" s="62">
        <f t="shared" si="69"/>
        <v>0</v>
      </c>
      <c r="X132" s="62">
        <f t="shared" si="69"/>
        <v>0</v>
      </c>
      <c r="Y132" s="62">
        <f t="shared" si="69"/>
        <v>0</v>
      </c>
      <c r="Z132" s="62">
        <f t="shared" si="69"/>
        <v>0</v>
      </c>
      <c r="AA132" s="62">
        <f t="shared" si="69"/>
        <v>0</v>
      </c>
      <c r="AB132" s="62">
        <f t="shared" si="69"/>
        <v>0</v>
      </c>
      <c r="AC132" s="62">
        <f t="shared" si="69"/>
        <v>0</v>
      </c>
      <c r="AD132" s="62">
        <f t="shared" si="69"/>
        <v>0</v>
      </c>
      <c r="AE132" s="62">
        <f t="shared" si="69"/>
        <v>0.151734754443169</v>
      </c>
      <c r="AF132" s="62">
        <f t="shared" si="69"/>
        <v>0.28664912283420602</v>
      </c>
      <c r="AG132" s="62">
        <f t="shared" si="69"/>
        <v>0.12565924227237699</v>
      </c>
      <c r="AH132" s="63">
        <f t="shared" si="69"/>
        <v>0</v>
      </c>
      <c r="AI132" s="80">
        <f t="shared" si="70"/>
        <v>0</v>
      </c>
      <c r="AJ132" s="94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</row>
    <row r="133" spans="19:52" x14ac:dyDescent="0.25">
      <c r="S133" s="3" t="s">
        <v>9</v>
      </c>
      <c r="T133" s="8">
        <f>SUM(T123:T132)</f>
        <v>2</v>
      </c>
      <c r="U133" s="8">
        <f t="shared" ref="U133:AI133" si="72">SUM(U123:U132)</f>
        <v>1</v>
      </c>
      <c r="V133" s="8">
        <f t="shared" si="72"/>
        <v>1</v>
      </c>
      <c r="W133" s="8">
        <f t="shared" si="72"/>
        <v>3</v>
      </c>
      <c r="X133" s="8">
        <f t="shared" si="72"/>
        <v>3.4128179550170947</v>
      </c>
      <c r="Y133" s="8">
        <f t="shared" si="72"/>
        <v>2.8597130775451669</v>
      </c>
      <c r="Z133" s="8">
        <f t="shared" si="72"/>
        <v>3.7346044778823781</v>
      </c>
      <c r="AA133" s="8">
        <f t="shared" si="72"/>
        <v>6.3653442263603246</v>
      </c>
      <c r="AB133" s="8">
        <f t="shared" si="72"/>
        <v>7.7267816662788418</v>
      </c>
      <c r="AC133" s="8">
        <f t="shared" si="72"/>
        <v>10.05517348647118</v>
      </c>
      <c r="AD133" s="8">
        <f t="shared" si="72"/>
        <v>11.196125775575636</v>
      </c>
      <c r="AE133" s="8">
        <f t="shared" si="72"/>
        <v>11.627296298742294</v>
      </c>
      <c r="AF133" s="8">
        <f t="shared" si="72"/>
        <v>13.144339323043821</v>
      </c>
      <c r="AG133" s="8">
        <f t="shared" si="72"/>
        <v>12.955160275101656</v>
      </c>
      <c r="AH133" s="8">
        <f t="shared" si="72"/>
        <v>12.035179406404497</v>
      </c>
      <c r="AI133" s="6">
        <f t="shared" si="72"/>
        <v>10.035179406404497</v>
      </c>
      <c r="AJ133" s="10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</row>
  </sheetData>
  <mergeCells count="1">
    <mergeCell ref="AI21:AI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33"/>
  <sheetViews>
    <sheetView workbookViewId="0">
      <selection activeCell="AL4" sqref="AL4:AZ103"/>
    </sheetView>
  </sheetViews>
  <sheetFormatPr baseColWidth="10" defaultColWidth="8.7109375" defaultRowHeight="15" x14ac:dyDescent="0.25"/>
  <cols>
    <col min="2" max="2" width="12.85546875" customWidth="1"/>
    <col min="18" max="18" width="10" bestFit="1" customWidth="1"/>
    <col min="35" max="35" width="10.5703125" customWidth="1"/>
  </cols>
  <sheetData>
    <row r="1" spans="2:52" x14ac:dyDescent="0.25"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</row>
    <row r="2" spans="2:52" x14ac:dyDescent="0.25">
      <c r="B2" s="52" t="s">
        <v>6</v>
      </c>
      <c r="C2" t="s">
        <v>40</v>
      </c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</row>
    <row r="3" spans="2:52" x14ac:dyDescent="0.25">
      <c r="AK3" s="50" t="s">
        <v>38</v>
      </c>
      <c r="AL3" s="50">
        <v>2015</v>
      </c>
      <c r="AM3" s="50">
        <v>2016</v>
      </c>
      <c r="AN3" s="50">
        <v>2017</v>
      </c>
      <c r="AO3" s="50">
        <v>2018</v>
      </c>
      <c r="AP3" s="50">
        <v>2019</v>
      </c>
      <c r="AQ3" s="50">
        <v>2020</v>
      </c>
      <c r="AR3" s="50">
        <v>2021</v>
      </c>
      <c r="AS3" s="50">
        <v>2022</v>
      </c>
      <c r="AT3" s="50">
        <v>2023</v>
      </c>
      <c r="AU3" s="50">
        <v>2024</v>
      </c>
      <c r="AV3" s="50">
        <v>2025</v>
      </c>
      <c r="AW3" s="50">
        <v>2026</v>
      </c>
      <c r="AX3" s="50">
        <v>2027</v>
      </c>
      <c r="AY3" s="50">
        <v>2028</v>
      </c>
      <c r="AZ3" s="50">
        <v>2029</v>
      </c>
    </row>
    <row r="4" spans="2:52" x14ac:dyDescent="0.25">
      <c r="B4" s="32"/>
      <c r="C4" s="57" t="s">
        <v>43</v>
      </c>
      <c r="D4" s="57" t="s">
        <v>44</v>
      </c>
      <c r="E4" s="57" t="s">
        <v>45</v>
      </c>
      <c r="F4" s="57" t="s">
        <v>46</v>
      </c>
      <c r="G4" s="57" t="s">
        <v>18</v>
      </c>
      <c r="H4" s="57" t="s">
        <v>19</v>
      </c>
      <c r="I4" s="57" t="s">
        <v>20</v>
      </c>
      <c r="J4" s="57" t="s">
        <v>21</v>
      </c>
      <c r="K4" s="57" t="s">
        <v>22</v>
      </c>
      <c r="L4" s="57" t="s">
        <v>32</v>
      </c>
      <c r="M4" s="57" t="s">
        <v>33</v>
      </c>
      <c r="N4" s="57" t="s">
        <v>34</v>
      </c>
      <c r="O4" s="57" t="s">
        <v>35</v>
      </c>
      <c r="P4" s="57" t="s">
        <v>36</v>
      </c>
      <c r="Q4" s="57" t="s">
        <v>37</v>
      </c>
      <c r="R4" s="32"/>
      <c r="S4" s="46"/>
      <c r="T4" s="46">
        <v>2015</v>
      </c>
      <c r="U4" s="46">
        <v>2016</v>
      </c>
      <c r="V4" s="46">
        <v>2017</v>
      </c>
      <c r="W4" s="46">
        <v>2018</v>
      </c>
      <c r="X4" s="46">
        <v>2019</v>
      </c>
      <c r="Y4" s="46">
        <v>2020</v>
      </c>
      <c r="Z4" s="46">
        <v>2021</v>
      </c>
      <c r="AA4" s="46">
        <v>2022</v>
      </c>
      <c r="AB4" s="46">
        <v>2023</v>
      </c>
      <c r="AC4" s="46">
        <v>2024</v>
      </c>
      <c r="AD4" s="46">
        <v>2025</v>
      </c>
      <c r="AE4" s="46">
        <v>2026</v>
      </c>
      <c r="AF4" s="46">
        <v>2027</v>
      </c>
      <c r="AG4" s="46">
        <v>2028</v>
      </c>
      <c r="AH4" s="46">
        <v>2029</v>
      </c>
      <c r="AI4" s="46"/>
      <c r="AJ4" s="46"/>
      <c r="AK4" s="50" t="s">
        <v>47</v>
      </c>
      <c r="AL4" s="51">
        <v>39.600000381469698</v>
      </c>
      <c r="AM4" s="51">
        <v>30.600000381469702</v>
      </c>
      <c r="AN4" s="51">
        <v>48.150001525878899</v>
      </c>
      <c r="AO4" s="51">
        <v>31.649999618530298</v>
      </c>
      <c r="AP4" s="51">
        <v>40.9714031219482</v>
      </c>
      <c r="AQ4" s="51">
        <v>40.559474945068402</v>
      </c>
      <c r="AR4" s="51">
        <v>40.2008056640625</v>
      </c>
      <c r="AS4" s="51">
        <v>39.910036087036097</v>
      </c>
      <c r="AT4" s="51">
        <v>39.688968658447301</v>
      </c>
      <c r="AU4" s="51">
        <v>39.473480224609403</v>
      </c>
      <c r="AV4" s="51">
        <v>39.324743270874002</v>
      </c>
      <c r="AW4" s="51">
        <v>39.2274780273438</v>
      </c>
      <c r="AX4" s="51">
        <v>39.161634445190401</v>
      </c>
      <c r="AY4" s="51">
        <v>39.144687652587898</v>
      </c>
      <c r="AZ4" s="51">
        <v>39.1865844726563</v>
      </c>
    </row>
    <row r="5" spans="2:52" x14ac:dyDescent="0.25">
      <c r="B5" s="33" t="s">
        <v>47</v>
      </c>
      <c r="C5" s="8">
        <f>AL4</f>
        <v>39.600000381469698</v>
      </c>
      <c r="D5" s="8">
        <f t="shared" ref="D5:Q5" si="0">AM4</f>
        <v>30.600000381469702</v>
      </c>
      <c r="E5" s="8">
        <f t="shared" si="0"/>
        <v>48.150001525878899</v>
      </c>
      <c r="F5" s="8">
        <f t="shared" si="0"/>
        <v>31.649999618530298</v>
      </c>
      <c r="G5" s="8">
        <f t="shared" si="0"/>
        <v>40.9714031219482</v>
      </c>
      <c r="H5" s="8">
        <f t="shared" si="0"/>
        <v>40.559474945068402</v>
      </c>
      <c r="I5" s="8">
        <f t="shared" si="0"/>
        <v>40.2008056640625</v>
      </c>
      <c r="J5" s="8">
        <f t="shared" si="0"/>
        <v>39.910036087036097</v>
      </c>
      <c r="K5" s="8">
        <f t="shared" si="0"/>
        <v>39.688968658447301</v>
      </c>
      <c r="L5" s="8">
        <f t="shared" si="0"/>
        <v>39.473480224609403</v>
      </c>
      <c r="M5" s="8">
        <f t="shared" si="0"/>
        <v>39.324743270874002</v>
      </c>
      <c r="N5" s="8">
        <f t="shared" si="0"/>
        <v>39.2274780273438</v>
      </c>
      <c r="O5" s="8">
        <f t="shared" si="0"/>
        <v>39.161634445190401</v>
      </c>
      <c r="P5" s="8">
        <f t="shared" si="0"/>
        <v>39.144687652587898</v>
      </c>
      <c r="Q5" s="8">
        <f t="shared" si="0"/>
        <v>39.1865844726563</v>
      </c>
      <c r="R5" s="45"/>
      <c r="S5" s="47" t="str">
        <f>B5</f>
        <v>0 år</v>
      </c>
      <c r="T5" s="48">
        <f>C5/$C$5*100</f>
        <v>100</v>
      </c>
      <c r="U5" s="48">
        <f t="shared" ref="U5:AG5" si="1">D5/$C$5*100</f>
        <v>77.27272749166076</v>
      </c>
      <c r="V5" s="48">
        <f t="shared" si="1"/>
        <v>121.59091177284449</v>
      </c>
      <c r="W5" s="48">
        <f t="shared" si="1"/>
        <v>79.924240691019037</v>
      </c>
      <c r="X5" s="48">
        <f t="shared" si="1"/>
        <v>103.4631382001709</v>
      </c>
      <c r="Y5" s="48">
        <f t="shared" si="1"/>
        <v>102.42291554130307</v>
      </c>
      <c r="Z5" s="48">
        <f t="shared" si="1"/>
        <v>101.51718504243739</v>
      </c>
      <c r="AA5" s="48">
        <f t="shared" si="1"/>
        <v>100.7829184408581</v>
      </c>
      <c r="AB5" s="48">
        <f t="shared" si="1"/>
        <v>100.22466736394082</v>
      </c>
      <c r="AC5" s="48">
        <f t="shared" si="1"/>
        <v>99.680504657470919</v>
      </c>
      <c r="AD5" s="48">
        <f t="shared" si="1"/>
        <v>99.304906293070388</v>
      </c>
      <c r="AE5" s="48">
        <f t="shared" si="1"/>
        <v>99.059286993592522</v>
      </c>
      <c r="AF5" s="48">
        <f t="shared" si="1"/>
        <v>98.893015323089685</v>
      </c>
      <c r="AG5" s="48">
        <f t="shared" si="1"/>
        <v>98.850220392687532</v>
      </c>
      <c r="AH5" s="48">
        <f>Q5/$C$5*100</f>
        <v>98.95602044234613</v>
      </c>
      <c r="AI5" s="48"/>
      <c r="AJ5" s="48"/>
      <c r="AK5" s="50" t="s">
        <v>52</v>
      </c>
      <c r="AL5" s="51">
        <v>38.549999237060497</v>
      </c>
      <c r="AM5" s="51">
        <v>39.300001144409201</v>
      </c>
      <c r="AN5" s="51">
        <v>35.199998855590799</v>
      </c>
      <c r="AO5" s="51">
        <v>46.25</v>
      </c>
      <c r="AP5" s="51">
        <v>32.255679130554199</v>
      </c>
      <c r="AQ5" s="51">
        <v>40.543737411499002</v>
      </c>
      <c r="AR5" s="51">
        <v>40.2099418640137</v>
      </c>
      <c r="AS5" s="51">
        <v>39.922925949096701</v>
      </c>
      <c r="AT5" s="51">
        <v>39.6980171203613</v>
      </c>
      <c r="AU5" s="51">
        <v>39.514472961425803</v>
      </c>
      <c r="AV5" s="51">
        <v>39.349308013916001</v>
      </c>
      <c r="AW5" s="51">
        <v>39.242477416992202</v>
      </c>
      <c r="AX5" s="51">
        <v>39.165676116943402</v>
      </c>
      <c r="AY5" s="51">
        <v>39.1322212219238</v>
      </c>
      <c r="AZ5" s="51">
        <v>39.146076202392599</v>
      </c>
    </row>
    <row r="6" spans="2:52" x14ac:dyDescent="0.25">
      <c r="B6" s="33" t="s">
        <v>48</v>
      </c>
      <c r="C6" s="8">
        <f>AL5+AL6+AL7+AL8+AL9</f>
        <v>192.05000114440909</v>
      </c>
      <c r="D6" s="8">
        <f t="shared" ref="D6:Q6" si="2">AM5+AM6+AM7+AM8+AM9</f>
        <v>181.85000228881842</v>
      </c>
      <c r="E6" s="8">
        <f t="shared" si="2"/>
        <v>191.79999828338632</v>
      </c>
      <c r="F6" s="8">
        <f t="shared" si="2"/>
        <v>206.34999561309806</v>
      </c>
      <c r="G6" s="8">
        <f t="shared" si="2"/>
        <v>201.07848262786871</v>
      </c>
      <c r="H6" s="8">
        <f t="shared" si="2"/>
        <v>200.96867084503162</v>
      </c>
      <c r="I6" s="8">
        <f t="shared" si="2"/>
        <v>197.42545318603527</v>
      </c>
      <c r="J6" s="8">
        <f t="shared" si="2"/>
        <v>199.34050559997559</v>
      </c>
      <c r="K6" s="8">
        <f t="shared" si="2"/>
        <v>195.74160575866699</v>
      </c>
      <c r="L6" s="8">
        <f t="shared" si="2"/>
        <v>200.56069183349612</v>
      </c>
      <c r="M6" s="8">
        <f t="shared" si="2"/>
        <v>199.86708259582522</v>
      </c>
      <c r="N6" s="8">
        <f t="shared" si="2"/>
        <v>199.34735679626471</v>
      </c>
      <c r="O6" s="8">
        <f t="shared" si="2"/>
        <v>198.9344215393067</v>
      </c>
      <c r="P6" s="8">
        <f t="shared" si="2"/>
        <v>198.70752906799311</v>
      </c>
      <c r="Q6" s="8">
        <f t="shared" si="2"/>
        <v>198.67264366149914</v>
      </c>
      <c r="R6" s="45"/>
      <c r="S6" s="47" t="str">
        <f t="shared" ref="S6:S9" si="3">B6</f>
        <v>1-5 år</v>
      </c>
      <c r="T6" s="48">
        <f>C6/$C$6*100</f>
        <v>100</v>
      </c>
      <c r="U6" s="48">
        <f t="shared" ref="U6:AG6" si="4">D6/$C$6*100</f>
        <v>94.688883730898326</v>
      </c>
      <c r="V6" s="48">
        <f t="shared" si="4"/>
        <v>99.869824077306419</v>
      </c>
      <c r="W6" s="48">
        <f t="shared" si="4"/>
        <v>107.44597468548636</v>
      </c>
      <c r="X6" s="48">
        <f t="shared" si="4"/>
        <v>104.70110983059604</v>
      </c>
      <c r="Y6" s="48">
        <f t="shared" si="4"/>
        <v>104.64393108434105</v>
      </c>
      <c r="Z6" s="48">
        <f t="shared" si="4"/>
        <v>102.79898568580803</v>
      </c>
      <c r="AA6" s="48">
        <f t="shared" si="4"/>
        <v>103.79614913414372</v>
      </c>
      <c r="AB6" s="48">
        <f t="shared" si="4"/>
        <v>101.9222101495756</v>
      </c>
      <c r="AC6" s="48">
        <f t="shared" si="4"/>
        <v>104.43149733838717</v>
      </c>
      <c r="AD6" s="48">
        <f t="shared" si="4"/>
        <v>104.07033658153337</v>
      </c>
      <c r="AE6" s="48">
        <f t="shared" si="4"/>
        <v>103.79971653651201</v>
      </c>
      <c r="AF6" s="48">
        <f t="shared" si="4"/>
        <v>103.5847020848081</v>
      </c>
      <c r="AG6" s="48">
        <f t="shared" si="4"/>
        <v>103.46655968961853</v>
      </c>
      <c r="AH6" s="48">
        <f>Q6/$C$6*100</f>
        <v>103.44839493758204</v>
      </c>
      <c r="AI6" s="48"/>
      <c r="AJ6" s="48"/>
      <c r="AK6" s="50" t="s">
        <v>53</v>
      </c>
      <c r="AL6" s="51">
        <v>33.350000381469698</v>
      </c>
      <c r="AM6" s="51">
        <v>38.75</v>
      </c>
      <c r="AN6" s="51">
        <v>41.950000762939503</v>
      </c>
      <c r="AO6" s="51">
        <v>37.099998474121101</v>
      </c>
      <c r="AP6" s="51">
        <v>45.309045791625998</v>
      </c>
      <c r="AQ6" s="51">
        <v>33.032507896423297</v>
      </c>
      <c r="AR6" s="51">
        <v>40.366476058959996</v>
      </c>
      <c r="AS6" s="51">
        <v>40.106700897216797</v>
      </c>
      <c r="AT6" s="51">
        <v>39.889175415039098</v>
      </c>
      <c r="AU6" s="51">
        <v>39.707984924316399</v>
      </c>
      <c r="AV6" s="51">
        <v>39.575038909912102</v>
      </c>
      <c r="AW6" s="51">
        <v>39.454048156738303</v>
      </c>
      <c r="AX6" s="51">
        <v>39.373697280883803</v>
      </c>
      <c r="AY6" s="51">
        <v>39.334020614624002</v>
      </c>
      <c r="AZ6" s="51">
        <v>39.334363937377901</v>
      </c>
    </row>
    <row r="7" spans="2:52" x14ac:dyDescent="0.25">
      <c r="B7" s="33" t="s">
        <v>49</v>
      </c>
      <c r="C7" s="8">
        <f>AL10+AL11+AL12+AL13+AL14+AL15+AL16</f>
        <v>321.95000171661377</v>
      </c>
      <c r="D7" s="8">
        <f t="shared" ref="D7:Q7" si="5">AM10+AM11+AM12+AM13+AM14+AM15+AM16</f>
        <v>327.19999980926519</v>
      </c>
      <c r="E7" s="8">
        <f t="shared" si="5"/>
        <v>308.05000209808361</v>
      </c>
      <c r="F7" s="8">
        <f t="shared" si="5"/>
        <v>306.00000286102295</v>
      </c>
      <c r="G7" s="8">
        <f t="shared" si="5"/>
        <v>301.27324104309071</v>
      </c>
      <c r="H7" s="8">
        <f t="shared" si="5"/>
        <v>296.46874809265142</v>
      </c>
      <c r="I7" s="8">
        <f t="shared" si="5"/>
        <v>301.28088569641113</v>
      </c>
      <c r="J7" s="8">
        <f t="shared" si="5"/>
        <v>292.67652893066389</v>
      </c>
      <c r="K7" s="8">
        <f t="shared" si="5"/>
        <v>289.16402626037592</v>
      </c>
      <c r="L7" s="8">
        <f t="shared" si="5"/>
        <v>288.07817268371576</v>
      </c>
      <c r="M7" s="8">
        <f t="shared" si="5"/>
        <v>286.88217353820801</v>
      </c>
      <c r="N7" s="8">
        <f t="shared" si="5"/>
        <v>289.35815048217762</v>
      </c>
      <c r="O7" s="8">
        <f t="shared" si="5"/>
        <v>289.28695487976069</v>
      </c>
      <c r="P7" s="8">
        <f t="shared" si="5"/>
        <v>287.54714393615723</v>
      </c>
      <c r="Q7" s="8">
        <f t="shared" si="5"/>
        <v>288.72500419616699</v>
      </c>
      <c r="R7" s="45"/>
      <c r="S7" s="47" t="str">
        <f t="shared" si="3"/>
        <v>6-12 år</v>
      </c>
      <c r="T7" s="48">
        <f>C7/$C$7*100</f>
        <v>100</v>
      </c>
      <c r="U7" s="48">
        <f t="shared" ref="U7:AG7" si="6">D7/$C$7*100</f>
        <v>101.63068739389931</v>
      </c>
      <c r="V7" s="48">
        <f t="shared" si="6"/>
        <v>95.682559545141672</v>
      </c>
      <c r="W7" s="48">
        <f t="shared" si="6"/>
        <v>95.04581494935654</v>
      </c>
      <c r="X7" s="48">
        <f t="shared" si="6"/>
        <v>93.577648528257157</v>
      </c>
      <c r="Y7" s="48">
        <f t="shared" si="6"/>
        <v>92.085338254978041</v>
      </c>
      <c r="Z7" s="48">
        <f t="shared" si="6"/>
        <v>93.580023012891317</v>
      </c>
      <c r="AA7" s="48">
        <f t="shared" si="6"/>
        <v>90.907447544691451</v>
      </c>
      <c r="AB7" s="48">
        <f t="shared" si="6"/>
        <v>89.816438800613312</v>
      </c>
      <c r="AC7" s="48">
        <f t="shared" si="6"/>
        <v>89.479164823017271</v>
      </c>
      <c r="AD7" s="48">
        <f t="shared" si="6"/>
        <v>89.107678834779719</v>
      </c>
      <c r="AE7" s="48">
        <f t="shared" si="6"/>
        <v>89.876735188489278</v>
      </c>
      <c r="AF7" s="48">
        <f t="shared" si="6"/>
        <v>89.854621319243321</v>
      </c>
      <c r="AG7" s="48">
        <f t="shared" si="6"/>
        <v>89.31422345177107</v>
      </c>
      <c r="AH7" s="48">
        <f>Q7/$C$7*100</f>
        <v>89.680075370929174</v>
      </c>
      <c r="AI7" s="48"/>
      <c r="AJ7" s="48"/>
      <c r="AK7" s="50" t="s">
        <v>54</v>
      </c>
      <c r="AL7" s="51">
        <v>37.050001144409201</v>
      </c>
      <c r="AM7" s="51">
        <v>35.150000572204597</v>
      </c>
      <c r="AN7" s="51">
        <v>41.5</v>
      </c>
      <c r="AO7" s="51">
        <v>45.549999237060497</v>
      </c>
      <c r="AP7" s="51">
        <v>37.670211791992202</v>
      </c>
      <c r="AQ7" s="51">
        <v>44.714799880981403</v>
      </c>
      <c r="AR7" s="51">
        <v>33.882987976074197</v>
      </c>
      <c r="AS7" s="51">
        <v>40.4444675445557</v>
      </c>
      <c r="AT7" s="51">
        <v>40.248762130737298</v>
      </c>
      <c r="AU7" s="51">
        <v>40.069818496704102</v>
      </c>
      <c r="AV7" s="51">
        <v>39.9388332366943</v>
      </c>
      <c r="AW7" s="51">
        <v>39.845647811889599</v>
      </c>
      <c r="AX7" s="51">
        <v>39.7482585906982</v>
      </c>
      <c r="AY7" s="51">
        <v>39.7067260742188</v>
      </c>
      <c r="AZ7" s="51">
        <v>39.701751708984403</v>
      </c>
    </row>
    <row r="8" spans="2:52" x14ac:dyDescent="0.25">
      <c r="B8" s="33" t="s">
        <v>50</v>
      </c>
      <c r="C8" s="8">
        <f>AL17+AL18+AL19</f>
        <v>151.70000076293951</v>
      </c>
      <c r="D8" s="8">
        <f t="shared" ref="D8:Q8" si="7">AM17+AM18+AM19</f>
        <v>139.80000114440921</v>
      </c>
      <c r="E8" s="8">
        <f t="shared" si="7"/>
        <v>147.05000114440921</v>
      </c>
      <c r="F8" s="8">
        <f t="shared" si="7"/>
        <v>131.1000003814697</v>
      </c>
      <c r="G8" s="8">
        <f t="shared" si="7"/>
        <v>132.84639167785642</v>
      </c>
      <c r="H8" s="8">
        <f t="shared" si="7"/>
        <v>129.37528800964361</v>
      </c>
      <c r="I8" s="8">
        <f t="shared" si="7"/>
        <v>132.34626388549799</v>
      </c>
      <c r="J8" s="8">
        <f t="shared" si="7"/>
        <v>136.963710784912</v>
      </c>
      <c r="K8" s="8">
        <f t="shared" si="7"/>
        <v>139.44046211242681</v>
      </c>
      <c r="L8" s="8">
        <f t="shared" si="7"/>
        <v>135.734489440918</v>
      </c>
      <c r="M8" s="8">
        <f t="shared" si="7"/>
        <v>131.1198654174805</v>
      </c>
      <c r="N8" s="8">
        <f t="shared" si="7"/>
        <v>123.3263397216797</v>
      </c>
      <c r="O8" s="8">
        <f t="shared" si="7"/>
        <v>126.46832084655759</v>
      </c>
      <c r="P8" s="8">
        <f t="shared" si="7"/>
        <v>126.38984489440921</v>
      </c>
      <c r="Q8" s="8">
        <f t="shared" si="7"/>
        <v>127.2298793792724</v>
      </c>
      <c r="R8" s="45"/>
      <c r="S8" s="47" t="str">
        <f t="shared" si="3"/>
        <v>13-15 år</v>
      </c>
      <c r="T8" s="48">
        <f>C8/$C$8*100</f>
        <v>100</v>
      </c>
      <c r="U8" s="48">
        <f t="shared" ref="U8:AG8" si="8">D8/$C$8*100</f>
        <v>92.155570495265621</v>
      </c>
      <c r="V8" s="48">
        <f t="shared" si="8"/>
        <v>96.934739884545678</v>
      </c>
      <c r="W8" s="48">
        <f t="shared" si="8"/>
        <v>86.420566725203059</v>
      </c>
      <c r="X8" s="48">
        <f t="shared" si="8"/>
        <v>87.571780494223276</v>
      </c>
      <c r="Y8" s="48">
        <f t="shared" si="8"/>
        <v>85.28364361172116</v>
      </c>
      <c r="Z8" s="48">
        <f t="shared" si="8"/>
        <v>87.242098365124292</v>
      </c>
      <c r="AA8" s="48">
        <f t="shared" si="8"/>
        <v>90.28589986558022</v>
      </c>
      <c r="AB8" s="48">
        <f t="shared" si="8"/>
        <v>91.918563883417121</v>
      </c>
      <c r="AC8" s="48">
        <f t="shared" si="8"/>
        <v>89.47560234559873</v>
      </c>
      <c r="AD8" s="48">
        <f t="shared" si="8"/>
        <v>86.43366167306786</v>
      </c>
      <c r="AE8" s="48">
        <f t="shared" si="8"/>
        <v>81.296202439972873</v>
      </c>
      <c r="AF8" s="48">
        <f t="shared" si="8"/>
        <v>83.367383131519375</v>
      </c>
      <c r="AG8" s="48">
        <f t="shared" si="8"/>
        <v>83.315652115201829</v>
      </c>
      <c r="AH8" s="48">
        <f>Q8/$C$8*100</f>
        <v>83.869399300856713</v>
      </c>
      <c r="AI8" s="48"/>
      <c r="AJ8" s="48"/>
      <c r="AK8" s="50" t="s">
        <v>55</v>
      </c>
      <c r="AL8" s="51">
        <v>35.299999237060497</v>
      </c>
      <c r="AM8" s="51">
        <v>34.050001144409201</v>
      </c>
      <c r="AN8" s="51">
        <v>35.499999046325698</v>
      </c>
      <c r="AO8" s="51">
        <v>40.749999046325698</v>
      </c>
      <c r="AP8" s="51">
        <v>44.949171066284201</v>
      </c>
      <c r="AQ8" s="51">
        <v>38.173597335815401</v>
      </c>
      <c r="AR8" s="51">
        <v>44.360151290893597</v>
      </c>
      <c r="AS8" s="51">
        <v>34.669927597045898</v>
      </c>
      <c r="AT8" s="51">
        <v>40.632129669189503</v>
      </c>
      <c r="AU8" s="51">
        <v>40.4663276672363</v>
      </c>
      <c r="AV8" s="51">
        <v>40.3307209014893</v>
      </c>
      <c r="AW8" s="51">
        <v>40.235937118530302</v>
      </c>
      <c r="AX8" s="51">
        <v>40.159132003784201</v>
      </c>
      <c r="AY8" s="51">
        <v>40.095594406127901</v>
      </c>
      <c r="AZ8" s="51">
        <v>40.086488723754897</v>
      </c>
    </row>
    <row r="9" spans="2:52" x14ac:dyDescent="0.25">
      <c r="B9" s="33" t="s">
        <v>51</v>
      </c>
      <c r="C9" s="8">
        <f>AL20+AL21+AL22+AL23+AL24+AL25+AL26+AL27+AL28+AL29+AL30+AL31+AL32+AL33+AL34+AL35+AL36+AL37+AL38+AL39+AL40+AL41+AL42+AL43+AL44+AL45+AL46+AL47+AL48+AL49+AL50+AL51+AL52+AL53+AL54+AL55+AL56+AL57+AL58+AL59+AL60+AL61+AL62+AL63+AL64+AL65+AL66+AL67+AL68+AL69+AL70</f>
        <v>1990.2499923706055</v>
      </c>
      <c r="D9" s="8">
        <f t="shared" ref="D9:Q9" si="9">AM20+AM21+AM22+AM23+AM24+AM25+AM26+AM27+AM28+AM29+AM30+AM31+AM32+AM33+AM34+AM35+AM36+AM37+AM38+AM39+AM40+AM41+AM42+AM43+AM44+AM45+AM46+AM47+AM48+AM49+AM50+AM51+AM52+AM53+AM54+AM55+AM56+AM57+AM58+AM59+AM60+AM61+AM62+AM63+AM64+AM65+AM66+AM67+AM68+AM69+AM70</f>
        <v>2037.6999969482422</v>
      </c>
      <c r="E9" s="8">
        <f t="shared" si="9"/>
        <v>2091.049991607666</v>
      </c>
      <c r="F9" s="8">
        <f t="shared" si="9"/>
        <v>2130.5500001907344</v>
      </c>
      <c r="G9" s="8">
        <f t="shared" si="9"/>
        <v>2123.0907220840454</v>
      </c>
      <c r="H9" s="8">
        <f t="shared" si="9"/>
        <v>2119.5077199935913</v>
      </c>
      <c r="I9" s="8">
        <f t="shared" si="9"/>
        <v>2097.9364070892329</v>
      </c>
      <c r="J9" s="8">
        <f t="shared" si="9"/>
        <v>2093.6019659042363</v>
      </c>
      <c r="K9" s="8">
        <f t="shared" si="9"/>
        <v>2099.3558177948003</v>
      </c>
      <c r="L9" s="8">
        <f t="shared" si="9"/>
        <v>2095.5278196334839</v>
      </c>
      <c r="M9" s="8">
        <f t="shared" si="9"/>
        <v>2095.7688007354736</v>
      </c>
      <c r="N9" s="8">
        <f t="shared" si="9"/>
        <v>2103.980702400208</v>
      </c>
      <c r="O9" s="8">
        <f t="shared" si="9"/>
        <v>2096.0830459594727</v>
      </c>
      <c r="P9" s="8">
        <f t="shared" si="9"/>
        <v>2096.8548574447632</v>
      </c>
      <c r="Q9" s="8">
        <f t="shared" si="9"/>
        <v>2103.5853700637817</v>
      </c>
      <c r="R9" s="45"/>
      <c r="S9" s="47" t="str">
        <f t="shared" si="3"/>
        <v>16-66 år</v>
      </c>
      <c r="T9" s="48">
        <f>C9/$C$9*100</f>
        <v>100</v>
      </c>
      <c r="U9" s="48">
        <f t="shared" ref="U9:AG9" si="10">D9/$C$9*100</f>
        <v>102.38412283680599</v>
      </c>
      <c r="V9" s="48">
        <f t="shared" si="10"/>
        <v>105.06469034661303</v>
      </c>
      <c r="W9" s="48">
        <f t="shared" si="10"/>
        <v>107.04936607752558</v>
      </c>
      <c r="X9" s="48">
        <f t="shared" si="10"/>
        <v>106.67457506457328</v>
      </c>
      <c r="Y9" s="48">
        <f t="shared" si="10"/>
        <v>106.49454732412916</v>
      </c>
      <c r="Z9" s="48">
        <f t="shared" si="10"/>
        <v>105.41069790887731</v>
      </c>
      <c r="AA9" s="48">
        <f t="shared" si="10"/>
        <v>105.19291415298675</v>
      </c>
      <c r="AB9" s="48">
        <f t="shared" si="10"/>
        <v>105.48201612071044</v>
      </c>
      <c r="AC9" s="48">
        <f t="shared" si="10"/>
        <v>105.28967856633331</v>
      </c>
      <c r="AD9" s="48">
        <f t="shared" si="10"/>
        <v>105.30178664837896</v>
      </c>
      <c r="AE9" s="48">
        <f t="shared" si="10"/>
        <v>105.71439319008044</v>
      </c>
      <c r="AF9" s="48">
        <f t="shared" si="10"/>
        <v>105.3175758821538</v>
      </c>
      <c r="AG9" s="48">
        <f t="shared" si="10"/>
        <v>105.35635550723855</v>
      </c>
      <c r="AH9" s="48">
        <f>Q9/$C$9*100</f>
        <v>105.69452973885866</v>
      </c>
      <c r="AI9" s="48"/>
      <c r="AJ9" s="48"/>
      <c r="AK9" s="50" t="s">
        <v>56</v>
      </c>
      <c r="AL9" s="51">
        <v>47.800001144409201</v>
      </c>
      <c r="AM9" s="51">
        <v>34.599999427795403</v>
      </c>
      <c r="AN9" s="51">
        <v>37.649999618530302</v>
      </c>
      <c r="AO9" s="51">
        <v>36.699998855590799</v>
      </c>
      <c r="AP9" s="51">
        <v>40.894374847412102</v>
      </c>
      <c r="AQ9" s="51">
        <v>44.5040283203125</v>
      </c>
      <c r="AR9" s="51">
        <v>38.6058959960938</v>
      </c>
      <c r="AS9" s="51">
        <v>44.196483612060497</v>
      </c>
      <c r="AT9" s="51">
        <v>35.273521423339801</v>
      </c>
      <c r="AU9" s="51">
        <v>40.802087783813498</v>
      </c>
      <c r="AV9" s="51">
        <v>40.673181533813498</v>
      </c>
      <c r="AW9" s="51">
        <v>40.5692462921143</v>
      </c>
      <c r="AX9" s="51">
        <v>40.487657546997099</v>
      </c>
      <c r="AY9" s="51">
        <v>40.438966751098597</v>
      </c>
      <c r="AZ9" s="51">
        <v>40.4039630889893</v>
      </c>
    </row>
    <row r="10" spans="2:52" x14ac:dyDescent="0.25">
      <c r="B10" s="34" t="s">
        <v>23</v>
      </c>
      <c r="C10" s="8">
        <f t="shared" ref="C10:Q10" si="11">C5+C6+C7+C8+AL20+AL21</f>
        <v>796.7000036239624</v>
      </c>
      <c r="D10" s="8">
        <f t="shared" si="11"/>
        <v>780.15000247955334</v>
      </c>
      <c r="E10" s="8">
        <f t="shared" si="11"/>
        <v>796.50000190734886</v>
      </c>
      <c r="F10" s="8">
        <f t="shared" si="11"/>
        <v>770.89999961853027</v>
      </c>
      <c r="G10" s="8">
        <f t="shared" si="11"/>
        <v>763.45240116119373</v>
      </c>
      <c r="H10" s="8">
        <f t="shared" si="11"/>
        <v>761.19552707672119</v>
      </c>
      <c r="I10" s="8">
        <f t="shared" si="11"/>
        <v>760.09495162963867</v>
      </c>
      <c r="J10" s="8">
        <f t="shared" si="11"/>
        <v>751.96487617492642</v>
      </c>
      <c r="K10" s="8">
        <f t="shared" si="11"/>
        <v>754.38185882568359</v>
      </c>
      <c r="L10" s="8">
        <f t="shared" si="11"/>
        <v>751.58946418762207</v>
      </c>
      <c r="M10" s="8">
        <f t="shared" si="11"/>
        <v>747.54795074462891</v>
      </c>
      <c r="N10" s="8">
        <f t="shared" si="11"/>
        <v>747.12608528137207</v>
      </c>
      <c r="O10" s="8">
        <f t="shared" si="11"/>
        <v>741.13766479492188</v>
      </c>
      <c r="P10" s="8">
        <f t="shared" si="11"/>
        <v>736.3985538482666</v>
      </c>
      <c r="Q10" s="8">
        <f t="shared" si="11"/>
        <v>738.90600776672386</v>
      </c>
      <c r="S10" s="47" t="s">
        <v>23</v>
      </c>
      <c r="T10" s="48">
        <f>C10/$C$10*100</f>
        <v>100</v>
      </c>
      <c r="U10" s="48">
        <f t="shared" ref="U10:AG10" si="12">D10/$C$10*100</f>
        <v>97.922680925175371</v>
      </c>
      <c r="V10" s="48">
        <f t="shared" si="12"/>
        <v>99.974896232496064</v>
      </c>
      <c r="W10" s="48">
        <f t="shared" si="12"/>
        <v>96.761641284288288</v>
      </c>
      <c r="X10" s="48">
        <f t="shared" si="12"/>
        <v>95.826835407112497</v>
      </c>
      <c r="Y10" s="48">
        <f t="shared" si="12"/>
        <v>95.543557626993675</v>
      </c>
      <c r="Z10" s="48">
        <f t="shared" si="12"/>
        <v>95.405415861953344</v>
      </c>
      <c r="AA10" s="48">
        <f t="shared" si="12"/>
        <v>94.384947000684249</v>
      </c>
      <c r="AB10" s="48">
        <f t="shared" si="12"/>
        <v>94.6883212494307</v>
      </c>
      <c r="AC10" s="48">
        <f t="shared" si="12"/>
        <v>94.337826128888508</v>
      </c>
      <c r="AD10" s="48">
        <f t="shared" si="12"/>
        <v>93.830544413737329</v>
      </c>
      <c r="AE10" s="48">
        <f t="shared" si="12"/>
        <v>93.777592805686879</v>
      </c>
      <c r="AF10" s="48">
        <f t="shared" si="12"/>
        <v>93.025939679138546</v>
      </c>
      <c r="AG10" s="48">
        <f t="shared" si="12"/>
        <v>92.43109708781202</v>
      </c>
      <c r="AH10" s="48">
        <f>Q10/$C$10*100</f>
        <v>92.745827087441938</v>
      </c>
      <c r="AI10" s="48"/>
      <c r="AJ10" s="48"/>
      <c r="AK10" s="50" t="s">
        <v>57</v>
      </c>
      <c r="AL10" s="51">
        <v>53.899999618530302</v>
      </c>
      <c r="AM10" s="51">
        <v>48.950000762939503</v>
      </c>
      <c r="AN10" s="51">
        <v>35.75</v>
      </c>
      <c r="AO10" s="51">
        <v>40.25</v>
      </c>
      <c r="AP10" s="51">
        <v>37.309890747070298</v>
      </c>
      <c r="AQ10" s="51">
        <v>41.065870285034201</v>
      </c>
      <c r="AR10" s="51">
        <v>44.262660980224602</v>
      </c>
      <c r="AS10" s="51">
        <v>39.041210174560497</v>
      </c>
      <c r="AT10" s="51">
        <v>44.173650741577099</v>
      </c>
      <c r="AU10" s="51">
        <v>35.832113265991197</v>
      </c>
      <c r="AV10" s="51">
        <v>41.033971786499002</v>
      </c>
      <c r="AW10" s="51">
        <v>40.932876586914098</v>
      </c>
      <c r="AX10" s="51">
        <v>40.840419769287102</v>
      </c>
      <c r="AY10" s="51">
        <v>40.785127639770501</v>
      </c>
      <c r="AZ10" s="51">
        <v>40.761066436767599</v>
      </c>
    </row>
    <row r="11" spans="2:52" x14ac:dyDescent="0.25">
      <c r="B11" s="34" t="s">
        <v>24</v>
      </c>
      <c r="C11" s="8">
        <f>AL22+AL23+AL24+AL25+AL26+AL27+AL28+AL29+AL30+AL31+AL32+AL33+AL34+AL35+AL36+AL37+AL38+AL39+AL40+AL41+AL42+AL43+AL44+AL45+AL46+AL47+AL48+AL49+AL50+AL51+AL52+AL53</f>
        <v>1320.1999912261963</v>
      </c>
      <c r="D11" s="8">
        <f t="shared" ref="D11:Q11" si="13">AM22+AM23+AM24+AM25+AM26+AM27+AM28+AM29+AM30+AM31+AM32+AM33+AM34+AM35+AM36+AM37+AM38+AM39+AM40+AM41+AM42+AM43+AM44+AM45+AM46+AM47+AM48+AM49+AM50+AM51+AM52+AM53</f>
        <v>1332.2499990463257</v>
      </c>
      <c r="E11" s="8">
        <f t="shared" si="13"/>
        <v>1365.7499961853027</v>
      </c>
      <c r="F11" s="8">
        <f t="shared" si="13"/>
        <v>1401.8000011444092</v>
      </c>
      <c r="G11" s="8">
        <f t="shared" si="13"/>
        <v>1368.9376945495605</v>
      </c>
      <c r="H11" s="8">
        <f t="shared" si="13"/>
        <v>1351.3330621719358</v>
      </c>
      <c r="I11" s="8">
        <f t="shared" si="13"/>
        <v>1337.7601575851438</v>
      </c>
      <c r="J11" s="8">
        <f t="shared" si="13"/>
        <v>1333.5873365402222</v>
      </c>
      <c r="K11" s="8">
        <f t="shared" si="13"/>
        <v>1316.1836214065552</v>
      </c>
      <c r="L11" s="8">
        <f t="shared" si="13"/>
        <v>1314.1098260879519</v>
      </c>
      <c r="M11" s="8">
        <f t="shared" si="13"/>
        <v>1317.2598371505737</v>
      </c>
      <c r="N11" s="8">
        <f t="shared" si="13"/>
        <v>1314.7151556015015</v>
      </c>
      <c r="O11" s="8">
        <f t="shared" si="13"/>
        <v>1318.9605808258057</v>
      </c>
      <c r="P11" s="8">
        <f t="shared" si="13"/>
        <v>1329.7447299957275</v>
      </c>
      <c r="Q11" s="8">
        <f t="shared" si="13"/>
        <v>1329.4104404449465</v>
      </c>
      <c r="S11" s="47" t="s">
        <v>24</v>
      </c>
      <c r="T11" s="48">
        <f>C11/$C$11*100</f>
        <v>100</v>
      </c>
      <c r="U11" s="48">
        <f t="shared" ref="U11:AG11" si="14">D11/$C$11*100</f>
        <v>100.91274109227477</v>
      </c>
      <c r="V11" s="48">
        <f t="shared" si="14"/>
        <v>103.45023521146972</v>
      </c>
      <c r="W11" s="48">
        <f t="shared" si="14"/>
        <v>106.18088247693618</v>
      </c>
      <c r="X11" s="48">
        <f t="shared" si="14"/>
        <v>103.69169092919755</v>
      </c>
      <c r="Y11" s="48">
        <f t="shared" si="14"/>
        <v>102.35820869206516</v>
      </c>
      <c r="Z11" s="48">
        <f t="shared" si="14"/>
        <v>101.33011410965378</v>
      </c>
      <c r="AA11" s="48">
        <f t="shared" si="14"/>
        <v>101.01403919125858</v>
      </c>
      <c r="AB11" s="48">
        <f t="shared" si="14"/>
        <v>99.695775651694191</v>
      </c>
      <c r="AC11" s="48">
        <f t="shared" si="14"/>
        <v>99.538693744984215</v>
      </c>
      <c r="AD11" s="48">
        <f t="shared" si="14"/>
        <v>99.777294796609425</v>
      </c>
      <c r="AE11" s="48">
        <f t="shared" si="14"/>
        <v>99.584545094595825</v>
      </c>
      <c r="AF11" s="48">
        <f t="shared" si="14"/>
        <v>99.906119496392392</v>
      </c>
      <c r="AG11" s="48">
        <f t="shared" si="14"/>
        <v>100.72297673329524</v>
      </c>
      <c r="AH11" s="48">
        <f>Q11/$C$11*100</f>
        <v>100.69765560369346</v>
      </c>
      <c r="AI11" s="48"/>
      <c r="AJ11" s="48"/>
      <c r="AK11" s="50" t="s">
        <v>58</v>
      </c>
      <c r="AL11" s="51">
        <v>36.400000572204597</v>
      </c>
      <c r="AM11" s="51">
        <v>51.149999618530302</v>
      </c>
      <c r="AN11" s="51">
        <v>50.100000381469698</v>
      </c>
      <c r="AO11" s="51">
        <v>34.850000381469698</v>
      </c>
      <c r="AP11" s="51">
        <v>40.980836868286097</v>
      </c>
      <c r="AQ11" s="51">
        <v>37.759927749633803</v>
      </c>
      <c r="AR11" s="51">
        <v>41.140363693237298</v>
      </c>
      <c r="AS11" s="51">
        <v>44.0439968109131</v>
      </c>
      <c r="AT11" s="51">
        <v>39.3820896148682</v>
      </c>
      <c r="AU11" s="51">
        <v>44.127498626708999</v>
      </c>
      <c r="AV11" s="51">
        <v>36.2567749023438</v>
      </c>
      <c r="AW11" s="51">
        <v>41.198482513427699</v>
      </c>
      <c r="AX11" s="51">
        <v>41.107892990112298</v>
      </c>
      <c r="AY11" s="51">
        <v>41.039789199829102</v>
      </c>
      <c r="AZ11" s="51">
        <v>41.008161544799798</v>
      </c>
    </row>
    <row r="12" spans="2:52" x14ac:dyDescent="0.25">
      <c r="B12" s="34" t="s">
        <v>25</v>
      </c>
      <c r="C12" s="8">
        <f>AL54+AL55+AL56+AL57+AL58+AL59+AL60+AL61+AL62+AL63+AL64+AL65+AL66+AL67+AL68+AL69+AL70</f>
        <v>578.65000152587879</v>
      </c>
      <c r="D12" s="8">
        <f t="shared" ref="D12:Q12" si="15">AM54+AM55+AM56+AM57+AM58+AM59+AM60+AM61+AM62+AM63+AM64+AM65+AM66+AM67+AM68+AM69+AM70</f>
        <v>604.74999904632557</v>
      </c>
      <c r="E12" s="8">
        <f t="shared" si="15"/>
        <v>623.84999656677235</v>
      </c>
      <c r="F12" s="8">
        <f t="shared" si="15"/>
        <v>632.94999790191662</v>
      </c>
      <c r="G12" s="8">
        <f t="shared" si="15"/>
        <v>666.87014484405529</v>
      </c>
      <c r="H12" s="8">
        <f t="shared" si="15"/>
        <v>674.35131263732922</v>
      </c>
      <c r="I12" s="8">
        <f t="shared" si="15"/>
        <v>671.33470630645729</v>
      </c>
      <c r="J12" s="8">
        <f t="shared" si="15"/>
        <v>676.9405345916748</v>
      </c>
      <c r="K12" s="8">
        <f t="shared" si="15"/>
        <v>692.82540035247825</v>
      </c>
      <c r="L12" s="8">
        <f t="shared" si="15"/>
        <v>693.6753635406493</v>
      </c>
      <c r="M12" s="8">
        <f t="shared" si="15"/>
        <v>688.15487766265881</v>
      </c>
      <c r="N12" s="8">
        <f t="shared" si="15"/>
        <v>693.39878654479992</v>
      </c>
      <c r="O12" s="8">
        <f t="shared" si="15"/>
        <v>689.83613204956066</v>
      </c>
      <c r="P12" s="8">
        <f t="shared" si="15"/>
        <v>682.5007791519165</v>
      </c>
      <c r="Q12" s="8">
        <f t="shared" si="15"/>
        <v>689.08303356170666</v>
      </c>
      <c r="S12" s="47" t="s">
        <v>25</v>
      </c>
      <c r="T12" s="48">
        <f>C12/$C$12*100</f>
        <v>100</v>
      </c>
      <c r="U12" s="48">
        <f t="shared" ref="U12:AG12" si="16">D12/$C$12*100</f>
        <v>104.5104981338671</v>
      </c>
      <c r="V12" s="48">
        <f t="shared" si="16"/>
        <v>107.81128400962633</v>
      </c>
      <c r="W12" s="48">
        <f t="shared" si="16"/>
        <v>109.38391017590092</v>
      </c>
      <c r="X12" s="48">
        <f t="shared" si="16"/>
        <v>115.24585554057603</v>
      </c>
      <c r="Y12" s="48">
        <f t="shared" si="16"/>
        <v>116.53872130978822</v>
      </c>
      <c r="Z12" s="48">
        <f t="shared" si="16"/>
        <v>116.01740335888229</v>
      </c>
      <c r="AA12" s="48">
        <f t="shared" si="16"/>
        <v>116.98618038652164</v>
      </c>
      <c r="AB12" s="48">
        <f t="shared" si="16"/>
        <v>119.73133993355623</v>
      </c>
      <c r="AC12" s="48">
        <f t="shared" si="16"/>
        <v>119.87822720322352</v>
      </c>
      <c r="AD12" s="48">
        <f t="shared" si="16"/>
        <v>118.9241987121783</v>
      </c>
      <c r="AE12" s="48">
        <f t="shared" si="16"/>
        <v>119.83043026291071</v>
      </c>
      <c r="AF12" s="48">
        <f t="shared" si="16"/>
        <v>119.21474643229726</v>
      </c>
      <c r="AG12" s="48">
        <f t="shared" si="16"/>
        <v>117.94707981546479</v>
      </c>
      <c r="AH12" s="48">
        <f>Q12/$C$12*100</f>
        <v>119.08459893625162</v>
      </c>
      <c r="AI12" s="48"/>
      <c r="AJ12" s="48"/>
      <c r="AK12" s="50" t="s">
        <v>59</v>
      </c>
      <c r="AL12" s="51">
        <v>48.899999618530302</v>
      </c>
      <c r="AM12" s="51">
        <v>37.900000572204597</v>
      </c>
      <c r="AN12" s="51">
        <v>50.950000762939503</v>
      </c>
      <c r="AO12" s="51">
        <v>50.350000381469698</v>
      </c>
      <c r="AP12" s="51">
        <v>35.631975173950202</v>
      </c>
      <c r="AQ12" s="51">
        <v>41.608524322509801</v>
      </c>
      <c r="AR12" s="51">
        <v>38.213960647583001</v>
      </c>
      <c r="AS12" s="51">
        <v>41.2935695648193</v>
      </c>
      <c r="AT12" s="51">
        <v>43.955429077148402</v>
      </c>
      <c r="AU12" s="51">
        <v>39.739847183227504</v>
      </c>
      <c r="AV12" s="51">
        <v>44.157930374145501</v>
      </c>
      <c r="AW12" s="51">
        <v>36.708166122436502</v>
      </c>
      <c r="AX12" s="51">
        <v>41.412279129028299</v>
      </c>
      <c r="AY12" s="51">
        <v>41.344995498657198</v>
      </c>
      <c r="AZ12" s="51">
        <v>41.300060272216797</v>
      </c>
    </row>
    <row r="13" spans="2:52" x14ac:dyDescent="0.25">
      <c r="B13" s="33" t="s">
        <v>26</v>
      </c>
      <c r="C13" s="8">
        <f>AL71+AL72+AL73+AL74+AL75+AL76+AL77+AL78+AL79+AL80+AL81+AL82+AL83</f>
        <v>225.89999866485584</v>
      </c>
      <c r="D13" s="8">
        <f t="shared" ref="D13:Q13" si="17">AM71+AM72+AM73+AM74+AM75+AM76+AM77+AM78+AM79+AM80+AM81+AM82+AM83</f>
        <v>245.84999990463263</v>
      </c>
      <c r="E13" s="8">
        <f t="shared" si="17"/>
        <v>264.6499965190888</v>
      </c>
      <c r="F13" s="8">
        <f t="shared" si="17"/>
        <v>278.29999685287487</v>
      </c>
      <c r="G13" s="8">
        <f t="shared" si="17"/>
        <v>288.67413854599005</v>
      </c>
      <c r="H13" s="8">
        <f t="shared" si="17"/>
        <v>298.63229513168341</v>
      </c>
      <c r="I13" s="8">
        <f t="shared" si="17"/>
        <v>317.96777725219732</v>
      </c>
      <c r="J13" s="8">
        <f t="shared" si="17"/>
        <v>331.05913209915161</v>
      </c>
      <c r="K13" s="8">
        <f t="shared" si="17"/>
        <v>336.97195959091175</v>
      </c>
      <c r="L13" s="8">
        <f t="shared" si="17"/>
        <v>346.74509239196749</v>
      </c>
      <c r="M13" s="8">
        <f t="shared" si="17"/>
        <v>357.44006538391102</v>
      </c>
      <c r="N13" s="8">
        <f t="shared" si="17"/>
        <v>357.56865072250361</v>
      </c>
      <c r="O13" s="8">
        <f t="shared" si="17"/>
        <v>367.53473281860346</v>
      </c>
      <c r="P13" s="8">
        <f t="shared" si="17"/>
        <v>370.95899486541759</v>
      </c>
      <c r="Q13" s="8">
        <f t="shared" si="17"/>
        <v>373.34363842010498</v>
      </c>
      <c r="S13" s="47" t="s">
        <v>26</v>
      </c>
      <c r="T13" s="48">
        <f>C13/$C$13*100</f>
        <v>100</v>
      </c>
      <c r="U13" s="48">
        <f t="shared" ref="U13:AG13" si="18">D13/$C$13*100</f>
        <v>108.83134190247364</v>
      </c>
      <c r="V13" s="48">
        <f t="shared" si="18"/>
        <v>117.15360694256678</v>
      </c>
      <c r="W13" s="48">
        <f t="shared" si="18"/>
        <v>123.19610380598516</v>
      </c>
      <c r="X13" s="48">
        <f t="shared" si="18"/>
        <v>127.78846403370972</v>
      </c>
      <c r="Y13" s="48">
        <f t="shared" si="18"/>
        <v>132.19667857312953</v>
      </c>
      <c r="Z13" s="48">
        <f t="shared" si="18"/>
        <v>140.75598899136463</v>
      </c>
      <c r="AA13" s="48">
        <f t="shared" si="18"/>
        <v>146.55118816105411</v>
      </c>
      <c r="AB13" s="48">
        <f t="shared" si="18"/>
        <v>149.16864169213287</v>
      </c>
      <c r="AC13" s="48">
        <f t="shared" si="18"/>
        <v>153.49495105858625</v>
      </c>
      <c r="AD13" s="48">
        <f t="shared" si="18"/>
        <v>158.22933488114242</v>
      </c>
      <c r="AE13" s="48">
        <f t="shared" si="18"/>
        <v>158.28625623543752</v>
      </c>
      <c r="AF13" s="48">
        <f t="shared" si="18"/>
        <v>162.69797919028596</v>
      </c>
      <c r="AG13" s="48">
        <f t="shared" si="18"/>
        <v>164.21381011859614</v>
      </c>
      <c r="AH13" s="48">
        <f>Q13/$C$13*100</f>
        <v>165.26942922828246</v>
      </c>
      <c r="AI13" s="48"/>
      <c r="AJ13" s="48"/>
      <c r="AK13" s="50" t="s">
        <v>60</v>
      </c>
      <c r="AL13" s="51">
        <v>45.350000381469698</v>
      </c>
      <c r="AM13" s="51">
        <v>50.149999618530302</v>
      </c>
      <c r="AN13" s="51">
        <v>39.400000572204597</v>
      </c>
      <c r="AO13" s="51">
        <v>48.700000762939503</v>
      </c>
      <c r="AP13" s="51">
        <v>50.051719665527301</v>
      </c>
      <c r="AQ13" s="51">
        <v>36.259029388427699</v>
      </c>
      <c r="AR13" s="51">
        <v>42.131708145141602</v>
      </c>
      <c r="AS13" s="51">
        <v>38.575634002685497</v>
      </c>
      <c r="AT13" s="51">
        <v>41.394079208374002</v>
      </c>
      <c r="AU13" s="51">
        <v>43.8422946929932</v>
      </c>
      <c r="AV13" s="51">
        <v>40.029678344726598</v>
      </c>
      <c r="AW13" s="51">
        <v>44.159908294677699</v>
      </c>
      <c r="AX13" s="51">
        <v>37.061271667480497</v>
      </c>
      <c r="AY13" s="51">
        <v>41.575628280639599</v>
      </c>
      <c r="AZ13" s="51">
        <v>41.530708312988303</v>
      </c>
    </row>
    <row r="14" spans="2:52" x14ac:dyDescent="0.25">
      <c r="B14" s="33" t="s">
        <v>27</v>
      </c>
      <c r="C14" s="8">
        <f>AL84+AL85+AL86+AL87+AL88+AL89+AL90+AL91+AL92+AL93</f>
        <v>61.69999942928559</v>
      </c>
      <c r="D14" s="8">
        <f t="shared" ref="D14:Q14" si="19">AM84+AM85+AM86+AM87+AM88+AM89+AM90+AM91+AM92+AM93</f>
        <v>53.499999620020397</v>
      </c>
      <c r="E14" s="8">
        <f t="shared" si="19"/>
        <v>51.449999667704091</v>
      </c>
      <c r="F14" s="8">
        <f t="shared" si="19"/>
        <v>52.399999476969278</v>
      </c>
      <c r="G14" s="8">
        <f t="shared" si="19"/>
        <v>54.125117793679259</v>
      </c>
      <c r="H14" s="8">
        <f t="shared" si="19"/>
        <v>59.73942995071414</v>
      </c>
      <c r="I14" s="8">
        <f t="shared" si="19"/>
        <v>66.474294424056993</v>
      </c>
      <c r="J14" s="8">
        <f t="shared" si="19"/>
        <v>67.699120998382597</v>
      </c>
      <c r="K14" s="8">
        <f t="shared" si="19"/>
        <v>71.247870802879277</v>
      </c>
      <c r="L14" s="8">
        <f t="shared" si="19"/>
        <v>76.526520252227755</v>
      </c>
      <c r="M14" s="8">
        <f t="shared" si="19"/>
        <v>85.385135650634808</v>
      </c>
      <c r="N14" s="8">
        <f t="shared" si="19"/>
        <v>97.351318359375043</v>
      </c>
      <c r="O14" s="8">
        <f t="shared" si="19"/>
        <v>107.47424340248108</v>
      </c>
      <c r="P14" s="8">
        <f t="shared" si="19"/>
        <v>118.20688927173615</v>
      </c>
      <c r="Q14" s="8">
        <f t="shared" si="19"/>
        <v>122.02103066444396</v>
      </c>
      <c r="S14" s="47" t="s">
        <v>27</v>
      </c>
      <c r="T14" s="48">
        <f>C14/$C$14*100</f>
        <v>100</v>
      </c>
      <c r="U14" s="48">
        <f t="shared" ref="U14:AG14" si="20">D14/$C$14*100</f>
        <v>86.709886734013324</v>
      </c>
      <c r="V14" s="48">
        <f t="shared" si="20"/>
        <v>83.387358417516637</v>
      </c>
      <c r="W14" s="48">
        <f t="shared" si="20"/>
        <v>84.927066388428344</v>
      </c>
      <c r="X14" s="48">
        <f t="shared" si="20"/>
        <v>87.723044237159343</v>
      </c>
      <c r="Y14" s="48">
        <f t="shared" si="20"/>
        <v>96.822415726569886</v>
      </c>
      <c r="Z14" s="48">
        <f t="shared" si="20"/>
        <v>107.7379174050775</v>
      </c>
      <c r="AA14" s="48">
        <f t="shared" si="20"/>
        <v>109.72304963466426</v>
      </c>
      <c r="AB14" s="48">
        <f t="shared" si="20"/>
        <v>115.47467011654757</v>
      </c>
      <c r="AC14" s="48">
        <f t="shared" si="20"/>
        <v>124.03001776350881</v>
      </c>
      <c r="AD14" s="48">
        <f t="shared" si="20"/>
        <v>138.38757931998811</v>
      </c>
      <c r="AE14" s="48">
        <f t="shared" si="20"/>
        <v>157.78171679069374</v>
      </c>
      <c r="AF14" s="48">
        <f t="shared" si="20"/>
        <v>174.18840258768137</v>
      </c>
      <c r="AG14" s="48">
        <f t="shared" si="20"/>
        <v>191.58329070523433</v>
      </c>
      <c r="AH14" s="48">
        <f>Q14/$C$14*100</f>
        <v>197.76504342482585</v>
      </c>
      <c r="AI14" s="48"/>
      <c r="AJ14" s="48"/>
      <c r="AK14" s="50" t="s">
        <v>61</v>
      </c>
      <c r="AL14" s="51">
        <v>38.550001144409201</v>
      </c>
      <c r="AM14" s="51">
        <v>47.350000381469698</v>
      </c>
      <c r="AN14" s="51">
        <v>46.75</v>
      </c>
      <c r="AO14" s="51">
        <v>40.150000572204597</v>
      </c>
      <c r="AP14" s="51">
        <v>48.808782577514599</v>
      </c>
      <c r="AQ14" s="51">
        <v>49.8711833953857</v>
      </c>
      <c r="AR14" s="51">
        <v>36.9509181976318</v>
      </c>
      <c r="AS14" s="51">
        <v>42.682254791259801</v>
      </c>
      <c r="AT14" s="51">
        <v>39.005573272705099</v>
      </c>
      <c r="AU14" s="51">
        <v>41.639987945556598</v>
      </c>
      <c r="AV14" s="51">
        <v>43.881788253784201</v>
      </c>
      <c r="AW14" s="51">
        <v>40.403076171875</v>
      </c>
      <c r="AX14" s="51">
        <v>44.255289077758803</v>
      </c>
      <c r="AY14" s="51">
        <v>37.5176811218262</v>
      </c>
      <c r="AZ14" s="51">
        <v>41.853330612182603</v>
      </c>
    </row>
    <row r="15" spans="2:52" x14ac:dyDescent="0.25">
      <c r="B15" s="33" t="s">
        <v>28</v>
      </c>
      <c r="C15" s="8">
        <f>AL94+AL95+AL96+AL97+AL98+AL99+AL100+AL101+AL102+AL103</f>
        <v>10.950000002980232</v>
      </c>
      <c r="D15" s="8">
        <f t="shared" ref="D15:Q15" si="21">AM94+AM95+AM96+AM97+AM98+AM99+AM100+AM101+AM102+AM103</f>
        <v>15.549999907612802</v>
      </c>
      <c r="E15" s="8">
        <f t="shared" si="21"/>
        <v>17.299999907612801</v>
      </c>
      <c r="F15" s="8">
        <f t="shared" si="21"/>
        <v>18.799999907612801</v>
      </c>
      <c r="G15" s="8">
        <f t="shared" si="21"/>
        <v>17.665458617731929</v>
      </c>
      <c r="H15" s="8">
        <f t="shared" si="21"/>
        <v>18.641981023829423</v>
      </c>
      <c r="I15" s="8">
        <f t="shared" si="21"/>
        <v>16.652905844617631</v>
      </c>
      <c r="J15" s="8">
        <f t="shared" si="21"/>
        <v>17.881406484404593</v>
      </c>
      <c r="K15" s="8">
        <f t="shared" si="21"/>
        <v>18.270354944048446</v>
      </c>
      <c r="L15" s="8">
        <f t="shared" si="21"/>
        <v>18.795928820967678</v>
      </c>
      <c r="M15" s="8">
        <f t="shared" si="21"/>
        <v>18.439264968037595</v>
      </c>
      <c r="N15" s="8">
        <f t="shared" si="21"/>
        <v>17.421762640122328</v>
      </c>
      <c r="O15" s="8">
        <f t="shared" si="21"/>
        <v>17.03601194173098</v>
      </c>
      <c r="P15" s="8">
        <f t="shared" si="21"/>
        <v>19.273087415844198</v>
      </c>
      <c r="Q15" s="8">
        <f t="shared" si="21"/>
        <v>19.89762806519866</v>
      </c>
      <c r="S15" s="47" t="s">
        <v>28</v>
      </c>
      <c r="T15" s="48">
        <f>C15/$C$15*100</f>
        <v>100</v>
      </c>
      <c r="U15" s="48">
        <f t="shared" ref="U15:AG15" si="22">D15/$C$15*100</f>
        <v>142.0091315377224</v>
      </c>
      <c r="V15" s="48">
        <f t="shared" si="22"/>
        <v>157.99086669319001</v>
      </c>
      <c r="W15" s="48">
        <f t="shared" si="22"/>
        <v>171.68949682644799</v>
      </c>
      <c r="X15" s="48">
        <f t="shared" si="22"/>
        <v>161.32838915912299</v>
      </c>
      <c r="Y15" s="48">
        <f t="shared" si="22"/>
        <v>170.24640199776883</v>
      </c>
      <c r="Z15" s="48">
        <f t="shared" si="22"/>
        <v>152.08133187292469</v>
      </c>
      <c r="AA15" s="48">
        <f t="shared" si="22"/>
        <v>163.30051579486627</v>
      </c>
      <c r="AB15" s="48">
        <f t="shared" si="22"/>
        <v>166.85255652124067</v>
      </c>
      <c r="AC15" s="48">
        <f t="shared" si="22"/>
        <v>171.65231795298666</v>
      </c>
      <c r="AD15" s="48">
        <f t="shared" si="22"/>
        <v>168.39511381752538</v>
      </c>
      <c r="AE15" s="48">
        <f t="shared" si="22"/>
        <v>159.10285511763189</v>
      </c>
      <c r="AF15" s="48">
        <f t="shared" si="22"/>
        <v>155.5800176903592</v>
      </c>
      <c r="AG15" s="48">
        <f t="shared" si="22"/>
        <v>176.00993069039902</v>
      </c>
      <c r="AH15" s="48">
        <f>Q15/$C$15*100</f>
        <v>181.71349826286004</v>
      </c>
      <c r="AI15" s="48"/>
      <c r="AJ15" s="48"/>
      <c r="AK15" s="50" t="s">
        <v>62</v>
      </c>
      <c r="AL15" s="51">
        <v>54.350000381469698</v>
      </c>
      <c r="AM15" s="51">
        <v>37.649999618530302</v>
      </c>
      <c r="AN15" s="51">
        <v>46.200000762939503</v>
      </c>
      <c r="AO15" s="51">
        <v>48.100000381469698</v>
      </c>
      <c r="AP15" s="51">
        <v>40.648374557495103</v>
      </c>
      <c r="AQ15" s="51">
        <v>48.871475219726598</v>
      </c>
      <c r="AR15" s="51">
        <v>49.6959552764893</v>
      </c>
      <c r="AS15" s="51">
        <v>37.554683685302699</v>
      </c>
      <c r="AT15" s="51">
        <v>43.152961730957003</v>
      </c>
      <c r="AU15" s="51">
        <v>39.356794357299798</v>
      </c>
      <c r="AV15" s="51">
        <v>41.851140975952099</v>
      </c>
      <c r="AW15" s="51">
        <v>43.906234741210902</v>
      </c>
      <c r="AX15" s="51">
        <v>40.704561233520501</v>
      </c>
      <c r="AY15" s="51">
        <v>44.321794509887702</v>
      </c>
      <c r="AZ15" s="51">
        <v>37.908817291259801</v>
      </c>
    </row>
    <row r="16" spans="2:52" x14ac:dyDescent="0.25">
      <c r="B16" s="53" t="s">
        <v>29</v>
      </c>
      <c r="C16" s="54">
        <f t="shared" ref="C16:F16" si="23">C5+C6+C7+C8+C9+C13+C14+C15</f>
        <v>2994.0999944731593</v>
      </c>
      <c r="D16" s="54">
        <f t="shared" si="23"/>
        <v>3032.0500000044703</v>
      </c>
      <c r="E16" s="54">
        <f t="shared" si="23"/>
        <v>3119.4999907538295</v>
      </c>
      <c r="F16" s="54">
        <f t="shared" si="23"/>
        <v>3155.1499949023123</v>
      </c>
      <c r="G16" s="54">
        <f>G5+G6+G7+G8+G9+G13+G14+G15</f>
        <v>3159.7249555122107</v>
      </c>
      <c r="H16" s="54">
        <f t="shared" ref="H16:Q16" si="24">H5+H6+H7+H8+H9+H13+H14+H15</f>
        <v>3163.8936079922132</v>
      </c>
      <c r="I16" s="54">
        <f t="shared" si="24"/>
        <v>3170.2847930421117</v>
      </c>
      <c r="J16" s="54">
        <f t="shared" si="24"/>
        <v>3179.1324068887625</v>
      </c>
      <c r="K16" s="54">
        <f t="shared" si="24"/>
        <v>3189.8810659225569</v>
      </c>
      <c r="L16" s="54">
        <f t="shared" si="24"/>
        <v>3201.4421952813859</v>
      </c>
      <c r="M16" s="54">
        <f t="shared" si="24"/>
        <v>3214.2271315604448</v>
      </c>
      <c r="N16" s="54">
        <f t="shared" si="24"/>
        <v>3227.5817591496748</v>
      </c>
      <c r="O16" s="54">
        <f t="shared" si="24"/>
        <v>3241.9793658331037</v>
      </c>
      <c r="P16" s="54">
        <f t="shared" si="24"/>
        <v>3257.0830345489085</v>
      </c>
      <c r="Q16" s="54">
        <f t="shared" si="24"/>
        <v>3272.6617789231241</v>
      </c>
      <c r="R16" s="35"/>
      <c r="S16" s="49"/>
      <c r="T16" s="48">
        <f>C16/$C$16*100</f>
        <v>100</v>
      </c>
      <c r="U16" s="48">
        <f t="shared" ref="U16:AG16" si="25">D16/$C$16*100</f>
        <v>101.26749292279359</v>
      </c>
      <c r="V16" s="48">
        <f t="shared" si="25"/>
        <v>104.18823674934529</v>
      </c>
      <c r="W16" s="48">
        <f t="shared" si="25"/>
        <v>105.3789118842536</v>
      </c>
      <c r="X16" s="48">
        <f t="shared" si="25"/>
        <v>105.53171107661001</v>
      </c>
      <c r="Y16" s="48">
        <f t="shared" si="25"/>
        <v>105.67093997636945</v>
      </c>
      <c r="Z16" s="48">
        <f t="shared" si="25"/>
        <v>105.88439928172653</v>
      </c>
      <c r="AA16" s="48">
        <f t="shared" si="25"/>
        <v>106.17990089700264</v>
      </c>
      <c r="AB16" s="48">
        <f t="shared" si="25"/>
        <v>106.53889555495113</v>
      </c>
      <c r="AC16" s="48">
        <f t="shared" si="25"/>
        <v>106.92502592401596</v>
      </c>
      <c r="AD16" s="48">
        <f t="shared" si="25"/>
        <v>107.35203024259778</v>
      </c>
      <c r="AE16" s="48">
        <f t="shared" si="25"/>
        <v>107.79806169157683</v>
      </c>
      <c r="AF16" s="48">
        <f t="shared" si="25"/>
        <v>108.27892761823277</v>
      </c>
      <c r="AG16" s="48">
        <f t="shared" si="25"/>
        <v>108.7833753235093</v>
      </c>
      <c r="AH16" s="48">
        <f>Q16/$C$16*100</f>
        <v>109.30369008931449</v>
      </c>
      <c r="AI16" s="48"/>
      <c r="AJ16" s="48"/>
      <c r="AK16" s="50" t="s">
        <v>63</v>
      </c>
      <c r="AL16" s="51">
        <v>44.5</v>
      </c>
      <c r="AM16" s="51">
        <v>54.049999237060497</v>
      </c>
      <c r="AN16" s="51">
        <v>38.899999618530302</v>
      </c>
      <c r="AO16" s="51">
        <v>43.600000381469698</v>
      </c>
      <c r="AP16" s="51">
        <v>47.841661453247099</v>
      </c>
      <c r="AQ16" s="51">
        <v>41.032737731933601</v>
      </c>
      <c r="AR16" s="51">
        <v>48.885318756103501</v>
      </c>
      <c r="AS16" s="51">
        <v>49.485179901122997</v>
      </c>
      <c r="AT16" s="51">
        <v>38.100242614746101</v>
      </c>
      <c r="AU16" s="51">
        <v>43.539636611938498</v>
      </c>
      <c r="AV16" s="51">
        <v>39.6708889007568</v>
      </c>
      <c r="AW16" s="51">
        <v>42.0494060516357</v>
      </c>
      <c r="AX16" s="51">
        <v>43.9052410125732</v>
      </c>
      <c r="AY16" s="51">
        <v>40.962127685546903</v>
      </c>
      <c r="AZ16" s="51">
        <v>44.362859725952099</v>
      </c>
    </row>
    <row r="17" spans="2:52" x14ac:dyDescent="0.25">
      <c r="H17" s="8"/>
      <c r="I17" s="8"/>
      <c r="J17" s="8"/>
      <c r="K17" s="8"/>
      <c r="L17" s="8"/>
      <c r="M17" s="8"/>
      <c r="N17" s="36"/>
      <c r="O17" s="36"/>
      <c r="P17" s="36"/>
      <c r="Q17" s="36"/>
      <c r="R17" s="35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/>
      <c r="AD17" s="59"/>
      <c r="AE17" s="59"/>
      <c r="AF17" s="59"/>
      <c r="AG17" s="59"/>
      <c r="AH17" s="59"/>
      <c r="AI17" s="59"/>
      <c r="AJ17" s="59"/>
      <c r="AK17" s="50" t="s">
        <v>64</v>
      </c>
      <c r="AL17" s="51">
        <v>48.399999618530302</v>
      </c>
      <c r="AM17" s="51">
        <v>44.5</v>
      </c>
      <c r="AN17" s="51">
        <v>55.149999618530302</v>
      </c>
      <c r="AO17" s="51">
        <v>36.850000381469698</v>
      </c>
      <c r="AP17" s="51">
        <v>43.758726119995103</v>
      </c>
      <c r="AQ17" s="51">
        <v>47.463638305664098</v>
      </c>
      <c r="AR17" s="51">
        <v>41.263214111328097</v>
      </c>
      <c r="AS17" s="51">
        <v>48.766044616699197</v>
      </c>
      <c r="AT17" s="51">
        <v>49.128799438476598</v>
      </c>
      <c r="AU17" s="51">
        <v>38.527490615844698</v>
      </c>
      <c r="AV17" s="51">
        <v>43.7849636077881</v>
      </c>
      <c r="AW17" s="51">
        <v>39.875896453857401</v>
      </c>
      <c r="AX17" s="51">
        <v>42.1446533203125</v>
      </c>
      <c r="AY17" s="51">
        <v>43.793889999389599</v>
      </c>
      <c r="AZ17" s="51">
        <v>41.1005764007568</v>
      </c>
    </row>
    <row r="18" spans="2:52" x14ac:dyDescent="0.25">
      <c r="B18" s="53" t="s">
        <v>30</v>
      </c>
      <c r="C18" s="8"/>
      <c r="D18" s="8">
        <f t="shared" ref="D18:G18" si="26">D16-C16</f>
        <v>37.950005531311035</v>
      </c>
      <c r="E18" s="8">
        <f t="shared" si="26"/>
        <v>87.449990749359131</v>
      </c>
      <c r="F18" s="8">
        <f t="shared" si="26"/>
        <v>35.650004148482822</v>
      </c>
      <c r="G18" s="8">
        <f t="shared" si="26"/>
        <v>4.5749606098984259</v>
      </c>
      <c r="H18" s="8">
        <f>H16-G16</f>
        <v>4.1686524800024927</v>
      </c>
      <c r="I18" s="8">
        <f>I16-H16</f>
        <v>6.3911850498984677</v>
      </c>
      <c r="J18" s="8">
        <f t="shared" ref="J18:Q18" si="27">J16-I16</f>
        <v>8.8476138466508019</v>
      </c>
      <c r="K18" s="8">
        <f t="shared" si="27"/>
        <v>10.748659033794411</v>
      </c>
      <c r="L18" s="8">
        <f t="shared" si="27"/>
        <v>11.561129358829021</v>
      </c>
      <c r="M18" s="8">
        <f>M16-L16</f>
        <v>12.784936279058911</v>
      </c>
      <c r="N18" s="36">
        <f t="shared" si="27"/>
        <v>13.354627589229949</v>
      </c>
      <c r="O18" s="36">
        <f>O16-N16</f>
        <v>14.397606683428876</v>
      </c>
      <c r="P18" s="36">
        <f t="shared" si="27"/>
        <v>15.103668715804815</v>
      </c>
      <c r="Q18" s="36">
        <f t="shared" si="27"/>
        <v>15.578744374215603</v>
      </c>
      <c r="R18" s="35"/>
      <c r="AC18" s="37"/>
      <c r="AD18" s="37"/>
      <c r="AE18" s="37"/>
      <c r="AF18" s="37"/>
      <c r="AG18" s="37"/>
      <c r="AH18" s="37"/>
      <c r="AI18" s="37"/>
      <c r="AJ18" s="37"/>
      <c r="AK18" s="50" t="s">
        <v>65</v>
      </c>
      <c r="AL18" s="51">
        <v>45.5</v>
      </c>
      <c r="AM18" s="51">
        <v>48.649999618530302</v>
      </c>
      <c r="AN18" s="51">
        <v>43.75</v>
      </c>
      <c r="AO18" s="51">
        <v>52</v>
      </c>
      <c r="AP18" s="51">
        <v>37.437894821166999</v>
      </c>
      <c r="AQ18" s="51">
        <v>43.876020431518597</v>
      </c>
      <c r="AR18" s="51">
        <v>47.081142425537102</v>
      </c>
      <c r="AS18" s="51">
        <v>41.4685955047607</v>
      </c>
      <c r="AT18" s="51">
        <v>48.6186008453369</v>
      </c>
      <c r="AU18" s="51">
        <v>48.741500854492202</v>
      </c>
      <c r="AV18" s="51">
        <v>38.963844299316399</v>
      </c>
      <c r="AW18" s="51">
        <v>44.011884689331097</v>
      </c>
      <c r="AX18" s="51">
        <v>40.082183837890597</v>
      </c>
      <c r="AY18" s="51">
        <v>42.2639255523682</v>
      </c>
      <c r="AZ18" s="51">
        <v>43.6972846984863</v>
      </c>
    </row>
    <row r="19" spans="2:52" ht="15.75" thickBot="1" x14ac:dyDescent="0.3">
      <c r="B19" s="53" t="s">
        <v>31</v>
      </c>
      <c r="D19" s="38">
        <f t="shared" ref="D19:G19" si="28">D18/C16</f>
        <v>1.2674929227936057E-2</v>
      </c>
      <c r="E19" s="38">
        <f t="shared" si="28"/>
        <v>2.8841869609416138E-2</v>
      </c>
      <c r="F19" s="38">
        <f t="shared" si="28"/>
        <v>1.1428114843452195E-2</v>
      </c>
      <c r="G19" s="38">
        <f t="shared" si="28"/>
        <v>1.449997818579168E-3</v>
      </c>
      <c r="H19" s="38">
        <f>H18/G16</f>
        <v>1.3193086546125431E-3</v>
      </c>
      <c r="I19" s="38">
        <f>I18/H16</f>
        <v>2.0200379158622447E-3</v>
      </c>
      <c r="J19" s="38">
        <f t="shared" ref="J19:Q19" si="29">J18/I16</f>
        <v>2.7907946522876554E-3</v>
      </c>
      <c r="K19" s="38">
        <f t="shared" si="29"/>
        <v>3.3810038897730331E-3</v>
      </c>
      <c r="L19" s="38">
        <f t="shared" si="29"/>
        <v>3.6243136091612823E-3</v>
      </c>
      <c r="M19" s="38">
        <f t="shared" si="29"/>
        <v>3.9934927758191801E-3</v>
      </c>
      <c r="N19" s="39">
        <f t="shared" si="29"/>
        <v>4.1548487529400376E-3</v>
      </c>
      <c r="O19" s="39">
        <f t="shared" si="29"/>
        <v>4.4608030896859481E-3</v>
      </c>
      <c r="P19" s="39">
        <f t="shared" si="29"/>
        <v>4.6587800264803868E-3</v>
      </c>
      <c r="Q19" s="39">
        <f t="shared" si="29"/>
        <v>4.783035682224537E-3</v>
      </c>
      <c r="R19" s="40"/>
      <c r="AC19" s="37"/>
      <c r="AD19" s="37"/>
      <c r="AE19" s="37"/>
      <c r="AF19" s="37"/>
      <c r="AG19" s="37"/>
      <c r="AH19" s="37"/>
      <c r="AI19" s="37"/>
      <c r="AJ19" s="37"/>
      <c r="AK19" s="50" t="s">
        <v>66</v>
      </c>
      <c r="AL19" s="51">
        <v>57.800001144409201</v>
      </c>
      <c r="AM19" s="51">
        <v>46.650001525878899</v>
      </c>
      <c r="AN19" s="51">
        <v>48.150001525878899</v>
      </c>
      <c r="AO19" s="51">
        <v>42.25</v>
      </c>
      <c r="AP19" s="51">
        <v>51.6497707366943</v>
      </c>
      <c r="AQ19" s="51">
        <v>38.035629272460902</v>
      </c>
      <c r="AR19" s="51">
        <v>44.001907348632798</v>
      </c>
      <c r="AS19" s="51">
        <v>46.729070663452099</v>
      </c>
      <c r="AT19" s="51">
        <v>41.693061828613303</v>
      </c>
      <c r="AU19" s="51">
        <v>48.465497970581097</v>
      </c>
      <c r="AV19" s="51">
        <v>48.371057510375998</v>
      </c>
      <c r="AW19" s="51">
        <v>39.438558578491197</v>
      </c>
      <c r="AX19" s="51">
        <v>44.241483688354499</v>
      </c>
      <c r="AY19" s="51">
        <v>40.332029342651403</v>
      </c>
      <c r="AZ19" s="51">
        <v>42.432018280029297</v>
      </c>
    </row>
    <row r="20" spans="2:52" x14ac:dyDescent="0.25"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  <c r="R20" s="43" t="s">
        <v>153</v>
      </c>
      <c r="AC20" s="37"/>
      <c r="AD20" s="37"/>
      <c r="AE20" s="37"/>
      <c r="AF20" s="37"/>
      <c r="AG20" s="37"/>
      <c r="AH20" s="37"/>
      <c r="AI20" s="37"/>
      <c r="AJ20" s="37"/>
      <c r="AK20" s="50" t="s">
        <v>67</v>
      </c>
      <c r="AL20" s="51">
        <v>47.149999618530302</v>
      </c>
      <c r="AM20" s="51">
        <v>56.049999237060497</v>
      </c>
      <c r="AN20" s="51">
        <v>48</v>
      </c>
      <c r="AO20" s="51">
        <v>45.050001144409201</v>
      </c>
      <c r="AP20" s="51">
        <v>42.572998046875</v>
      </c>
      <c r="AQ20" s="51">
        <v>51.086595535278299</v>
      </c>
      <c r="AR20" s="51">
        <v>38.557508468627901</v>
      </c>
      <c r="AS20" s="51">
        <v>44.047056198120103</v>
      </c>
      <c r="AT20" s="51">
        <v>46.333660125732401</v>
      </c>
      <c r="AU20" s="51">
        <v>41.9070720672607</v>
      </c>
      <c r="AV20" s="51">
        <v>48.2370929718018</v>
      </c>
      <c r="AW20" s="51">
        <v>47.962499618530302</v>
      </c>
      <c r="AX20" s="51">
        <v>39.850622177124002</v>
      </c>
      <c r="AY20" s="51">
        <v>44.416328430175803</v>
      </c>
      <c r="AZ20" s="51">
        <v>40.572046279907198</v>
      </c>
    </row>
    <row r="21" spans="2:52" ht="21.75" thickBot="1" x14ac:dyDescent="0.4">
      <c r="F21" s="41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  <c r="R21" s="44">
        <f>AVERAGE(H19:Q19)</f>
        <v>3.5186419048846848E-3</v>
      </c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0" t="s">
        <v>154</v>
      </c>
      <c r="AJ21" s="3"/>
      <c r="AK21" s="50" t="s">
        <v>68</v>
      </c>
      <c r="AL21" s="51">
        <v>44.25</v>
      </c>
      <c r="AM21" s="51">
        <v>44.649999618530302</v>
      </c>
      <c r="AN21" s="51">
        <v>53.449998855590799</v>
      </c>
      <c r="AO21" s="51">
        <v>50.75</v>
      </c>
      <c r="AP21" s="51">
        <v>44.709884643554702</v>
      </c>
      <c r="AQ21" s="51">
        <v>42.736749649047901</v>
      </c>
      <c r="AR21" s="51">
        <v>50.284034729003899</v>
      </c>
      <c r="AS21" s="51">
        <v>39.0270385742188</v>
      </c>
      <c r="AT21" s="51">
        <v>44.013135910034201</v>
      </c>
      <c r="AU21" s="51">
        <v>45.835557937622099</v>
      </c>
      <c r="AV21" s="51">
        <v>42.116992950439503</v>
      </c>
      <c r="AW21" s="51">
        <v>47.904260635375998</v>
      </c>
      <c r="AX21" s="51">
        <v>47.435710906982401</v>
      </c>
      <c r="AY21" s="51">
        <v>40.193019866943402</v>
      </c>
      <c r="AZ21" s="51">
        <v>44.519849777221701</v>
      </c>
    </row>
    <row r="22" spans="2:52" ht="21.75" thickBot="1" x14ac:dyDescent="0.4">
      <c r="F22" s="41"/>
      <c r="N22" s="42"/>
      <c r="O22" s="37"/>
      <c r="P22" s="37"/>
      <c r="Q22" s="37"/>
      <c r="S22" s="87" t="s">
        <v>152</v>
      </c>
      <c r="T22" s="88">
        <v>2015</v>
      </c>
      <c r="U22" s="88">
        <v>2016</v>
      </c>
      <c r="V22" s="88">
        <v>2017</v>
      </c>
      <c r="W22" s="88">
        <v>2018</v>
      </c>
      <c r="X22" s="88">
        <v>2019</v>
      </c>
      <c r="Y22" s="88">
        <v>2020</v>
      </c>
      <c r="Z22" s="88">
        <v>2021</v>
      </c>
      <c r="AA22" s="88">
        <v>2022</v>
      </c>
      <c r="AB22" s="88">
        <v>2023</v>
      </c>
      <c r="AC22" s="88">
        <v>2024</v>
      </c>
      <c r="AD22" s="88">
        <v>2025</v>
      </c>
      <c r="AE22" s="88">
        <v>2026</v>
      </c>
      <c r="AF22" s="88">
        <v>2027</v>
      </c>
      <c r="AG22" s="88">
        <v>2028</v>
      </c>
      <c r="AH22" s="89">
        <v>2029</v>
      </c>
      <c r="AI22" s="111"/>
      <c r="AJ22" s="29"/>
      <c r="AK22" s="50" t="s">
        <v>69</v>
      </c>
      <c r="AL22" s="51">
        <v>52.049999237060497</v>
      </c>
      <c r="AM22" s="51">
        <v>44.5</v>
      </c>
      <c r="AN22" s="51">
        <v>50.5</v>
      </c>
      <c r="AO22" s="51">
        <v>51.449998855590799</v>
      </c>
      <c r="AP22" s="51">
        <v>49.387828826904297</v>
      </c>
      <c r="AQ22" s="51">
        <v>44.431907653808601</v>
      </c>
      <c r="AR22" s="51">
        <v>42.994693756103501</v>
      </c>
      <c r="AS22" s="51">
        <v>49.450544357299798</v>
      </c>
      <c r="AT22" s="51">
        <v>39.698019027709996</v>
      </c>
      <c r="AU22" s="51">
        <v>44.138792037963903</v>
      </c>
      <c r="AV22" s="51">
        <v>45.537420272827099</v>
      </c>
      <c r="AW22" s="51">
        <v>42.5896091461182</v>
      </c>
      <c r="AX22" s="51">
        <v>47.711107254028299</v>
      </c>
      <c r="AY22" s="51">
        <v>47.105649948120103</v>
      </c>
      <c r="AZ22" s="51">
        <v>40.7571411132813</v>
      </c>
    </row>
    <row r="23" spans="2:52" x14ac:dyDescent="0.25">
      <c r="N23" s="42"/>
      <c r="O23" s="37"/>
      <c r="P23" s="37"/>
      <c r="Q23" s="37"/>
      <c r="S23" s="66" t="s">
        <v>47</v>
      </c>
      <c r="T23" s="64">
        <f>AL4</f>
        <v>39.600000381469698</v>
      </c>
      <c r="U23" s="64">
        <f t="shared" ref="U23:AH28" si="30">AM4</f>
        <v>30.600000381469702</v>
      </c>
      <c r="V23" s="64">
        <f t="shared" si="30"/>
        <v>48.150001525878899</v>
      </c>
      <c r="W23" s="64">
        <f t="shared" si="30"/>
        <v>31.649999618530298</v>
      </c>
      <c r="X23" s="64">
        <f t="shared" si="30"/>
        <v>40.9714031219482</v>
      </c>
      <c r="Y23" s="64">
        <f t="shared" si="30"/>
        <v>40.559474945068402</v>
      </c>
      <c r="Z23" s="64">
        <f t="shared" si="30"/>
        <v>40.2008056640625</v>
      </c>
      <c r="AA23" s="64">
        <f t="shared" si="30"/>
        <v>39.910036087036097</v>
      </c>
      <c r="AB23" s="64">
        <f t="shared" si="30"/>
        <v>39.688968658447301</v>
      </c>
      <c r="AC23" s="64">
        <f t="shared" si="30"/>
        <v>39.473480224609403</v>
      </c>
      <c r="AD23" s="64">
        <f t="shared" si="30"/>
        <v>39.324743270874002</v>
      </c>
      <c r="AE23" s="64">
        <f t="shared" si="30"/>
        <v>39.2274780273438</v>
      </c>
      <c r="AF23" s="64">
        <f t="shared" si="30"/>
        <v>39.161634445190401</v>
      </c>
      <c r="AG23" s="64">
        <f t="shared" si="30"/>
        <v>39.144687652587898</v>
      </c>
      <c r="AH23" s="64">
        <f t="shared" si="30"/>
        <v>39.1865844726563</v>
      </c>
      <c r="AI23" s="93">
        <f>AH23-T23</f>
        <v>-0.4134159088133984</v>
      </c>
      <c r="AJ23" s="94"/>
      <c r="AK23" s="50" t="s">
        <v>70</v>
      </c>
      <c r="AL23" s="51">
        <v>48.75</v>
      </c>
      <c r="AM23" s="51">
        <v>51.399999618530302</v>
      </c>
      <c r="AN23" s="51">
        <v>46</v>
      </c>
      <c r="AO23" s="51">
        <v>51.099998474121101</v>
      </c>
      <c r="AP23" s="51">
        <v>49.179084777832003</v>
      </c>
      <c r="AQ23" s="51">
        <v>47.283638000488303</v>
      </c>
      <c r="AR23" s="51">
        <v>43.549251556396499</v>
      </c>
      <c r="AS23" s="51">
        <v>42.654703140258803</v>
      </c>
      <c r="AT23" s="51">
        <v>47.854225158691399</v>
      </c>
      <c r="AU23" s="51">
        <v>39.925830841064503</v>
      </c>
      <c r="AV23" s="51">
        <v>43.7182006835938</v>
      </c>
      <c r="AW23" s="51">
        <v>44.690784454345703</v>
      </c>
      <c r="AX23" s="51">
        <v>42.588306427002003</v>
      </c>
      <c r="AY23" s="51">
        <v>46.899919509887702</v>
      </c>
      <c r="AZ23" s="51">
        <v>46.217977523803697</v>
      </c>
    </row>
    <row r="24" spans="2:52" x14ac:dyDescent="0.25">
      <c r="N24" s="42"/>
      <c r="O24" s="37"/>
      <c r="P24" s="37"/>
      <c r="Q24" s="37"/>
      <c r="S24" s="29" t="s">
        <v>52</v>
      </c>
      <c r="T24" s="60">
        <f>AL5</f>
        <v>38.549999237060497</v>
      </c>
      <c r="U24" s="60">
        <f t="shared" si="30"/>
        <v>39.300001144409201</v>
      </c>
      <c r="V24" s="60">
        <f t="shared" si="30"/>
        <v>35.199998855590799</v>
      </c>
      <c r="W24" s="60">
        <f t="shared" si="30"/>
        <v>46.25</v>
      </c>
      <c r="X24" s="60">
        <f t="shared" si="30"/>
        <v>32.255679130554199</v>
      </c>
      <c r="Y24" s="60">
        <f t="shared" si="30"/>
        <v>40.543737411499002</v>
      </c>
      <c r="Z24" s="60">
        <f t="shared" si="30"/>
        <v>40.2099418640137</v>
      </c>
      <c r="AA24" s="60">
        <f t="shared" si="30"/>
        <v>39.922925949096701</v>
      </c>
      <c r="AB24" s="60">
        <f t="shared" si="30"/>
        <v>39.6980171203613</v>
      </c>
      <c r="AC24" s="60">
        <f t="shared" si="30"/>
        <v>39.514472961425803</v>
      </c>
      <c r="AD24" s="60">
        <f t="shared" si="30"/>
        <v>39.349308013916001</v>
      </c>
      <c r="AE24" s="60">
        <f t="shared" si="30"/>
        <v>39.242477416992202</v>
      </c>
      <c r="AF24" s="60">
        <f t="shared" si="30"/>
        <v>39.165676116943402</v>
      </c>
      <c r="AG24" s="60">
        <f t="shared" si="30"/>
        <v>39.1322212219238</v>
      </c>
      <c r="AH24" s="60">
        <f t="shared" si="30"/>
        <v>39.146076202392599</v>
      </c>
      <c r="AI24" s="94">
        <f t="shared" ref="AI24:AI28" si="31">AH24-T24</f>
        <v>0.5960769653321023</v>
      </c>
      <c r="AJ24" s="94"/>
      <c r="AK24" s="50" t="s">
        <v>71</v>
      </c>
      <c r="AL24" s="51">
        <v>40.25</v>
      </c>
      <c r="AM24" s="51">
        <v>40.299999237060497</v>
      </c>
      <c r="AN24" s="51">
        <v>52</v>
      </c>
      <c r="AO24" s="51">
        <v>46.799999237060497</v>
      </c>
      <c r="AP24" s="51">
        <v>48.672044754028299</v>
      </c>
      <c r="AQ24" s="51">
        <v>46.778694152832003</v>
      </c>
      <c r="AR24" s="51">
        <v>45.165977478027301</v>
      </c>
      <c r="AS24" s="51">
        <v>42.508693695068402</v>
      </c>
      <c r="AT24" s="51">
        <v>42.065916061401403</v>
      </c>
      <c r="AU24" s="51">
        <v>46.061737060546903</v>
      </c>
      <c r="AV24" s="51">
        <v>39.979286193847699</v>
      </c>
      <c r="AW24" s="51">
        <v>43.096826553344698</v>
      </c>
      <c r="AX24" s="51">
        <v>43.743480682372997</v>
      </c>
      <c r="AY24" s="51">
        <v>42.393840789794901</v>
      </c>
      <c r="AZ24" s="51">
        <v>45.888013839721701</v>
      </c>
    </row>
    <row r="25" spans="2:52" x14ac:dyDescent="0.25">
      <c r="N25" s="42"/>
      <c r="O25" s="37"/>
      <c r="P25" s="37"/>
      <c r="Q25" s="37"/>
      <c r="S25" s="66" t="s">
        <v>53</v>
      </c>
      <c r="T25" s="64">
        <f t="shared" ref="T25:T28" si="32">AL6</f>
        <v>33.350000381469698</v>
      </c>
      <c r="U25" s="64">
        <f t="shared" si="30"/>
        <v>38.75</v>
      </c>
      <c r="V25" s="64">
        <f t="shared" si="30"/>
        <v>41.950000762939503</v>
      </c>
      <c r="W25" s="64">
        <f t="shared" si="30"/>
        <v>37.099998474121101</v>
      </c>
      <c r="X25" s="64">
        <f t="shared" si="30"/>
        <v>45.309045791625998</v>
      </c>
      <c r="Y25" s="64">
        <f t="shared" si="30"/>
        <v>33.032507896423297</v>
      </c>
      <c r="Z25" s="64">
        <f t="shared" si="30"/>
        <v>40.366476058959996</v>
      </c>
      <c r="AA25" s="64">
        <f t="shared" si="30"/>
        <v>40.106700897216797</v>
      </c>
      <c r="AB25" s="64">
        <f t="shared" si="30"/>
        <v>39.889175415039098</v>
      </c>
      <c r="AC25" s="64">
        <f t="shared" si="30"/>
        <v>39.707984924316399</v>
      </c>
      <c r="AD25" s="64">
        <f t="shared" si="30"/>
        <v>39.575038909912102</v>
      </c>
      <c r="AE25" s="64">
        <f t="shared" si="30"/>
        <v>39.454048156738303</v>
      </c>
      <c r="AF25" s="64">
        <f t="shared" si="30"/>
        <v>39.373697280883803</v>
      </c>
      <c r="AG25" s="64">
        <f t="shared" si="30"/>
        <v>39.334020614624002</v>
      </c>
      <c r="AH25" s="64">
        <f t="shared" si="30"/>
        <v>39.334363937377901</v>
      </c>
      <c r="AI25" s="93">
        <f t="shared" si="31"/>
        <v>5.9843635559082031</v>
      </c>
      <c r="AJ25" s="94"/>
      <c r="AK25" s="50" t="s">
        <v>72</v>
      </c>
      <c r="AL25" s="51">
        <v>44.949998855590799</v>
      </c>
      <c r="AM25" s="51">
        <v>40.300001144409201</v>
      </c>
      <c r="AN25" s="51">
        <v>42.899999618530302</v>
      </c>
      <c r="AO25" s="51">
        <v>47.949998855590799</v>
      </c>
      <c r="AP25" s="51">
        <v>44.354881286621101</v>
      </c>
      <c r="AQ25" s="51">
        <v>45.979499816894503</v>
      </c>
      <c r="AR25" s="51">
        <v>44.312698364257798</v>
      </c>
      <c r="AS25" s="51">
        <v>42.950901031494098</v>
      </c>
      <c r="AT25" s="51">
        <v>41.1836032867432</v>
      </c>
      <c r="AU25" s="51">
        <v>41.0958061218262</v>
      </c>
      <c r="AV25" s="51">
        <v>44.054588317871101</v>
      </c>
      <c r="AW25" s="51">
        <v>39.577713012695298</v>
      </c>
      <c r="AX25" s="51">
        <v>42.073593139648402</v>
      </c>
      <c r="AY25" s="51">
        <v>42.469102859497099</v>
      </c>
      <c r="AZ25" s="51">
        <v>41.714225769042997</v>
      </c>
    </row>
    <row r="26" spans="2:52" x14ac:dyDescent="0.25">
      <c r="N26" s="42"/>
      <c r="O26" s="37"/>
      <c r="P26" s="37"/>
      <c r="Q26" s="37"/>
      <c r="S26" s="29" t="s">
        <v>54</v>
      </c>
      <c r="T26" s="60">
        <f t="shared" si="32"/>
        <v>37.050001144409201</v>
      </c>
      <c r="U26" s="60">
        <f t="shared" si="30"/>
        <v>35.150000572204597</v>
      </c>
      <c r="V26" s="60">
        <f t="shared" si="30"/>
        <v>41.5</v>
      </c>
      <c r="W26" s="60">
        <f t="shared" si="30"/>
        <v>45.549999237060497</v>
      </c>
      <c r="X26" s="60">
        <f t="shared" si="30"/>
        <v>37.670211791992202</v>
      </c>
      <c r="Y26" s="60">
        <f t="shared" si="30"/>
        <v>44.714799880981403</v>
      </c>
      <c r="Z26" s="60">
        <f t="shared" si="30"/>
        <v>33.882987976074197</v>
      </c>
      <c r="AA26" s="60">
        <f t="shared" si="30"/>
        <v>40.4444675445557</v>
      </c>
      <c r="AB26" s="60">
        <f t="shared" si="30"/>
        <v>40.248762130737298</v>
      </c>
      <c r="AC26" s="60">
        <f t="shared" si="30"/>
        <v>40.069818496704102</v>
      </c>
      <c r="AD26" s="60">
        <f t="shared" si="30"/>
        <v>39.9388332366943</v>
      </c>
      <c r="AE26" s="60">
        <f t="shared" si="30"/>
        <v>39.845647811889599</v>
      </c>
      <c r="AF26" s="60">
        <f t="shared" si="30"/>
        <v>39.7482585906982</v>
      </c>
      <c r="AG26" s="60">
        <f t="shared" si="30"/>
        <v>39.7067260742188</v>
      </c>
      <c r="AH26" s="60">
        <f t="shared" si="30"/>
        <v>39.701751708984403</v>
      </c>
      <c r="AI26" s="94">
        <f t="shared" si="31"/>
        <v>2.6517505645752024</v>
      </c>
      <c r="AJ26" s="94"/>
      <c r="AK26" s="50" t="s">
        <v>73</v>
      </c>
      <c r="AL26" s="51">
        <v>36.25</v>
      </c>
      <c r="AM26" s="51">
        <v>45.200000762939503</v>
      </c>
      <c r="AN26" s="51">
        <v>40.349998474121101</v>
      </c>
      <c r="AO26" s="51">
        <v>52.600000381469698</v>
      </c>
      <c r="AP26" s="51">
        <v>45.647483825683601</v>
      </c>
      <c r="AQ26" s="51">
        <v>42.556341171264599</v>
      </c>
      <c r="AR26" s="51">
        <v>43.933517456054702</v>
      </c>
      <c r="AS26" s="51">
        <v>42.552122116088903</v>
      </c>
      <c r="AT26" s="51">
        <v>41.416690826416001</v>
      </c>
      <c r="AU26" s="51">
        <v>40.2845783233643</v>
      </c>
      <c r="AV26" s="51">
        <v>40.434791564941399</v>
      </c>
      <c r="AW26" s="51">
        <v>42.6076145172119</v>
      </c>
      <c r="AX26" s="51">
        <v>39.336898803710902</v>
      </c>
      <c r="AY26" s="51">
        <v>41.325527191162102</v>
      </c>
      <c r="AZ26" s="51">
        <v>41.557737350463903</v>
      </c>
    </row>
    <row r="27" spans="2:52" x14ac:dyDescent="0.25">
      <c r="N27" s="42"/>
      <c r="O27" s="37"/>
      <c r="P27" s="37"/>
      <c r="Q27" s="37"/>
      <c r="S27" s="66" t="s">
        <v>55</v>
      </c>
      <c r="T27" s="64">
        <f t="shared" si="32"/>
        <v>35.299999237060497</v>
      </c>
      <c r="U27" s="64">
        <f t="shared" si="30"/>
        <v>34.050001144409201</v>
      </c>
      <c r="V27" s="64">
        <f t="shared" si="30"/>
        <v>35.499999046325698</v>
      </c>
      <c r="W27" s="64">
        <f t="shared" si="30"/>
        <v>40.749999046325698</v>
      </c>
      <c r="X27" s="64">
        <f t="shared" si="30"/>
        <v>44.949171066284201</v>
      </c>
      <c r="Y27" s="64">
        <f t="shared" si="30"/>
        <v>38.173597335815401</v>
      </c>
      <c r="Z27" s="64">
        <f t="shared" si="30"/>
        <v>44.360151290893597</v>
      </c>
      <c r="AA27" s="64">
        <f t="shared" si="30"/>
        <v>34.669927597045898</v>
      </c>
      <c r="AB27" s="64">
        <f t="shared" si="30"/>
        <v>40.632129669189503</v>
      </c>
      <c r="AC27" s="64">
        <f t="shared" si="30"/>
        <v>40.4663276672363</v>
      </c>
      <c r="AD27" s="64">
        <f t="shared" si="30"/>
        <v>40.3307209014893</v>
      </c>
      <c r="AE27" s="64">
        <f t="shared" si="30"/>
        <v>40.235937118530302</v>
      </c>
      <c r="AF27" s="64">
        <f t="shared" si="30"/>
        <v>40.159132003784201</v>
      </c>
      <c r="AG27" s="64">
        <f t="shared" si="30"/>
        <v>40.095594406127901</v>
      </c>
      <c r="AH27" s="64">
        <f t="shared" si="30"/>
        <v>40.086488723754897</v>
      </c>
      <c r="AI27" s="93">
        <f t="shared" si="31"/>
        <v>4.7864894866943999</v>
      </c>
      <c r="AJ27" s="94"/>
      <c r="AK27" s="50" t="s">
        <v>74</v>
      </c>
      <c r="AL27" s="51">
        <v>42.799999237060497</v>
      </c>
      <c r="AM27" s="51">
        <v>40.299999237060497</v>
      </c>
      <c r="AN27" s="51">
        <v>40.350000381469698</v>
      </c>
      <c r="AO27" s="51">
        <v>39.649999618530302</v>
      </c>
      <c r="AP27" s="51">
        <v>48.1460857391357</v>
      </c>
      <c r="AQ27" s="51">
        <v>43.311571121215799</v>
      </c>
      <c r="AR27" s="51">
        <v>40.8843898773193</v>
      </c>
      <c r="AS27" s="51">
        <v>41.9631538391113</v>
      </c>
      <c r="AT27" s="51">
        <v>40.902444839477504</v>
      </c>
      <c r="AU27" s="51">
        <v>39.978902816772496</v>
      </c>
      <c r="AV27" s="51">
        <v>39.302406311035199</v>
      </c>
      <c r="AW27" s="51">
        <v>39.596174240112298</v>
      </c>
      <c r="AX27" s="51">
        <v>41.1819038391113</v>
      </c>
      <c r="AY27" s="51">
        <v>38.825935363769503</v>
      </c>
      <c r="AZ27" s="51">
        <v>40.403766632080099</v>
      </c>
    </row>
    <row r="28" spans="2:52" x14ac:dyDescent="0.25">
      <c r="N28" s="42"/>
      <c r="O28" s="37"/>
      <c r="P28" s="37"/>
      <c r="Q28" s="37"/>
      <c r="S28" s="68" t="s">
        <v>56</v>
      </c>
      <c r="T28" s="62">
        <f t="shared" si="32"/>
        <v>47.800001144409201</v>
      </c>
      <c r="U28" s="62">
        <f t="shared" si="30"/>
        <v>34.599999427795403</v>
      </c>
      <c r="V28" s="62">
        <f t="shared" si="30"/>
        <v>37.649999618530302</v>
      </c>
      <c r="W28" s="62">
        <f t="shared" si="30"/>
        <v>36.699998855590799</v>
      </c>
      <c r="X28" s="62">
        <f t="shared" si="30"/>
        <v>40.894374847412102</v>
      </c>
      <c r="Y28" s="62">
        <f t="shared" si="30"/>
        <v>44.5040283203125</v>
      </c>
      <c r="Z28" s="62">
        <f t="shared" si="30"/>
        <v>38.6058959960938</v>
      </c>
      <c r="AA28" s="62">
        <f t="shared" si="30"/>
        <v>44.196483612060497</v>
      </c>
      <c r="AB28" s="62">
        <f t="shared" si="30"/>
        <v>35.273521423339801</v>
      </c>
      <c r="AC28" s="62">
        <f t="shared" si="30"/>
        <v>40.802087783813498</v>
      </c>
      <c r="AD28" s="62">
        <f t="shared" si="30"/>
        <v>40.673181533813498</v>
      </c>
      <c r="AE28" s="62">
        <f t="shared" si="30"/>
        <v>40.5692462921143</v>
      </c>
      <c r="AF28" s="62">
        <f t="shared" si="30"/>
        <v>40.487657546997099</v>
      </c>
      <c r="AG28" s="62">
        <f t="shared" si="30"/>
        <v>40.438966751098597</v>
      </c>
      <c r="AH28" s="63">
        <f t="shared" si="30"/>
        <v>40.4039630889893</v>
      </c>
      <c r="AI28" s="95">
        <f t="shared" si="31"/>
        <v>-7.3960380554199006</v>
      </c>
      <c r="AJ28" s="94"/>
      <c r="AK28" s="50" t="s">
        <v>75</v>
      </c>
      <c r="AL28" s="51">
        <v>36.900000572204597</v>
      </c>
      <c r="AM28" s="51">
        <v>40.849999427795403</v>
      </c>
      <c r="AN28" s="51">
        <v>48.649999618530302</v>
      </c>
      <c r="AO28" s="51">
        <v>39.949999809265101</v>
      </c>
      <c r="AP28" s="51">
        <v>38.883283615112298</v>
      </c>
      <c r="AQ28" s="51">
        <v>44.708541870117202</v>
      </c>
      <c r="AR28" s="51">
        <v>41.4046821594238</v>
      </c>
      <c r="AS28" s="51">
        <v>39.5487251281738</v>
      </c>
      <c r="AT28" s="51">
        <v>40.378438949584996</v>
      </c>
      <c r="AU28" s="51">
        <v>39.597766876220703</v>
      </c>
      <c r="AV28" s="51">
        <v>38.869739532470703</v>
      </c>
      <c r="AW28" s="51">
        <v>38.490036010742202</v>
      </c>
      <c r="AX28" s="51">
        <v>38.861568450927699</v>
      </c>
      <c r="AY28" s="51">
        <v>40.041770935058601</v>
      </c>
      <c r="AZ28" s="51">
        <v>38.354600906372099</v>
      </c>
    </row>
    <row r="29" spans="2:52" x14ac:dyDescent="0.25">
      <c r="N29" s="42"/>
      <c r="O29" s="37"/>
      <c r="P29" s="37"/>
      <c r="Q29" s="37"/>
      <c r="R29" s="2"/>
      <c r="S29" s="90" t="s">
        <v>9</v>
      </c>
      <c r="T29" s="102">
        <f>SUM(T23:T28)</f>
        <v>231.65000152587879</v>
      </c>
      <c r="U29" s="102">
        <f t="shared" ref="U29:AI29" si="33">SUM(U23:U28)</f>
        <v>212.45000267028811</v>
      </c>
      <c r="V29" s="102">
        <f t="shared" si="33"/>
        <v>239.94999980926522</v>
      </c>
      <c r="W29" s="102">
        <f t="shared" si="33"/>
        <v>237.99999523162839</v>
      </c>
      <c r="X29" s="102">
        <f t="shared" si="33"/>
        <v>242.04988574981692</v>
      </c>
      <c r="Y29" s="102">
        <f t="shared" si="33"/>
        <v>241.52814579010001</v>
      </c>
      <c r="Z29" s="102">
        <f t="shared" si="33"/>
        <v>237.62625885009777</v>
      </c>
      <c r="AA29" s="102">
        <f t="shared" si="33"/>
        <v>239.25054168701169</v>
      </c>
      <c r="AB29" s="102">
        <f t="shared" si="33"/>
        <v>235.43057441711431</v>
      </c>
      <c r="AC29" s="102">
        <f t="shared" si="33"/>
        <v>240.03417205810553</v>
      </c>
      <c r="AD29" s="102">
        <f t="shared" si="33"/>
        <v>239.19182586669925</v>
      </c>
      <c r="AE29" s="102">
        <f t="shared" si="33"/>
        <v>238.57483482360851</v>
      </c>
      <c r="AF29" s="102">
        <f t="shared" si="33"/>
        <v>238.09605598449713</v>
      </c>
      <c r="AG29" s="102">
        <f t="shared" si="33"/>
        <v>237.852216720581</v>
      </c>
      <c r="AH29" s="102">
        <f t="shared" si="33"/>
        <v>237.85922813415539</v>
      </c>
      <c r="AI29" s="60">
        <f t="shared" si="33"/>
        <v>6.2092266082766088</v>
      </c>
      <c r="AJ29" s="99"/>
      <c r="AK29" s="50" t="s">
        <v>76</v>
      </c>
      <c r="AL29" s="51">
        <v>35.399999618530302</v>
      </c>
      <c r="AM29" s="51">
        <v>38.25</v>
      </c>
      <c r="AN29" s="51">
        <v>35.649999618530302</v>
      </c>
      <c r="AO29" s="51">
        <v>41.799999237060497</v>
      </c>
      <c r="AP29" s="51">
        <v>39.422840118408203</v>
      </c>
      <c r="AQ29" s="51">
        <v>38.362257003784201</v>
      </c>
      <c r="AR29" s="51">
        <v>42.4872951507568</v>
      </c>
      <c r="AS29" s="51">
        <v>40.179536819458001</v>
      </c>
      <c r="AT29" s="51">
        <v>38.790834426879897</v>
      </c>
      <c r="AU29" s="51">
        <v>39.419136047363303</v>
      </c>
      <c r="AV29" s="51">
        <v>38.873001098632798</v>
      </c>
      <c r="AW29" s="51">
        <v>38.289306640625</v>
      </c>
      <c r="AX29" s="51">
        <v>38.1052341461182</v>
      </c>
      <c r="AY29" s="51">
        <v>38.521406173706097</v>
      </c>
      <c r="AZ29" s="51">
        <v>39.4366264343262</v>
      </c>
    </row>
    <row r="30" spans="2:52" x14ac:dyDescent="0.25">
      <c r="N30" s="42"/>
      <c r="O30" s="37"/>
      <c r="P30" s="37"/>
      <c r="Q30" s="37"/>
      <c r="S30" s="75" t="s">
        <v>57</v>
      </c>
      <c r="T30" s="64">
        <f>AL10</f>
        <v>53.899999618530302</v>
      </c>
      <c r="U30" s="64">
        <f t="shared" ref="U30:AH36" si="34">AM10</f>
        <v>48.950000762939503</v>
      </c>
      <c r="V30" s="64">
        <f t="shared" si="34"/>
        <v>35.75</v>
      </c>
      <c r="W30" s="64">
        <f t="shared" si="34"/>
        <v>40.25</v>
      </c>
      <c r="X30" s="64">
        <f t="shared" si="34"/>
        <v>37.309890747070298</v>
      </c>
      <c r="Y30" s="64">
        <f t="shared" si="34"/>
        <v>41.065870285034201</v>
      </c>
      <c r="Z30" s="64">
        <f t="shared" si="34"/>
        <v>44.262660980224602</v>
      </c>
      <c r="AA30" s="64">
        <f t="shared" si="34"/>
        <v>39.041210174560497</v>
      </c>
      <c r="AB30" s="64">
        <f t="shared" si="34"/>
        <v>44.173650741577099</v>
      </c>
      <c r="AC30" s="64">
        <f t="shared" si="34"/>
        <v>35.832113265991197</v>
      </c>
      <c r="AD30" s="64">
        <f t="shared" si="34"/>
        <v>41.033971786499002</v>
      </c>
      <c r="AE30" s="64">
        <f t="shared" si="34"/>
        <v>40.932876586914098</v>
      </c>
      <c r="AF30" s="64">
        <f t="shared" si="34"/>
        <v>40.840419769287102</v>
      </c>
      <c r="AG30" s="64">
        <f t="shared" si="34"/>
        <v>40.785127639770501</v>
      </c>
      <c r="AH30" s="64">
        <f t="shared" si="34"/>
        <v>40.761066436767599</v>
      </c>
      <c r="AI30" s="86">
        <f t="shared" ref="AI30:AI36" si="35">AH30-T30</f>
        <v>-13.138933181762702</v>
      </c>
      <c r="AJ30" s="94"/>
      <c r="AK30" s="50" t="s">
        <v>77</v>
      </c>
      <c r="AL30" s="51">
        <v>31.099999427795399</v>
      </c>
      <c r="AM30" s="51">
        <v>37</v>
      </c>
      <c r="AN30" s="51">
        <v>35.850000381469698</v>
      </c>
      <c r="AO30" s="51">
        <v>40.850000381469698</v>
      </c>
      <c r="AP30" s="51">
        <v>40.849348068237298</v>
      </c>
      <c r="AQ30" s="51">
        <v>39.320814132690401</v>
      </c>
      <c r="AR30" s="51">
        <v>38.386241912841797</v>
      </c>
      <c r="AS30" s="51">
        <v>41.380491256713903</v>
      </c>
      <c r="AT30" s="51">
        <v>39.737756729125998</v>
      </c>
      <c r="AU30" s="51">
        <v>38.6724662780762</v>
      </c>
      <c r="AV30" s="51">
        <v>39.176454544067397</v>
      </c>
      <c r="AW30" s="51">
        <v>38.787502288818402</v>
      </c>
      <c r="AX30" s="51">
        <v>38.313097000122099</v>
      </c>
      <c r="AY30" s="51">
        <v>38.2642498016357</v>
      </c>
      <c r="AZ30" s="51">
        <v>38.702362060546903</v>
      </c>
    </row>
    <row r="31" spans="2:52" x14ac:dyDescent="0.25">
      <c r="N31" s="42"/>
      <c r="O31" s="37"/>
      <c r="P31" s="37"/>
      <c r="Q31" s="37"/>
      <c r="S31" s="29" t="s">
        <v>58</v>
      </c>
      <c r="T31" s="60">
        <f>AL11</f>
        <v>36.400000572204597</v>
      </c>
      <c r="U31" s="60">
        <f t="shared" si="34"/>
        <v>51.149999618530302</v>
      </c>
      <c r="V31" s="60">
        <f t="shared" si="34"/>
        <v>50.100000381469698</v>
      </c>
      <c r="W31" s="60">
        <f t="shared" si="34"/>
        <v>34.850000381469698</v>
      </c>
      <c r="X31" s="60">
        <f t="shared" si="34"/>
        <v>40.980836868286097</v>
      </c>
      <c r="Y31" s="60">
        <f t="shared" si="34"/>
        <v>37.759927749633803</v>
      </c>
      <c r="Z31" s="60">
        <f t="shared" si="34"/>
        <v>41.140363693237298</v>
      </c>
      <c r="AA31" s="60">
        <f t="shared" si="34"/>
        <v>44.0439968109131</v>
      </c>
      <c r="AB31" s="60">
        <f t="shared" si="34"/>
        <v>39.3820896148682</v>
      </c>
      <c r="AC31" s="60">
        <f t="shared" si="34"/>
        <v>44.127498626708999</v>
      </c>
      <c r="AD31" s="60">
        <f t="shared" si="34"/>
        <v>36.2567749023438</v>
      </c>
      <c r="AE31" s="60">
        <f t="shared" si="34"/>
        <v>41.198482513427699</v>
      </c>
      <c r="AF31" s="60">
        <f t="shared" si="34"/>
        <v>41.107892990112298</v>
      </c>
      <c r="AG31" s="60">
        <f t="shared" si="34"/>
        <v>41.039789199829102</v>
      </c>
      <c r="AH31" s="60">
        <f t="shared" si="34"/>
        <v>41.008161544799798</v>
      </c>
      <c r="AI31" s="83">
        <f t="shared" si="35"/>
        <v>4.6081609725952006</v>
      </c>
      <c r="AJ31" s="94"/>
      <c r="AK31" s="50" t="s">
        <v>78</v>
      </c>
      <c r="AL31" s="51">
        <v>37.450000762939503</v>
      </c>
      <c r="AM31" s="51">
        <v>36.050000190734899</v>
      </c>
      <c r="AN31" s="51">
        <v>37.5</v>
      </c>
      <c r="AO31" s="51">
        <v>43.450000762939503</v>
      </c>
      <c r="AP31" s="51">
        <v>40.450281143188498</v>
      </c>
      <c r="AQ31" s="51">
        <v>40.6411457061768</v>
      </c>
      <c r="AR31" s="51">
        <v>39.690975189208999</v>
      </c>
      <c r="AS31" s="51">
        <v>38.870994567871101</v>
      </c>
      <c r="AT31" s="51">
        <v>41.129880905151403</v>
      </c>
      <c r="AU31" s="51">
        <v>39.920124053955099</v>
      </c>
      <c r="AV31" s="51">
        <v>39.102186203002901</v>
      </c>
      <c r="AW31" s="51">
        <v>39.516828536987298</v>
      </c>
      <c r="AX31" s="51">
        <v>39.239540100097699</v>
      </c>
      <c r="AY31" s="51">
        <v>38.861021041870103</v>
      </c>
      <c r="AZ31" s="51">
        <v>38.906106948852504</v>
      </c>
    </row>
    <row r="32" spans="2:52" x14ac:dyDescent="0.25">
      <c r="N32" s="42"/>
      <c r="O32" s="37"/>
      <c r="P32" s="37"/>
      <c r="Q32" s="37"/>
      <c r="S32" s="66" t="s">
        <v>59</v>
      </c>
      <c r="T32" s="64">
        <f t="shared" ref="T32:T36" si="36">AL12</f>
        <v>48.899999618530302</v>
      </c>
      <c r="U32" s="64">
        <f t="shared" si="34"/>
        <v>37.900000572204597</v>
      </c>
      <c r="V32" s="64">
        <f t="shared" si="34"/>
        <v>50.950000762939503</v>
      </c>
      <c r="W32" s="64">
        <f t="shared" si="34"/>
        <v>50.350000381469698</v>
      </c>
      <c r="X32" s="64">
        <f t="shared" si="34"/>
        <v>35.631975173950202</v>
      </c>
      <c r="Y32" s="64">
        <f t="shared" si="34"/>
        <v>41.608524322509801</v>
      </c>
      <c r="Z32" s="64">
        <f t="shared" si="34"/>
        <v>38.213960647583001</v>
      </c>
      <c r="AA32" s="64">
        <f t="shared" si="34"/>
        <v>41.2935695648193</v>
      </c>
      <c r="AB32" s="64">
        <f t="shared" si="34"/>
        <v>43.955429077148402</v>
      </c>
      <c r="AC32" s="64">
        <f t="shared" si="34"/>
        <v>39.739847183227504</v>
      </c>
      <c r="AD32" s="64">
        <f t="shared" si="34"/>
        <v>44.157930374145501</v>
      </c>
      <c r="AE32" s="64">
        <f t="shared" si="34"/>
        <v>36.708166122436502</v>
      </c>
      <c r="AF32" s="64">
        <f t="shared" si="34"/>
        <v>41.412279129028299</v>
      </c>
      <c r="AG32" s="64">
        <f t="shared" si="34"/>
        <v>41.344995498657198</v>
      </c>
      <c r="AH32" s="64">
        <f t="shared" si="34"/>
        <v>41.300060272216797</v>
      </c>
      <c r="AI32" s="82">
        <f t="shared" si="35"/>
        <v>-7.599939346313505</v>
      </c>
      <c r="AJ32" s="94"/>
      <c r="AK32" s="50" t="s">
        <v>79</v>
      </c>
      <c r="AL32" s="51">
        <v>41.25</v>
      </c>
      <c r="AM32" s="51">
        <v>39.25</v>
      </c>
      <c r="AN32" s="51">
        <v>37.799999237060497</v>
      </c>
      <c r="AO32" s="51">
        <v>40.950000762939503</v>
      </c>
      <c r="AP32" s="51">
        <v>43.239307403564503</v>
      </c>
      <c r="AQ32" s="51">
        <v>40.512407302856403</v>
      </c>
      <c r="AR32" s="51">
        <v>40.845678329467802</v>
      </c>
      <c r="AS32" s="51">
        <v>40.2424411773682</v>
      </c>
      <c r="AT32" s="51">
        <v>39.5360107421875</v>
      </c>
      <c r="AU32" s="51">
        <v>41.292474746704102</v>
      </c>
      <c r="AV32" s="51">
        <v>40.393318176269503</v>
      </c>
      <c r="AW32" s="51">
        <v>39.759449005127003</v>
      </c>
      <c r="AX32" s="51">
        <v>40.112390518188498</v>
      </c>
      <c r="AY32" s="51">
        <v>39.931531906127901</v>
      </c>
      <c r="AZ32" s="51">
        <v>39.636959075927699</v>
      </c>
    </row>
    <row r="33" spans="14:52" x14ac:dyDescent="0.25">
      <c r="N33" s="42"/>
      <c r="O33" s="37"/>
      <c r="P33" s="37"/>
      <c r="Q33" s="37"/>
      <c r="S33" s="29" t="s">
        <v>60</v>
      </c>
      <c r="T33" s="60">
        <f t="shared" si="36"/>
        <v>45.350000381469698</v>
      </c>
      <c r="U33" s="60">
        <f t="shared" si="34"/>
        <v>50.149999618530302</v>
      </c>
      <c r="V33" s="60">
        <f t="shared" si="34"/>
        <v>39.400000572204597</v>
      </c>
      <c r="W33" s="60">
        <f t="shared" si="34"/>
        <v>48.700000762939503</v>
      </c>
      <c r="X33" s="60">
        <f t="shared" si="34"/>
        <v>50.051719665527301</v>
      </c>
      <c r="Y33" s="60">
        <f t="shared" si="34"/>
        <v>36.259029388427699</v>
      </c>
      <c r="Z33" s="60">
        <f t="shared" si="34"/>
        <v>42.131708145141602</v>
      </c>
      <c r="AA33" s="60">
        <f t="shared" si="34"/>
        <v>38.575634002685497</v>
      </c>
      <c r="AB33" s="60">
        <f t="shared" si="34"/>
        <v>41.394079208374002</v>
      </c>
      <c r="AC33" s="60">
        <f t="shared" si="34"/>
        <v>43.8422946929932</v>
      </c>
      <c r="AD33" s="60">
        <f t="shared" si="34"/>
        <v>40.029678344726598</v>
      </c>
      <c r="AE33" s="60">
        <f t="shared" si="34"/>
        <v>44.159908294677699</v>
      </c>
      <c r="AF33" s="60">
        <f t="shared" si="34"/>
        <v>37.061271667480497</v>
      </c>
      <c r="AG33" s="60">
        <f t="shared" si="34"/>
        <v>41.575628280639599</v>
      </c>
      <c r="AH33" s="60">
        <f t="shared" si="34"/>
        <v>41.530708312988303</v>
      </c>
      <c r="AI33" s="83">
        <f t="shared" si="35"/>
        <v>-3.8192920684813956</v>
      </c>
      <c r="AJ33" s="94"/>
      <c r="AK33" s="50" t="s">
        <v>80</v>
      </c>
      <c r="AL33" s="51">
        <v>38.849998474121101</v>
      </c>
      <c r="AM33" s="51">
        <v>40.550001144409201</v>
      </c>
      <c r="AN33" s="51">
        <v>39.549999237060497</v>
      </c>
      <c r="AO33" s="51">
        <v>45.049999237060497</v>
      </c>
      <c r="AP33" s="51">
        <v>41.564865112304702</v>
      </c>
      <c r="AQ33" s="51">
        <v>43.351650238037102</v>
      </c>
      <c r="AR33" s="51">
        <v>40.922834396362298</v>
      </c>
      <c r="AS33" s="51">
        <v>41.289800643920898</v>
      </c>
      <c r="AT33" s="51">
        <v>40.881319046020501</v>
      </c>
      <c r="AU33" s="51">
        <v>40.2737846374512</v>
      </c>
      <c r="AV33" s="51">
        <v>41.6912746429443</v>
      </c>
      <c r="AW33" s="51">
        <v>41.006025314331097</v>
      </c>
      <c r="AX33" s="51">
        <v>40.5191650390625</v>
      </c>
      <c r="AY33" s="51">
        <v>40.834737777709996</v>
      </c>
      <c r="AZ33" s="51">
        <v>40.7348022460938</v>
      </c>
    </row>
    <row r="34" spans="14:52" x14ac:dyDescent="0.25">
      <c r="N34" s="42"/>
      <c r="O34" s="37"/>
      <c r="P34" s="37"/>
      <c r="Q34" s="37"/>
      <c r="S34" s="66" t="s">
        <v>61</v>
      </c>
      <c r="T34" s="64">
        <f t="shared" si="36"/>
        <v>38.550001144409201</v>
      </c>
      <c r="U34" s="64">
        <f t="shared" si="34"/>
        <v>47.350000381469698</v>
      </c>
      <c r="V34" s="64">
        <f t="shared" si="34"/>
        <v>46.75</v>
      </c>
      <c r="W34" s="64">
        <f t="shared" si="34"/>
        <v>40.150000572204597</v>
      </c>
      <c r="X34" s="64">
        <f t="shared" si="34"/>
        <v>48.808782577514599</v>
      </c>
      <c r="Y34" s="64">
        <f t="shared" si="34"/>
        <v>49.8711833953857</v>
      </c>
      <c r="Z34" s="64">
        <f t="shared" si="34"/>
        <v>36.9509181976318</v>
      </c>
      <c r="AA34" s="64">
        <f t="shared" si="34"/>
        <v>42.682254791259801</v>
      </c>
      <c r="AB34" s="64">
        <f t="shared" si="34"/>
        <v>39.005573272705099</v>
      </c>
      <c r="AC34" s="64">
        <f t="shared" si="34"/>
        <v>41.639987945556598</v>
      </c>
      <c r="AD34" s="64">
        <f t="shared" si="34"/>
        <v>43.881788253784201</v>
      </c>
      <c r="AE34" s="64">
        <f t="shared" si="34"/>
        <v>40.403076171875</v>
      </c>
      <c r="AF34" s="64">
        <f t="shared" si="34"/>
        <v>44.255289077758803</v>
      </c>
      <c r="AG34" s="64">
        <f t="shared" si="34"/>
        <v>37.5176811218262</v>
      </c>
      <c r="AH34" s="64">
        <f t="shared" si="34"/>
        <v>41.853330612182603</v>
      </c>
      <c r="AI34" s="82">
        <f t="shared" si="35"/>
        <v>3.303329467773402</v>
      </c>
      <c r="AJ34" s="94"/>
      <c r="AK34" s="50" t="s">
        <v>81</v>
      </c>
      <c r="AL34" s="51">
        <v>36.899999618530302</v>
      </c>
      <c r="AM34" s="51">
        <v>39.199998855590799</v>
      </c>
      <c r="AN34" s="51">
        <v>43.049999237060497</v>
      </c>
      <c r="AO34" s="51">
        <v>41.649999618530302</v>
      </c>
      <c r="AP34" s="51">
        <v>44.369754791259801</v>
      </c>
      <c r="AQ34" s="51">
        <v>41.898120880127003</v>
      </c>
      <c r="AR34" s="51">
        <v>43.419246673583999</v>
      </c>
      <c r="AS34" s="51">
        <v>41.245512008666999</v>
      </c>
      <c r="AT34" s="51">
        <v>41.593330383300803</v>
      </c>
      <c r="AU34" s="51">
        <v>41.271226882934599</v>
      </c>
      <c r="AV34" s="51">
        <v>40.769649505615199</v>
      </c>
      <c r="AW34" s="51">
        <v>41.934669494628899</v>
      </c>
      <c r="AX34" s="51">
        <v>41.400318145752003</v>
      </c>
      <c r="AY34" s="51">
        <v>41.050399780273402</v>
      </c>
      <c r="AZ34" s="51">
        <v>41.335958480834996</v>
      </c>
    </row>
    <row r="35" spans="14:52" x14ac:dyDescent="0.25">
      <c r="N35" s="42"/>
      <c r="O35" s="37"/>
      <c r="P35" s="37"/>
      <c r="Q35" s="37"/>
      <c r="S35" s="29" t="s">
        <v>62</v>
      </c>
      <c r="T35" s="60">
        <f t="shared" si="36"/>
        <v>54.350000381469698</v>
      </c>
      <c r="U35" s="60">
        <f t="shared" si="34"/>
        <v>37.649999618530302</v>
      </c>
      <c r="V35" s="60">
        <f t="shared" si="34"/>
        <v>46.200000762939503</v>
      </c>
      <c r="W35" s="60">
        <f t="shared" si="34"/>
        <v>48.100000381469698</v>
      </c>
      <c r="X35" s="60">
        <f t="shared" si="34"/>
        <v>40.648374557495103</v>
      </c>
      <c r="Y35" s="60">
        <f t="shared" si="34"/>
        <v>48.871475219726598</v>
      </c>
      <c r="Z35" s="60">
        <f t="shared" si="34"/>
        <v>49.6959552764893</v>
      </c>
      <c r="AA35" s="60">
        <f t="shared" si="34"/>
        <v>37.554683685302699</v>
      </c>
      <c r="AB35" s="60">
        <f t="shared" si="34"/>
        <v>43.152961730957003</v>
      </c>
      <c r="AC35" s="60">
        <f t="shared" si="34"/>
        <v>39.356794357299798</v>
      </c>
      <c r="AD35" s="60">
        <f t="shared" si="34"/>
        <v>41.851140975952099</v>
      </c>
      <c r="AE35" s="60">
        <f t="shared" si="34"/>
        <v>43.906234741210902</v>
      </c>
      <c r="AF35" s="60">
        <f t="shared" si="34"/>
        <v>40.704561233520501</v>
      </c>
      <c r="AG35" s="60">
        <f t="shared" si="34"/>
        <v>44.321794509887702</v>
      </c>
      <c r="AH35" s="60">
        <f t="shared" si="34"/>
        <v>37.908817291259801</v>
      </c>
      <c r="AI35" s="83">
        <f t="shared" si="35"/>
        <v>-16.441183090209897</v>
      </c>
      <c r="AJ35" s="94"/>
      <c r="AK35" s="50" t="s">
        <v>82</v>
      </c>
      <c r="AL35" s="51">
        <v>35.899999618530302</v>
      </c>
      <c r="AM35" s="51">
        <v>40</v>
      </c>
      <c r="AN35" s="51">
        <v>42.5</v>
      </c>
      <c r="AO35" s="51">
        <v>40.799999237060497</v>
      </c>
      <c r="AP35" s="51">
        <v>41.2992038726807</v>
      </c>
      <c r="AQ35" s="51">
        <v>43.680051803588903</v>
      </c>
      <c r="AR35" s="51">
        <v>42.006683349609403</v>
      </c>
      <c r="AS35" s="51">
        <v>43.320867538452099</v>
      </c>
      <c r="AT35" s="51">
        <v>41.360334396362298</v>
      </c>
      <c r="AU35" s="51">
        <v>41.669132232666001</v>
      </c>
      <c r="AV35" s="51">
        <v>41.406463623046903</v>
      </c>
      <c r="AW35" s="51">
        <v>40.9905300140381</v>
      </c>
      <c r="AX35" s="51">
        <v>41.9545993804932</v>
      </c>
      <c r="AY35" s="51">
        <v>41.546947479247997</v>
      </c>
      <c r="AZ35" s="51">
        <v>41.307792663574197</v>
      </c>
    </row>
    <row r="36" spans="14:52" x14ac:dyDescent="0.25">
      <c r="N36" s="42"/>
      <c r="O36" s="37"/>
      <c r="P36" s="37"/>
      <c r="Q36" s="37"/>
      <c r="S36" s="72" t="s">
        <v>63</v>
      </c>
      <c r="T36" s="73">
        <f t="shared" si="36"/>
        <v>44.5</v>
      </c>
      <c r="U36" s="73">
        <f t="shared" si="34"/>
        <v>54.049999237060497</v>
      </c>
      <c r="V36" s="73">
        <f t="shared" si="34"/>
        <v>38.899999618530302</v>
      </c>
      <c r="W36" s="73">
        <f t="shared" si="34"/>
        <v>43.600000381469698</v>
      </c>
      <c r="X36" s="73">
        <f t="shared" si="34"/>
        <v>47.841661453247099</v>
      </c>
      <c r="Y36" s="73">
        <f t="shared" si="34"/>
        <v>41.032737731933601</v>
      </c>
      <c r="Z36" s="73">
        <f t="shared" si="34"/>
        <v>48.885318756103501</v>
      </c>
      <c r="AA36" s="73">
        <f t="shared" si="34"/>
        <v>49.485179901122997</v>
      </c>
      <c r="AB36" s="73">
        <f t="shared" si="34"/>
        <v>38.100242614746101</v>
      </c>
      <c r="AC36" s="73">
        <f t="shared" si="34"/>
        <v>43.539636611938498</v>
      </c>
      <c r="AD36" s="73">
        <f t="shared" si="34"/>
        <v>39.6708889007568</v>
      </c>
      <c r="AE36" s="73">
        <f t="shared" si="34"/>
        <v>42.0494060516357</v>
      </c>
      <c r="AF36" s="73">
        <f t="shared" si="34"/>
        <v>43.9052410125732</v>
      </c>
      <c r="AG36" s="73">
        <f t="shared" si="34"/>
        <v>40.962127685546903</v>
      </c>
      <c r="AH36" s="73">
        <f t="shared" si="34"/>
        <v>44.362859725952099</v>
      </c>
      <c r="AI36" s="85">
        <f t="shared" si="35"/>
        <v>-0.1371402740479013</v>
      </c>
      <c r="AJ36" s="94"/>
      <c r="AK36" s="50" t="s">
        <v>83</v>
      </c>
      <c r="AL36" s="51">
        <v>34.049999237060497</v>
      </c>
      <c r="AM36" s="51">
        <v>36.850000381469698</v>
      </c>
      <c r="AN36" s="51">
        <v>41.050001144409201</v>
      </c>
      <c r="AO36" s="51">
        <v>41.950000762939503</v>
      </c>
      <c r="AP36" s="51">
        <v>41.142337799072301</v>
      </c>
      <c r="AQ36" s="51">
        <v>41.190528869628899</v>
      </c>
      <c r="AR36" s="51">
        <v>43.3446941375732</v>
      </c>
      <c r="AS36" s="51">
        <v>42.222625732421903</v>
      </c>
      <c r="AT36" s="51">
        <v>43.371053695678697</v>
      </c>
      <c r="AU36" s="51">
        <v>41.572525024414098</v>
      </c>
      <c r="AV36" s="51">
        <v>41.871070861816399</v>
      </c>
      <c r="AW36" s="51">
        <v>41.659814834594698</v>
      </c>
      <c r="AX36" s="51">
        <v>41.301141738891602</v>
      </c>
      <c r="AY36" s="51">
        <v>42.129533767700202</v>
      </c>
      <c r="AZ36" s="51">
        <v>41.819931030273402</v>
      </c>
    </row>
    <row r="37" spans="14:52" x14ac:dyDescent="0.25">
      <c r="N37" s="42"/>
      <c r="O37" s="37"/>
      <c r="P37" s="37"/>
      <c r="Q37" s="37"/>
      <c r="R37" s="1"/>
      <c r="S37" s="3" t="s">
        <v>9</v>
      </c>
      <c r="T37" s="60">
        <f>SUM(T30:T36)</f>
        <v>321.95000171661377</v>
      </c>
      <c r="U37" s="60">
        <f t="shared" ref="U37:AI37" si="37">SUM(U30:U36)</f>
        <v>327.19999980926519</v>
      </c>
      <c r="V37" s="60">
        <f t="shared" si="37"/>
        <v>308.05000209808361</v>
      </c>
      <c r="W37" s="60">
        <f t="shared" si="37"/>
        <v>306.00000286102295</v>
      </c>
      <c r="X37" s="60">
        <f t="shared" si="37"/>
        <v>301.27324104309071</v>
      </c>
      <c r="Y37" s="60">
        <f t="shared" si="37"/>
        <v>296.46874809265142</v>
      </c>
      <c r="Z37" s="60">
        <f t="shared" si="37"/>
        <v>301.28088569641113</v>
      </c>
      <c r="AA37" s="60">
        <f t="shared" si="37"/>
        <v>292.67652893066389</v>
      </c>
      <c r="AB37" s="60">
        <f t="shared" si="37"/>
        <v>289.16402626037592</v>
      </c>
      <c r="AC37" s="60">
        <f t="shared" si="37"/>
        <v>288.07817268371576</v>
      </c>
      <c r="AD37" s="60">
        <f t="shared" si="37"/>
        <v>286.88217353820801</v>
      </c>
      <c r="AE37" s="60">
        <f t="shared" si="37"/>
        <v>289.35815048217762</v>
      </c>
      <c r="AF37" s="60">
        <f t="shared" si="37"/>
        <v>289.28695487976069</v>
      </c>
      <c r="AG37" s="60">
        <f t="shared" si="37"/>
        <v>287.54714393615723</v>
      </c>
      <c r="AH37" s="60">
        <f t="shared" si="37"/>
        <v>288.72500419616699</v>
      </c>
      <c r="AI37" s="60">
        <f t="shared" si="37"/>
        <v>-33.224997520446799</v>
      </c>
      <c r="AJ37" s="99"/>
      <c r="AK37" s="50" t="s">
        <v>84</v>
      </c>
      <c r="AL37" s="51">
        <v>33.850000381469698</v>
      </c>
      <c r="AM37" s="51">
        <v>36.900001525878899</v>
      </c>
      <c r="AN37" s="51">
        <v>36.549999237060497</v>
      </c>
      <c r="AO37" s="51">
        <v>42.050001144409201</v>
      </c>
      <c r="AP37" s="51">
        <v>42.019813537597699</v>
      </c>
      <c r="AQ37" s="51">
        <v>41.470197677612298</v>
      </c>
      <c r="AR37" s="51">
        <v>41.2994575500488</v>
      </c>
      <c r="AS37" s="51">
        <v>43.281082153320298</v>
      </c>
      <c r="AT37" s="51">
        <v>42.567680358886697</v>
      </c>
      <c r="AU37" s="51">
        <v>43.546741485595703</v>
      </c>
      <c r="AV37" s="51">
        <v>41.885499954223597</v>
      </c>
      <c r="AW37" s="51">
        <v>42.191864013671903</v>
      </c>
      <c r="AX37" s="51">
        <v>42.031467437744098</v>
      </c>
      <c r="AY37" s="51">
        <v>41.7239093780518</v>
      </c>
      <c r="AZ37" s="51">
        <v>42.4513645172119</v>
      </c>
    </row>
    <row r="38" spans="14:52" x14ac:dyDescent="0.25">
      <c r="N38" s="42"/>
      <c r="O38" s="37"/>
      <c r="P38" s="37"/>
      <c r="Q38" s="37"/>
      <c r="S38" s="65" t="s">
        <v>64</v>
      </c>
      <c r="T38" s="78">
        <f>AL17</f>
        <v>48.399999618530302</v>
      </c>
      <c r="U38" s="78">
        <f t="shared" ref="U38:AH40" si="38">AM17</f>
        <v>44.5</v>
      </c>
      <c r="V38" s="78">
        <f t="shared" si="38"/>
        <v>55.149999618530302</v>
      </c>
      <c r="W38" s="78">
        <f t="shared" si="38"/>
        <v>36.850000381469698</v>
      </c>
      <c r="X38" s="78">
        <f t="shared" si="38"/>
        <v>43.758726119995103</v>
      </c>
      <c r="Y38" s="78">
        <f t="shared" si="38"/>
        <v>47.463638305664098</v>
      </c>
      <c r="Z38" s="78">
        <f t="shared" si="38"/>
        <v>41.263214111328097</v>
      </c>
      <c r="AA38" s="78">
        <f t="shared" si="38"/>
        <v>48.766044616699197</v>
      </c>
      <c r="AB38" s="78">
        <f t="shared" si="38"/>
        <v>49.128799438476598</v>
      </c>
      <c r="AC38" s="78">
        <f t="shared" si="38"/>
        <v>38.527490615844698</v>
      </c>
      <c r="AD38" s="78">
        <f t="shared" si="38"/>
        <v>43.7849636077881</v>
      </c>
      <c r="AE38" s="78">
        <f t="shared" si="38"/>
        <v>39.875896453857401</v>
      </c>
      <c r="AF38" s="78">
        <f t="shared" si="38"/>
        <v>42.1446533203125</v>
      </c>
      <c r="AG38" s="78">
        <f t="shared" si="38"/>
        <v>43.793889999389599</v>
      </c>
      <c r="AH38" s="78">
        <f t="shared" si="38"/>
        <v>41.1005764007568</v>
      </c>
      <c r="AI38" s="103">
        <f t="shared" ref="AI38:AI40" si="39">AH38-T38</f>
        <v>-7.2994232177735014</v>
      </c>
      <c r="AJ38" s="94"/>
      <c r="AK38" s="50" t="s">
        <v>85</v>
      </c>
      <c r="AL38" s="51">
        <v>36.5</v>
      </c>
      <c r="AM38" s="51">
        <v>35.200000762939503</v>
      </c>
      <c r="AN38" s="51">
        <v>41.300001144409201</v>
      </c>
      <c r="AO38" s="51">
        <v>36.149999618530302</v>
      </c>
      <c r="AP38" s="51">
        <v>42.231172561645501</v>
      </c>
      <c r="AQ38" s="51">
        <v>42.3250408172607</v>
      </c>
      <c r="AR38" s="51">
        <v>41.987659454345703</v>
      </c>
      <c r="AS38" s="51">
        <v>41.696434020996101</v>
      </c>
      <c r="AT38" s="51">
        <v>43.525972366333001</v>
      </c>
      <c r="AU38" s="51">
        <v>43.110973358154297</v>
      </c>
      <c r="AV38" s="51">
        <v>43.962429046630902</v>
      </c>
      <c r="AW38" s="51">
        <v>42.4113578796387</v>
      </c>
      <c r="AX38" s="51">
        <v>42.723024368286097</v>
      </c>
      <c r="AY38" s="51">
        <v>42.625736236572301</v>
      </c>
      <c r="AZ38" s="51">
        <v>42.360410690307603</v>
      </c>
    </row>
    <row r="39" spans="14:52" x14ac:dyDescent="0.25">
      <c r="N39" s="42"/>
      <c r="O39" s="37"/>
      <c r="P39" s="37"/>
      <c r="Q39" s="37"/>
      <c r="S39" s="66" t="s">
        <v>65</v>
      </c>
      <c r="T39" s="64">
        <f>AL18</f>
        <v>45.5</v>
      </c>
      <c r="U39" s="64">
        <f t="shared" si="38"/>
        <v>48.649999618530302</v>
      </c>
      <c r="V39" s="64">
        <f t="shared" si="38"/>
        <v>43.75</v>
      </c>
      <c r="W39" s="64">
        <f t="shared" si="38"/>
        <v>52</v>
      </c>
      <c r="X39" s="64">
        <f t="shared" si="38"/>
        <v>37.437894821166999</v>
      </c>
      <c r="Y39" s="64">
        <f t="shared" si="38"/>
        <v>43.876020431518597</v>
      </c>
      <c r="Z39" s="64">
        <f t="shared" si="38"/>
        <v>47.081142425537102</v>
      </c>
      <c r="AA39" s="64">
        <f t="shared" si="38"/>
        <v>41.4685955047607</v>
      </c>
      <c r="AB39" s="64">
        <f t="shared" si="38"/>
        <v>48.6186008453369</v>
      </c>
      <c r="AC39" s="64">
        <f t="shared" si="38"/>
        <v>48.741500854492202</v>
      </c>
      <c r="AD39" s="64">
        <f t="shared" si="38"/>
        <v>38.963844299316399</v>
      </c>
      <c r="AE39" s="64">
        <f t="shared" si="38"/>
        <v>44.011884689331097</v>
      </c>
      <c r="AF39" s="64">
        <f t="shared" si="38"/>
        <v>40.082183837890597</v>
      </c>
      <c r="AG39" s="64">
        <f t="shared" si="38"/>
        <v>42.2639255523682</v>
      </c>
      <c r="AH39" s="64">
        <f t="shared" si="38"/>
        <v>43.6972846984863</v>
      </c>
      <c r="AI39" s="82">
        <f t="shared" si="39"/>
        <v>-1.8027153015137003</v>
      </c>
      <c r="AJ39" s="94"/>
      <c r="AK39" s="50" t="s">
        <v>86</v>
      </c>
      <c r="AL39" s="51">
        <v>37.699998855590799</v>
      </c>
      <c r="AM39" s="51">
        <v>36.649999618530302</v>
      </c>
      <c r="AN39" s="51">
        <v>38.549999237060497</v>
      </c>
      <c r="AO39" s="51">
        <v>48.050001144409201</v>
      </c>
      <c r="AP39" s="51">
        <v>36.956201553344698</v>
      </c>
      <c r="AQ39" s="51">
        <v>42.322956085205099</v>
      </c>
      <c r="AR39" s="51">
        <v>42.562118530273402</v>
      </c>
      <c r="AS39" s="51">
        <v>42.398485183715799</v>
      </c>
      <c r="AT39" s="51">
        <v>42.017284393310497</v>
      </c>
      <c r="AU39" s="51">
        <v>43.679529190063498</v>
      </c>
      <c r="AV39" s="51">
        <v>43.518308639526403</v>
      </c>
      <c r="AW39" s="51">
        <v>44.265016555786097</v>
      </c>
      <c r="AX39" s="51">
        <v>42.8107585906982</v>
      </c>
      <c r="AY39" s="51">
        <v>43.134273529052699</v>
      </c>
      <c r="AZ39" s="51">
        <v>43.094598770141602</v>
      </c>
    </row>
    <row r="40" spans="14:52" x14ac:dyDescent="0.25">
      <c r="N40" s="42"/>
      <c r="O40" s="37"/>
      <c r="P40" s="37"/>
      <c r="Q40" s="37"/>
      <c r="S40" s="68" t="s">
        <v>66</v>
      </c>
      <c r="T40" s="62">
        <f>AL19</f>
        <v>57.800001144409201</v>
      </c>
      <c r="U40" s="62">
        <f t="shared" si="38"/>
        <v>46.650001525878899</v>
      </c>
      <c r="V40" s="62">
        <f t="shared" si="38"/>
        <v>48.150001525878899</v>
      </c>
      <c r="W40" s="62">
        <f t="shared" si="38"/>
        <v>42.25</v>
      </c>
      <c r="X40" s="62">
        <f t="shared" si="38"/>
        <v>51.6497707366943</v>
      </c>
      <c r="Y40" s="62">
        <f t="shared" si="38"/>
        <v>38.035629272460902</v>
      </c>
      <c r="Z40" s="62">
        <f t="shared" si="38"/>
        <v>44.001907348632798</v>
      </c>
      <c r="AA40" s="62">
        <f t="shared" si="38"/>
        <v>46.729070663452099</v>
      </c>
      <c r="AB40" s="62">
        <f t="shared" si="38"/>
        <v>41.693061828613303</v>
      </c>
      <c r="AC40" s="62">
        <f t="shared" si="38"/>
        <v>48.465497970581097</v>
      </c>
      <c r="AD40" s="62">
        <f t="shared" si="38"/>
        <v>48.371057510375998</v>
      </c>
      <c r="AE40" s="62">
        <f t="shared" si="38"/>
        <v>39.438558578491197</v>
      </c>
      <c r="AF40" s="62">
        <f t="shared" si="38"/>
        <v>44.241483688354499</v>
      </c>
      <c r="AG40" s="62">
        <f t="shared" si="38"/>
        <v>40.332029342651403</v>
      </c>
      <c r="AH40" s="62">
        <f t="shared" si="38"/>
        <v>42.432018280029297</v>
      </c>
      <c r="AI40" s="84">
        <f t="shared" si="39"/>
        <v>-15.367982864379904</v>
      </c>
      <c r="AJ40" s="94"/>
      <c r="AK40" s="50" t="s">
        <v>87</v>
      </c>
      <c r="AL40" s="51">
        <v>30.5</v>
      </c>
      <c r="AM40" s="51">
        <v>42.049999237060497</v>
      </c>
      <c r="AN40" s="51">
        <v>38.649999618530302</v>
      </c>
      <c r="AO40" s="51">
        <v>38.899999618530302</v>
      </c>
      <c r="AP40" s="51">
        <v>47.5436496734619</v>
      </c>
      <c r="AQ40" s="51">
        <v>37.444822311401403</v>
      </c>
      <c r="AR40" s="51">
        <v>42.217569351196303</v>
      </c>
      <c r="AS40" s="51">
        <v>42.563108444213903</v>
      </c>
      <c r="AT40" s="51">
        <v>42.5396823883057</v>
      </c>
      <c r="AU40" s="51">
        <v>42.0975151062012</v>
      </c>
      <c r="AV40" s="51">
        <v>43.610675811767599</v>
      </c>
      <c r="AW40" s="51">
        <v>43.6463432312012</v>
      </c>
      <c r="AX40" s="51">
        <v>44.292764663696303</v>
      </c>
      <c r="AY40" s="51">
        <v>42.946624755859403</v>
      </c>
      <c r="AZ40" s="51">
        <v>43.281183242797901</v>
      </c>
    </row>
    <row r="41" spans="14:52" x14ac:dyDescent="0.25">
      <c r="N41" s="42"/>
      <c r="O41" s="37"/>
      <c r="P41" s="37"/>
      <c r="Q41" s="37"/>
      <c r="S41" s="3" t="s">
        <v>9</v>
      </c>
      <c r="T41" s="102">
        <f>SUM(T38:T40)</f>
        <v>151.70000076293951</v>
      </c>
      <c r="U41" s="102">
        <f t="shared" ref="U41:AI41" si="40">SUM(U38:U40)</f>
        <v>139.80000114440921</v>
      </c>
      <c r="V41" s="102">
        <f t="shared" si="40"/>
        <v>147.05000114440921</v>
      </c>
      <c r="W41" s="102">
        <f t="shared" si="40"/>
        <v>131.1000003814697</v>
      </c>
      <c r="X41" s="102">
        <f t="shared" si="40"/>
        <v>132.84639167785642</v>
      </c>
      <c r="Y41" s="102">
        <f t="shared" si="40"/>
        <v>129.37528800964361</v>
      </c>
      <c r="Z41" s="102">
        <f t="shared" si="40"/>
        <v>132.34626388549799</v>
      </c>
      <c r="AA41" s="102">
        <f t="shared" si="40"/>
        <v>136.963710784912</v>
      </c>
      <c r="AB41" s="102">
        <f t="shared" si="40"/>
        <v>139.44046211242681</v>
      </c>
      <c r="AC41" s="102">
        <f t="shared" si="40"/>
        <v>135.734489440918</v>
      </c>
      <c r="AD41" s="102">
        <f t="shared" si="40"/>
        <v>131.1198654174805</v>
      </c>
      <c r="AE41" s="102">
        <f t="shared" si="40"/>
        <v>123.3263397216797</v>
      </c>
      <c r="AF41" s="102">
        <f t="shared" si="40"/>
        <v>126.46832084655759</v>
      </c>
      <c r="AG41" s="102">
        <f t="shared" si="40"/>
        <v>126.38984489440921</v>
      </c>
      <c r="AH41" s="102">
        <f t="shared" si="40"/>
        <v>127.2298793792724</v>
      </c>
      <c r="AI41" s="60">
        <f t="shared" si="40"/>
        <v>-24.470121383667106</v>
      </c>
      <c r="AJ41" s="99"/>
      <c r="AK41" s="50" t="s">
        <v>88</v>
      </c>
      <c r="AL41" s="51">
        <v>31.300000190734899</v>
      </c>
      <c r="AM41" s="51">
        <v>32</v>
      </c>
      <c r="AN41" s="51">
        <v>40.899999618530302</v>
      </c>
      <c r="AO41" s="51">
        <v>35.150000572204597</v>
      </c>
      <c r="AP41" s="51">
        <v>38.806871414184599</v>
      </c>
      <c r="AQ41" s="51">
        <v>46.763263702392599</v>
      </c>
      <c r="AR41" s="51">
        <v>37.578619003295898</v>
      </c>
      <c r="AS41" s="51">
        <v>41.832098007202099</v>
      </c>
      <c r="AT41" s="51">
        <v>42.262046813964801</v>
      </c>
      <c r="AU41" s="51">
        <v>42.3400783538818</v>
      </c>
      <c r="AV41" s="51">
        <v>41.872695922851598</v>
      </c>
      <c r="AW41" s="51">
        <v>43.247936248779297</v>
      </c>
      <c r="AX41" s="51">
        <v>43.431425094604499</v>
      </c>
      <c r="AY41" s="51">
        <v>44.0001411437988</v>
      </c>
      <c r="AZ41" s="51">
        <v>42.761480331420898</v>
      </c>
    </row>
    <row r="42" spans="14:52" x14ac:dyDescent="0.25">
      <c r="N42" s="42"/>
      <c r="O42" s="37"/>
      <c r="P42" s="37"/>
      <c r="Q42" s="37"/>
      <c r="S42" s="75" t="s">
        <v>67</v>
      </c>
      <c r="T42" s="64">
        <f>AL20</f>
        <v>47.149999618530302</v>
      </c>
      <c r="U42" s="64">
        <f t="shared" ref="U42:AH55" si="41">AM20</f>
        <v>56.049999237060497</v>
      </c>
      <c r="V42" s="64">
        <f t="shared" si="41"/>
        <v>48</v>
      </c>
      <c r="W42" s="64">
        <f t="shared" si="41"/>
        <v>45.050001144409201</v>
      </c>
      <c r="X42" s="64">
        <f t="shared" si="41"/>
        <v>42.572998046875</v>
      </c>
      <c r="Y42" s="64">
        <f t="shared" si="41"/>
        <v>51.086595535278299</v>
      </c>
      <c r="Z42" s="64">
        <f t="shared" si="41"/>
        <v>38.557508468627901</v>
      </c>
      <c r="AA42" s="64">
        <f t="shared" si="41"/>
        <v>44.047056198120103</v>
      </c>
      <c r="AB42" s="64">
        <f t="shared" si="41"/>
        <v>46.333660125732401</v>
      </c>
      <c r="AC42" s="64">
        <f t="shared" si="41"/>
        <v>41.9070720672607</v>
      </c>
      <c r="AD42" s="64">
        <f t="shared" si="41"/>
        <v>48.2370929718018</v>
      </c>
      <c r="AE42" s="64">
        <f t="shared" si="41"/>
        <v>47.962499618530302</v>
      </c>
      <c r="AF42" s="64">
        <f t="shared" si="41"/>
        <v>39.850622177124002</v>
      </c>
      <c r="AG42" s="64">
        <f t="shared" si="41"/>
        <v>44.416328430175803</v>
      </c>
      <c r="AH42" s="64">
        <f t="shared" si="41"/>
        <v>40.572046279907198</v>
      </c>
      <c r="AI42" s="86">
        <f t="shared" ref="AI42:AI55" si="42">AH42-T42</f>
        <v>-6.5779533386231037</v>
      </c>
      <c r="AJ42" s="94"/>
      <c r="AK42" s="50" t="s">
        <v>89</v>
      </c>
      <c r="AL42" s="51">
        <v>45.699998855590799</v>
      </c>
      <c r="AM42" s="51">
        <v>32.199999809265101</v>
      </c>
      <c r="AN42" s="51">
        <v>36.100000381469698</v>
      </c>
      <c r="AO42" s="51">
        <v>42.649999618530302</v>
      </c>
      <c r="AP42" s="51">
        <v>35.476165771484403</v>
      </c>
      <c r="AQ42" s="51">
        <v>38.404474258422901</v>
      </c>
      <c r="AR42" s="51">
        <v>45.812227249145501</v>
      </c>
      <c r="AS42" s="51">
        <v>37.430158615112298</v>
      </c>
      <c r="AT42" s="51">
        <v>41.236059188842802</v>
      </c>
      <c r="AU42" s="51">
        <v>41.727657318115199</v>
      </c>
      <c r="AV42" s="51">
        <v>41.907354354858398</v>
      </c>
      <c r="AW42" s="51">
        <v>41.398689270019503</v>
      </c>
      <c r="AX42" s="51">
        <v>42.650758743286097</v>
      </c>
      <c r="AY42" s="51">
        <v>42.968935012817397</v>
      </c>
      <c r="AZ42" s="51">
        <v>43.477838516235401</v>
      </c>
    </row>
    <row r="43" spans="14:52" x14ac:dyDescent="0.25">
      <c r="N43" s="42"/>
      <c r="O43" s="37"/>
      <c r="P43" s="37"/>
      <c r="Q43" s="37"/>
      <c r="S43" s="29" t="s">
        <v>68</v>
      </c>
      <c r="T43" s="60">
        <f>AL21</f>
        <v>44.25</v>
      </c>
      <c r="U43" s="60">
        <f t="shared" si="41"/>
        <v>44.649999618530302</v>
      </c>
      <c r="V43" s="60">
        <f t="shared" si="41"/>
        <v>53.449998855590799</v>
      </c>
      <c r="W43" s="60">
        <f t="shared" si="41"/>
        <v>50.75</v>
      </c>
      <c r="X43" s="60">
        <f t="shared" si="41"/>
        <v>44.709884643554702</v>
      </c>
      <c r="Y43" s="60">
        <f t="shared" si="41"/>
        <v>42.736749649047901</v>
      </c>
      <c r="Z43" s="60">
        <f t="shared" si="41"/>
        <v>50.284034729003899</v>
      </c>
      <c r="AA43" s="60">
        <f t="shared" si="41"/>
        <v>39.0270385742188</v>
      </c>
      <c r="AB43" s="60">
        <f t="shared" si="41"/>
        <v>44.013135910034201</v>
      </c>
      <c r="AC43" s="60">
        <f t="shared" si="41"/>
        <v>45.835557937622099</v>
      </c>
      <c r="AD43" s="60">
        <f t="shared" si="41"/>
        <v>42.116992950439503</v>
      </c>
      <c r="AE43" s="60">
        <f t="shared" si="41"/>
        <v>47.904260635375998</v>
      </c>
      <c r="AF43" s="60">
        <f t="shared" si="41"/>
        <v>47.435710906982401</v>
      </c>
      <c r="AG43" s="60">
        <f t="shared" si="41"/>
        <v>40.193019866943402</v>
      </c>
      <c r="AH43" s="60">
        <f t="shared" si="41"/>
        <v>44.519849777221701</v>
      </c>
      <c r="AI43" s="83">
        <f t="shared" si="42"/>
        <v>0.269849777221701</v>
      </c>
      <c r="AJ43" s="94"/>
      <c r="AK43" s="50" t="s">
        <v>90</v>
      </c>
      <c r="AL43" s="51">
        <v>43.25</v>
      </c>
      <c r="AM43" s="51">
        <v>44.299999237060497</v>
      </c>
      <c r="AN43" s="51">
        <v>31.100000381469702</v>
      </c>
      <c r="AO43" s="51">
        <v>40.350000381469698</v>
      </c>
      <c r="AP43" s="51">
        <v>42.094690322875998</v>
      </c>
      <c r="AQ43" s="51">
        <v>35.7034587860107</v>
      </c>
      <c r="AR43" s="51">
        <v>38.075157165527301</v>
      </c>
      <c r="AS43" s="51">
        <v>45.019020080566399</v>
      </c>
      <c r="AT43" s="51">
        <v>37.308732986450202</v>
      </c>
      <c r="AU43" s="51">
        <v>40.7376194000244</v>
      </c>
      <c r="AV43" s="51">
        <v>41.2860202789307</v>
      </c>
      <c r="AW43" s="51">
        <v>41.545330047607401</v>
      </c>
      <c r="AX43" s="51">
        <v>40.992658615112298</v>
      </c>
      <c r="AY43" s="51">
        <v>42.161951065063498</v>
      </c>
      <c r="AZ43" s="51">
        <v>42.590761184692397</v>
      </c>
    </row>
    <row r="44" spans="14:52" x14ac:dyDescent="0.25">
      <c r="N44" s="42"/>
      <c r="O44" s="37"/>
      <c r="P44" s="37"/>
      <c r="Q44" s="37"/>
      <c r="S44" s="66" t="s">
        <v>69</v>
      </c>
      <c r="T44" s="64">
        <f t="shared" ref="T44:T55" si="43">AL22</f>
        <v>52.049999237060497</v>
      </c>
      <c r="U44" s="64">
        <f t="shared" si="41"/>
        <v>44.5</v>
      </c>
      <c r="V44" s="64">
        <f t="shared" si="41"/>
        <v>50.5</v>
      </c>
      <c r="W44" s="64">
        <f t="shared" si="41"/>
        <v>51.449998855590799</v>
      </c>
      <c r="X44" s="64">
        <f t="shared" si="41"/>
        <v>49.387828826904297</v>
      </c>
      <c r="Y44" s="64">
        <f t="shared" si="41"/>
        <v>44.431907653808601</v>
      </c>
      <c r="Z44" s="64">
        <f t="shared" si="41"/>
        <v>42.994693756103501</v>
      </c>
      <c r="AA44" s="64">
        <f t="shared" si="41"/>
        <v>49.450544357299798</v>
      </c>
      <c r="AB44" s="64">
        <f t="shared" si="41"/>
        <v>39.698019027709996</v>
      </c>
      <c r="AC44" s="64">
        <f t="shared" si="41"/>
        <v>44.138792037963903</v>
      </c>
      <c r="AD44" s="64">
        <f t="shared" si="41"/>
        <v>45.537420272827099</v>
      </c>
      <c r="AE44" s="64">
        <f t="shared" si="41"/>
        <v>42.5896091461182</v>
      </c>
      <c r="AF44" s="64">
        <f t="shared" si="41"/>
        <v>47.711107254028299</v>
      </c>
      <c r="AG44" s="64">
        <f t="shared" si="41"/>
        <v>47.105649948120103</v>
      </c>
      <c r="AH44" s="64">
        <f t="shared" si="41"/>
        <v>40.7571411132813</v>
      </c>
      <c r="AI44" s="82">
        <f t="shared" si="42"/>
        <v>-11.292858123779197</v>
      </c>
      <c r="AJ44" s="94"/>
      <c r="AK44" s="50" t="s">
        <v>91</v>
      </c>
      <c r="AL44" s="51">
        <v>40.600000381469698</v>
      </c>
      <c r="AM44" s="51">
        <v>43.5</v>
      </c>
      <c r="AN44" s="51">
        <v>44.299999237060497</v>
      </c>
      <c r="AO44" s="51">
        <v>28.250000953674299</v>
      </c>
      <c r="AP44" s="51">
        <v>40.016751289367697</v>
      </c>
      <c r="AQ44" s="51">
        <v>41.705724716186502</v>
      </c>
      <c r="AR44" s="51">
        <v>35.996870040893597</v>
      </c>
      <c r="AS44" s="51">
        <v>37.937540054321303</v>
      </c>
      <c r="AT44" s="51">
        <v>44.506942749023402</v>
      </c>
      <c r="AU44" s="51">
        <v>37.305849075317397</v>
      </c>
      <c r="AV44" s="51">
        <v>40.465105056762702</v>
      </c>
      <c r="AW44" s="51">
        <v>41.032276153564503</v>
      </c>
      <c r="AX44" s="51">
        <v>41.341272354125998</v>
      </c>
      <c r="AY44" s="51">
        <v>40.774541854858398</v>
      </c>
      <c r="AZ44" s="51">
        <v>41.896558761596701</v>
      </c>
    </row>
    <row r="45" spans="14:52" x14ac:dyDescent="0.25">
      <c r="N45" s="42"/>
      <c r="O45" s="37"/>
      <c r="P45" s="37"/>
      <c r="Q45" s="37"/>
      <c r="S45" s="29" t="s">
        <v>70</v>
      </c>
      <c r="T45" s="60">
        <f t="shared" si="43"/>
        <v>48.75</v>
      </c>
      <c r="U45" s="60">
        <f t="shared" si="41"/>
        <v>51.399999618530302</v>
      </c>
      <c r="V45" s="60">
        <f t="shared" si="41"/>
        <v>46</v>
      </c>
      <c r="W45" s="60">
        <f t="shared" si="41"/>
        <v>51.099998474121101</v>
      </c>
      <c r="X45" s="60">
        <f t="shared" si="41"/>
        <v>49.179084777832003</v>
      </c>
      <c r="Y45" s="60">
        <f t="shared" si="41"/>
        <v>47.283638000488303</v>
      </c>
      <c r="Z45" s="60">
        <f t="shared" si="41"/>
        <v>43.549251556396499</v>
      </c>
      <c r="AA45" s="60">
        <f t="shared" si="41"/>
        <v>42.654703140258803</v>
      </c>
      <c r="AB45" s="60">
        <f t="shared" si="41"/>
        <v>47.854225158691399</v>
      </c>
      <c r="AC45" s="60">
        <f t="shared" si="41"/>
        <v>39.925830841064503</v>
      </c>
      <c r="AD45" s="60">
        <f t="shared" si="41"/>
        <v>43.7182006835938</v>
      </c>
      <c r="AE45" s="60">
        <f t="shared" si="41"/>
        <v>44.690784454345703</v>
      </c>
      <c r="AF45" s="60">
        <f t="shared" si="41"/>
        <v>42.588306427002003</v>
      </c>
      <c r="AG45" s="60">
        <f t="shared" si="41"/>
        <v>46.899919509887702</v>
      </c>
      <c r="AH45" s="60">
        <f t="shared" si="41"/>
        <v>46.217977523803697</v>
      </c>
      <c r="AI45" s="83">
        <f t="shared" si="42"/>
        <v>-2.5320224761963033</v>
      </c>
      <c r="AJ45" s="94"/>
      <c r="AK45" s="50" t="s">
        <v>92</v>
      </c>
      <c r="AL45" s="51">
        <v>39.649999618530302</v>
      </c>
      <c r="AM45" s="51">
        <v>39.100000381469698</v>
      </c>
      <c r="AN45" s="51">
        <v>41.75</v>
      </c>
      <c r="AO45" s="51">
        <v>44.199998855590799</v>
      </c>
      <c r="AP45" s="51">
        <v>29.4407911300659</v>
      </c>
      <c r="AQ45" s="51">
        <v>39.978509902954102</v>
      </c>
      <c r="AR45" s="51">
        <v>41.637271881103501</v>
      </c>
      <c r="AS45" s="51">
        <v>36.478302001953097</v>
      </c>
      <c r="AT45" s="51">
        <v>38.088727951049798</v>
      </c>
      <c r="AU45" s="51">
        <v>44.342071533203097</v>
      </c>
      <c r="AV45" s="51">
        <v>37.562839508056598</v>
      </c>
      <c r="AW45" s="51">
        <v>40.510311126708999</v>
      </c>
      <c r="AX45" s="51">
        <v>41.084861755371101</v>
      </c>
      <c r="AY45" s="51">
        <v>41.439283370971701</v>
      </c>
      <c r="AZ45" s="51">
        <v>40.8670654296875</v>
      </c>
    </row>
    <row r="46" spans="14:52" x14ac:dyDescent="0.25">
      <c r="N46" s="42"/>
      <c r="O46" s="37"/>
      <c r="P46" s="37"/>
      <c r="Q46" s="37"/>
      <c r="S46" s="66" t="s">
        <v>71</v>
      </c>
      <c r="T46" s="64">
        <f t="shared" si="43"/>
        <v>40.25</v>
      </c>
      <c r="U46" s="64">
        <f t="shared" si="41"/>
        <v>40.299999237060497</v>
      </c>
      <c r="V46" s="64">
        <f t="shared" si="41"/>
        <v>52</v>
      </c>
      <c r="W46" s="64">
        <f t="shared" si="41"/>
        <v>46.799999237060497</v>
      </c>
      <c r="X46" s="64">
        <f t="shared" si="41"/>
        <v>48.672044754028299</v>
      </c>
      <c r="Y46" s="64">
        <f t="shared" si="41"/>
        <v>46.778694152832003</v>
      </c>
      <c r="Z46" s="64">
        <f t="shared" si="41"/>
        <v>45.165977478027301</v>
      </c>
      <c r="AA46" s="64">
        <f t="shared" si="41"/>
        <v>42.508693695068402</v>
      </c>
      <c r="AB46" s="64">
        <f t="shared" si="41"/>
        <v>42.065916061401403</v>
      </c>
      <c r="AC46" s="64">
        <f t="shared" si="41"/>
        <v>46.061737060546903</v>
      </c>
      <c r="AD46" s="64">
        <f t="shared" si="41"/>
        <v>39.979286193847699</v>
      </c>
      <c r="AE46" s="64">
        <f t="shared" si="41"/>
        <v>43.096826553344698</v>
      </c>
      <c r="AF46" s="64">
        <f t="shared" si="41"/>
        <v>43.743480682372997</v>
      </c>
      <c r="AG46" s="64">
        <f t="shared" si="41"/>
        <v>42.393840789794901</v>
      </c>
      <c r="AH46" s="64">
        <f t="shared" si="41"/>
        <v>45.888013839721701</v>
      </c>
      <c r="AI46" s="82">
        <f t="shared" si="42"/>
        <v>5.638013839721701</v>
      </c>
      <c r="AJ46" s="94"/>
      <c r="AK46" s="50" t="s">
        <v>93</v>
      </c>
      <c r="AL46" s="51">
        <v>50.199998855590799</v>
      </c>
      <c r="AM46" s="51">
        <v>39.149999618530302</v>
      </c>
      <c r="AN46" s="51">
        <v>38.349998474121101</v>
      </c>
      <c r="AO46" s="51">
        <v>43.5</v>
      </c>
      <c r="AP46" s="51">
        <v>44.002231597900398</v>
      </c>
      <c r="AQ46" s="51">
        <v>30.565197944641099</v>
      </c>
      <c r="AR46" s="51">
        <v>40.1180610656738</v>
      </c>
      <c r="AS46" s="51">
        <v>41.7334690093994</v>
      </c>
      <c r="AT46" s="51">
        <v>37.0485515594482</v>
      </c>
      <c r="AU46" s="51">
        <v>38.369729995727504</v>
      </c>
      <c r="AV46" s="51">
        <v>44.352109909057603</v>
      </c>
      <c r="AW46" s="51">
        <v>37.951532363891602</v>
      </c>
      <c r="AX46" s="51">
        <v>40.7068996429443</v>
      </c>
      <c r="AY46" s="51">
        <v>41.2999458312988</v>
      </c>
      <c r="AZ46" s="51">
        <v>41.693962097167997</v>
      </c>
    </row>
    <row r="47" spans="14:52" x14ac:dyDescent="0.25">
      <c r="N47" s="42"/>
      <c r="O47" s="37"/>
      <c r="P47" s="37"/>
      <c r="Q47" s="37"/>
      <c r="S47" s="29" t="s">
        <v>72</v>
      </c>
      <c r="T47" s="60">
        <f t="shared" si="43"/>
        <v>44.949998855590799</v>
      </c>
      <c r="U47" s="60">
        <f t="shared" si="41"/>
        <v>40.300001144409201</v>
      </c>
      <c r="V47" s="60">
        <f t="shared" si="41"/>
        <v>42.899999618530302</v>
      </c>
      <c r="W47" s="60">
        <f t="shared" si="41"/>
        <v>47.949998855590799</v>
      </c>
      <c r="X47" s="60">
        <f t="shared" si="41"/>
        <v>44.354881286621101</v>
      </c>
      <c r="Y47" s="60">
        <f t="shared" si="41"/>
        <v>45.979499816894503</v>
      </c>
      <c r="Z47" s="60">
        <f t="shared" si="41"/>
        <v>44.312698364257798</v>
      </c>
      <c r="AA47" s="60">
        <f t="shared" si="41"/>
        <v>42.950901031494098</v>
      </c>
      <c r="AB47" s="60">
        <f t="shared" si="41"/>
        <v>41.1836032867432</v>
      </c>
      <c r="AC47" s="60">
        <f t="shared" si="41"/>
        <v>41.0958061218262</v>
      </c>
      <c r="AD47" s="60">
        <f t="shared" si="41"/>
        <v>44.054588317871101</v>
      </c>
      <c r="AE47" s="60">
        <f t="shared" si="41"/>
        <v>39.577713012695298</v>
      </c>
      <c r="AF47" s="60">
        <f t="shared" si="41"/>
        <v>42.073593139648402</v>
      </c>
      <c r="AG47" s="60">
        <f t="shared" si="41"/>
        <v>42.469102859497099</v>
      </c>
      <c r="AH47" s="60">
        <f t="shared" si="41"/>
        <v>41.714225769042997</v>
      </c>
      <c r="AI47" s="83">
        <f t="shared" si="42"/>
        <v>-3.2357730865478018</v>
      </c>
      <c r="AJ47" s="94"/>
      <c r="AK47" s="50" t="s">
        <v>94</v>
      </c>
      <c r="AL47" s="51">
        <v>48.349999427795403</v>
      </c>
      <c r="AM47" s="51">
        <v>49.25</v>
      </c>
      <c r="AN47" s="51">
        <v>41.300001144409201</v>
      </c>
      <c r="AO47" s="51">
        <v>37.250000953674302</v>
      </c>
      <c r="AP47" s="51">
        <v>43.607202529907198</v>
      </c>
      <c r="AQ47" s="51">
        <v>43.8749103546143</v>
      </c>
      <c r="AR47" s="51">
        <v>31.6952352523804</v>
      </c>
      <c r="AS47" s="51">
        <v>40.324548721313498</v>
      </c>
      <c r="AT47" s="51">
        <v>41.914257049560497</v>
      </c>
      <c r="AU47" s="51">
        <v>37.660133361816399</v>
      </c>
      <c r="AV47" s="51">
        <v>38.731321334838903</v>
      </c>
      <c r="AW47" s="51">
        <v>44.453432083129897</v>
      </c>
      <c r="AX47" s="51">
        <v>38.392950057983398</v>
      </c>
      <c r="AY47" s="51">
        <v>40.984432220458999</v>
      </c>
      <c r="AZ47" s="51">
        <v>41.589939117431598</v>
      </c>
    </row>
    <row r="48" spans="14:52" x14ac:dyDescent="0.25">
      <c r="N48" s="42"/>
      <c r="O48" s="37"/>
      <c r="P48" s="37"/>
      <c r="Q48" s="37"/>
      <c r="S48" s="66" t="s">
        <v>73</v>
      </c>
      <c r="T48" s="64">
        <f t="shared" si="43"/>
        <v>36.25</v>
      </c>
      <c r="U48" s="64">
        <f t="shared" si="41"/>
        <v>45.200000762939503</v>
      </c>
      <c r="V48" s="64">
        <f t="shared" si="41"/>
        <v>40.349998474121101</v>
      </c>
      <c r="W48" s="64">
        <f t="shared" si="41"/>
        <v>52.600000381469698</v>
      </c>
      <c r="X48" s="64">
        <f t="shared" si="41"/>
        <v>45.647483825683601</v>
      </c>
      <c r="Y48" s="64">
        <f t="shared" si="41"/>
        <v>42.556341171264599</v>
      </c>
      <c r="Z48" s="64">
        <f t="shared" si="41"/>
        <v>43.933517456054702</v>
      </c>
      <c r="AA48" s="64">
        <f t="shared" si="41"/>
        <v>42.552122116088903</v>
      </c>
      <c r="AB48" s="64">
        <f t="shared" si="41"/>
        <v>41.416690826416001</v>
      </c>
      <c r="AC48" s="64">
        <f t="shared" si="41"/>
        <v>40.2845783233643</v>
      </c>
      <c r="AD48" s="64">
        <f t="shared" si="41"/>
        <v>40.434791564941399</v>
      </c>
      <c r="AE48" s="64">
        <f t="shared" si="41"/>
        <v>42.6076145172119</v>
      </c>
      <c r="AF48" s="64">
        <f t="shared" si="41"/>
        <v>39.336898803710902</v>
      </c>
      <c r="AG48" s="64">
        <f t="shared" si="41"/>
        <v>41.325527191162102</v>
      </c>
      <c r="AH48" s="64">
        <f t="shared" si="41"/>
        <v>41.557737350463903</v>
      </c>
      <c r="AI48" s="82">
        <f t="shared" si="42"/>
        <v>5.3077373504639027</v>
      </c>
      <c r="AJ48" s="94"/>
      <c r="AK48" s="50" t="s">
        <v>95</v>
      </c>
      <c r="AL48" s="51">
        <v>45.650001525878899</v>
      </c>
      <c r="AM48" s="51">
        <v>47.349998474121101</v>
      </c>
      <c r="AN48" s="51">
        <v>51.649999618530302</v>
      </c>
      <c r="AO48" s="51">
        <v>40.900001525878899</v>
      </c>
      <c r="AP48" s="51">
        <v>37.999475479125998</v>
      </c>
      <c r="AQ48" s="51">
        <v>43.714418411254897</v>
      </c>
      <c r="AR48" s="51">
        <v>43.787784576416001</v>
      </c>
      <c r="AS48" s="51">
        <v>32.784602165222203</v>
      </c>
      <c r="AT48" s="51">
        <v>40.552881240844698</v>
      </c>
      <c r="AU48" s="51">
        <v>42.105411529541001</v>
      </c>
      <c r="AV48" s="51">
        <v>38.261919021606403</v>
      </c>
      <c r="AW48" s="51">
        <v>39.097171783447301</v>
      </c>
      <c r="AX48" s="51">
        <v>44.560266494750998</v>
      </c>
      <c r="AY48" s="51">
        <v>38.832872390747099</v>
      </c>
      <c r="AZ48" s="51">
        <v>41.273597717285199</v>
      </c>
    </row>
    <row r="49" spans="14:52" x14ac:dyDescent="0.25">
      <c r="N49" s="42"/>
      <c r="O49" s="37"/>
      <c r="P49" s="37"/>
      <c r="Q49" s="37"/>
      <c r="S49" s="29" t="s">
        <v>74</v>
      </c>
      <c r="T49" s="60">
        <f t="shared" si="43"/>
        <v>42.799999237060497</v>
      </c>
      <c r="U49" s="60">
        <f t="shared" si="41"/>
        <v>40.299999237060497</v>
      </c>
      <c r="V49" s="60">
        <f t="shared" si="41"/>
        <v>40.350000381469698</v>
      </c>
      <c r="W49" s="60">
        <f t="shared" si="41"/>
        <v>39.649999618530302</v>
      </c>
      <c r="X49" s="60">
        <f t="shared" si="41"/>
        <v>48.1460857391357</v>
      </c>
      <c r="Y49" s="60">
        <f t="shared" si="41"/>
        <v>43.311571121215799</v>
      </c>
      <c r="Z49" s="60">
        <f t="shared" si="41"/>
        <v>40.8843898773193</v>
      </c>
      <c r="AA49" s="60">
        <f t="shared" si="41"/>
        <v>41.9631538391113</v>
      </c>
      <c r="AB49" s="60">
        <f t="shared" si="41"/>
        <v>40.902444839477504</v>
      </c>
      <c r="AC49" s="60">
        <f t="shared" si="41"/>
        <v>39.978902816772496</v>
      </c>
      <c r="AD49" s="60">
        <f t="shared" si="41"/>
        <v>39.302406311035199</v>
      </c>
      <c r="AE49" s="60">
        <f t="shared" si="41"/>
        <v>39.596174240112298</v>
      </c>
      <c r="AF49" s="60">
        <f t="shared" si="41"/>
        <v>41.1819038391113</v>
      </c>
      <c r="AG49" s="60">
        <f t="shared" si="41"/>
        <v>38.825935363769503</v>
      </c>
      <c r="AH49" s="60">
        <f t="shared" si="41"/>
        <v>40.403766632080099</v>
      </c>
      <c r="AI49" s="83">
        <f t="shared" si="42"/>
        <v>-2.3962326049803977</v>
      </c>
      <c r="AJ49" s="94"/>
      <c r="AK49" s="50" t="s">
        <v>96</v>
      </c>
      <c r="AL49" s="51">
        <v>46.649999618530302</v>
      </c>
      <c r="AM49" s="51">
        <v>46.150001525878899</v>
      </c>
      <c r="AN49" s="51">
        <v>48</v>
      </c>
      <c r="AO49" s="51">
        <v>52.399999618530302</v>
      </c>
      <c r="AP49" s="51">
        <v>41.418361663818402</v>
      </c>
      <c r="AQ49" s="51">
        <v>38.625654220581097</v>
      </c>
      <c r="AR49" s="51">
        <v>43.783655166625998</v>
      </c>
      <c r="AS49" s="51">
        <v>43.721286773681598</v>
      </c>
      <c r="AT49" s="51">
        <v>33.7281332015991</v>
      </c>
      <c r="AU49" s="51">
        <v>40.769144058227504</v>
      </c>
      <c r="AV49" s="51">
        <v>42.279657363891602</v>
      </c>
      <c r="AW49" s="51">
        <v>38.785678863525398</v>
      </c>
      <c r="AX49" s="51">
        <v>39.400175094604499</v>
      </c>
      <c r="AY49" s="51">
        <v>44.640855789184599</v>
      </c>
      <c r="AZ49" s="51">
        <v>39.228132247924798</v>
      </c>
    </row>
    <row r="50" spans="14:52" x14ac:dyDescent="0.25">
      <c r="N50" s="42"/>
      <c r="O50" s="37"/>
      <c r="P50" s="37"/>
      <c r="Q50" s="37"/>
      <c r="S50" s="66" t="s">
        <v>75</v>
      </c>
      <c r="T50" s="64">
        <f t="shared" si="43"/>
        <v>36.900000572204597</v>
      </c>
      <c r="U50" s="64">
        <f t="shared" si="41"/>
        <v>40.849999427795403</v>
      </c>
      <c r="V50" s="64">
        <f t="shared" si="41"/>
        <v>48.649999618530302</v>
      </c>
      <c r="W50" s="64">
        <f t="shared" si="41"/>
        <v>39.949999809265101</v>
      </c>
      <c r="X50" s="64">
        <f t="shared" si="41"/>
        <v>38.883283615112298</v>
      </c>
      <c r="Y50" s="64">
        <f t="shared" si="41"/>
        <v>44.708541870117202</v>
      </c>
      <c r="Z50" s="64">
        <f t="shared" si="41"/>
        <v>41.4046821594238</v>
      </c>
      <c r="AA50" s="64">
        <f t="shared" si="41"/>
        <v>39.5487251281738</v>
      </c>
      <c r="AB50" s="64">
        <f t="shared" si="41"/>
        <v>40.378438949584996</v>
      </c>
      <c r="AC50" s="64">
        <f t="shared" si="41"/>
        <v>39.597766876220703</v>
      </c>
      <c r="AD50" s="64">
        <f t="shared" si="41"/>
        <v>38.869739532470703</v>
      </c>
      <c r="AE50" s="64">
        <f t="shared" si="41"/>
        <v>38.490036010742202</v>
      </c>
      <c r="AF50" s="64">
        <f t="shared" si="41"/>
        <v>38.861568450927699</v>
      </c>
      <c r="AG50" s="64">
        <f t="shared" si="41"/>
        <v>40.041770935058601</v>
      </c>
      <c r="AH50" s="64">
        <f t="shared" si="41"/>
        <v>38.354600906372099</v>
      </c>
      <c r="AI50" s="82">
        <f t="shared" si="42"/>
        <v>1.4546003341675018</v>
      </c>
      <c r="AJ50" s="94"/>
      <c r="AK50" s="50" t="s">
        <v>97</v>
      </c>
      <c r="AL50" s="51">
        <v>60.599998474121101</v>
      </c>
      <c r="AM50" s="51">
        <v>46</v>
      </c>
      <c r="AN50" s="51">
        <v>47.050001144409201</v>
      </c>
      <c r="AO50" s="51">
        <v>46.5</v>
      </c>
      <c r="AP50" s="51">
        <v>52.088104248046903</v>
      </c>
      <c r="AQ50" s="51">
        <v>41.7739772796631</v>
      </c>
      <c r="AR50" s="51">
        <v>39.096422195434599</v>
      </c>
      <c r="AS50" s="51">
        <v>43.772882461547901</v>
      </c>
      <c r="AT50" s="51">
        <v>43.602922439575202</v>
      </c>
      <c r="AU50" s="51">
        <v>34.470570564269998</v>
      </c>
      <c r="AV50" s="51">
        <v>40.8943386077881</v>
      </c>
      <c r="AW50" s="51">
        <v>42.371269226074197</v>
      </c>
      <c r="AX50" s="51">
        <v>39.166761398315401</v>
      </c>
      <c r="AY50" s="51">
        <v>39.604303359985401</v>
      </c>
      <c r="AZ50" s="51">
        <v>44.647497177124002</v>
      </c>
    </row>
    <row r="51" spans="14:52" x14ac:dyDescent="0.25">
      <c r="N51" s="42"/>
      <c r="O51" s="37"/>
      <c r="P51" s="37"/>
      <c r="Q51" s="37"/>
      <c r="S51" s="29" t="s">
        <v>76</v>
      </c>
      <c r="T51" s="60">
        <f t="shared" si="43"/>
        <v>35.399999618530302</v>
      </c>
      <c r="U51" s="60">
        <f t="shared" si="41"/>
        <v>38.25</v>
      </c>
      <c r="V51" s="60">
        <f t="shared" si="41"/>
        <v>35.649999618530302</v>
      </c>
      <c r="W51" s="60">
        <f t="shared" si="41"/>
        <v>41.799999237060497</v>
      </c>
      <c r="X51" s="60">
        <f t="shared" si="41"/>
        <v>39.422840118408203</v>
      </c>
      <c r="Y51" s="60">
        <f t="shared" si="41"/>
        <v>38.362257003784201</v>
      </c>
      <c r="Z51" s="60">
        <f t="shared" si="41"/>
        <v>42.4872951507568</v>
      </c>
      <c r="AA51" s="60">
        <f t="shared" si="41"/>
        <v>40.179536819458001</v>
      </c>
      <c r="AB51" s="60">
        <f t="shared" si="41"/>
        <v>38.790834426879897</v>
      </c>
      <c r="AC51" s="60">
        <f t="shared" si="41"/>
        <v>39.419136047363303</v>
      </c>
      <c r="AD51" s="60">
        <f t="shared" si="41"/>
        <v>38.873001098632798</v>
      </c>
      <c r="AE51" s="60">
        <f t="shared" si="41"/>
        <v>38.289306640625</v>
      </c>
      <c r="AF51" s="60">
        <f t="shared" si="41"/>
        <v>38.1052341461182</v>
      </c>
      <c r="AG51" s="60">
        <f t="shared" si="41"/>
        <v>38.521406173706097</v>
      </c>
      <c r="AH51" s="60">
        <f t="shared" si="41"/>
        <v>39.4366264343262</v>
      </c>
      <c r="AI51" s="83">
        <f t="shared" si="42"/>
        <v>4.0366268157958984</v>
      </c>
      <c r="AJ51" s="94"/>
      <c r="AK51" s="50" t="s">
        <v>98</v>
      </c>
      <c r="AL51" s="51">
        <v>43.399999618530302</v>
      </c>
      <c r="AM51" s="51">
        <v>63.5</v>
      </c>
      <c r="AN51" s="51">
        <v>46.399999618530302</v>
      </c>
      <c r="AO51" s="51">
        <v>45.300001144409201</v>
      </c>
      <c r="AP51" s="51">
        <v>46.246097564697301</v>
      </c>
      <c r="AQ51" s="51">
        <v>51.685930252075202</v>
      </c>
      <c r="AR51" s="51">
        <v>41.967859268188498</v>
      </c>
      <c r="AS51" s="51">
        <v>39.423786163330099</v>
      </c>
      <c r="AT51" s="51">
        <v>43.686422348022496</v>
      </c>
      <c r="AU51" s="51">
        <v>43.401754379272496</v>
      </c>
      <c r="AV51" s="51">
        <v>35.032784461975098</v>
      </c>
      <c r="AW51" s="51">
        <v>40.908765792846701</v>
      </c>
      <c r="AX51" s="51">
        <v>42.363567352294901</v>
      </c>
      <c r="AY51" s="51">
        <v>39.417209625244098</v>
      </c>
      <c r="AZ51" s="51">
        <v>39.7167873382568</v>
      </c>
    </row>
    <row r="52" spans="14:52" x14ac:dyDescent="0.25">
      <c r="N52" s="42"/>
      <c r="O52" s="37"/>
      <c r="P52" s="37"/>
      <c r="Q52" s="37"/>
      <c r="S52" s="66" t="s">
        <v>77</v>
      </c>
      <c r="T52" s="64">
        <f t="shared" si="43"/>
        <v>31.099999427795399</v>
      </c>
      <c r="U52" s="64">
        <f t="shared" si="41"/>
        <v>37</v>
      </c>
      <c r="V52" s="64">
        <f t="shared" si="41"/>
        <v>35.850000381469698</v>
      </c>
      <c r="W52" s="64">
        <f t="shared" si="41"/>
        <v>40.850000381469698</v>
      </c>
      <c r="X52" s="64">
        <f t="shared" si="41"/>
        <v>40.849348068237298</v>
      </c>
      <c r="Y52" s="64">
        <f t="shared" si="41"/>
        <v>39.320814132690401</v>
      </c>
      <c r="Z52" s="64">
        <f t="shared" si="41"/>
        <v>38.386241912841797</v>
      </c>
      <c r="AA52" s="64">
        <f t="shared" si="41"/>
        <v>41.380491256713903</v>
      </c>
      <c r="AB52" s="64">
        <f t="shared" si="41"/>
        <v>39.737756729125998</v>
      </c>
      <c r="AC52" s="64">
        <f t="shared" si="41"/>
        <v>38.6724662780762</v>
      </c>
      <c r="AD52" s="64">
        <f t="shared" si="41"/>
        <v>39.176454544067397</v>
      </c>
      <c r="AE52" s="64">
        <f t="shared" si="41"/>
        <v>38.787502288818402</v>
      </c>
      <c r="AF52" s="64">
        <f t="shared" si="41"/>
        <v>38.313097000122099</v>
      </c>
      <c r="AG52" s="64">
        <f t="shared" si="41"/>
        <v>38.2642498016357</v>
      </c>
      <c r="AH52" s="64">
        <f t="shared" si="41"/>
        <v>38.702362060546903</v>
      </c>
      <c r="AI52" s="82">
        <f t="shared" si="42"/>
        <v>7.6023626327515039</v>
      </c>
      <c r="AJ52" s="94"/>
      <c r="AK52" s="50" t="s">
        <v>99</v>
      </c>
      <c r="AL52" s="51">
        <v>46.100000381469698</v>
      </c>
      <c r="AM52" s="51">
        <v>43.649999618530302</v>
      </c>
      <c r="AN52" s="51">
        <v>66.450000762939496</v>
      </c>
      <c r="AO52" s="51">
        <v>47.5</v>
      </c>
      <c r="AP52" s="51">
        <v>45.213624954223597</v>
      </c>
      <c r="AQ52" s="51">
        <v>45.9224758148193</v>
      </c>
      <c r="AR52" s="51">
        <v>51.230882644653299</v>
      </c>
      <c r="AS52" s="51">
        <v>42.0459594726563</v>
      </c>
      <c r="AT52" s="51">
        <v>39.634128570556598</v>
      </c>
      <c r="AU52" s="51">
        <v>43.523843765258803</v>
      </c>
      <c r="AV52" s="51">
        <v>43.134828567504897</v>
      </c>
      <c r="AW52" s="51">
        <v>35.444140434265101</v>
      </c>
      <c r="AX52" s="51">
        <v>40.823936462402301</v>
      </c>
      <c r="AY52" s="51">
        <v>42.273927688598597</v>
      </c>
      <c r="AZ52" s="51">
        <v>39.5552463531494</v>
      </c>
    </row>
    <row r="53" spans="14:52" x14ac:dyDescent="0.25">
      <c r="N53" s="42"/>
      <c r="O53" s="37"/>
      <c r="P53" s="37"/>
      <c r="Q53" s="37"/>
      <c r="S53" s="29" t="s">
        <v>78</v>
      </c>
      <c r="T53" s="60">
        <f t="shared" si="43"/>
        <v>37.450000762939503</v>
      </c>
      <c r="U53" s="60">
        <f t="shared" si="41"/>
        <v>36.050000190734899</v>
      </c>
      <c r="V53" s="60">
        <f t="shared" si="41"/>
        <v>37.5</v>
      </c>
      <c r="W53" s="60">
        <f t="shared" si="41"/>
        <v>43.450000762939503</v>
      </c>
      <c r="X53" s="60">
        <f t="shared" si="41"/>
        <v>40.450281143188498</v>
      </c>
      <c r="Y53" s="60">
        <f t="shared" si="41"/>
        <v>40.6411457061768</v>
      </c>
      <c r="Z53" s="60">
        <f t="shared" si="41"/>
        <v>39.690975189208999</v>
      </c>
      <c r="AA53" s="60">
        <f t="shared" si="41"/>
        <v>38.870994567871101</v>
      </c>
      <c r="AB53" s="60">
        <f t="shared" si="41"/>
        <v>41.129880905151403</v>
      </c>
      <c r="AC53" s="60">
        <f t="shared" si="41"/>
        <v>39.920124053955099</v>
      </c>
      <c r="AD53" s="60">
        <f t="shared" si="41"/>
        <v>39.102186203002901</v>
      </c>
      <c r="AE53" s="60">
        <f t="shared" si="41"/>
        <v>39.516828536987298</v>
      </c>
      <c r="AF53" s="60">
        <f t="shared" si="41"/>
        <v>39.239540100097699</v>
      </c>
      <c r="AG53" s="60">
        <f t="shared" si="41"/>
        <v>38.861021041870103</v>
      </c>
      <c r="AH53" s="60">
        <f t="shared" si="41"/>
        <v>38.906106948852504</v>
      </c>
      <c r="AI53" s="83">
        <f t="shared" si="42"/>
        <v>1.4561061859130007</v>
      </c>
      <c r="AJ53" s="94"/>
      <c r="AK53" s="50" t="s">
        <v>100</v>
      </c>
      <c r="AL53" s="51">
        <v>47.350000381469698</v>
      </c>
      <c r="AM53" s="51">
        <v>45.299999237060497</v>
      </c>
      <c r="AN53" s="51">
        <v>43.649999618530302</v>
      </c>
      <c r="AO53" s="51">
        <v>66.700000762939496</v>
      </c>
      <c r="AP53" s="51">
        <v>47.167858123779297</v>
      </c>
      <c r="AQ53" s="51">
        <v>45.044879913330099</v>
      </c>
      <c r="AR53" s="51">
        <v>45.564447402954102</v>
      </c>
      <c r="AS53" s="51">
        <v>50.7634601593018</v>
      </c>
      <c r="AT53" s="51">
        <v>42.063337326049798</v>
      </c>
      <c r="AU53" s="51">
        <v>39.746919631958001</v>
      </c>
      <c r="AV53" s="51">
        <v>43.322097778320298</v>
      </c>
      <c r="AW53" s="51">
        <v>42.861156463622997</v>
      </c>
      <c r="AX53" s="51">
        <v>35.744688034057603</v>
      </c>
      <c r="AY53" s="51">
        <v>40.714212417602504</v>
      </c>
      <c r="AZ53" s="51">
        <v>42.1500148773193</v>
      </c>
    </row>
    <row r="54" spans="14:52" x14ac:dyDescent="0.25">
      <c r="N54" s="42"/>
      <c r="O54" s="37"/>
      <c r="P54" s="37"/>
      <c r="Q54" s="37"/>
      <c r="S54" s="66" t="s">
        <v>79</v>
      </c>
      <c r="T54" s="64">
        <f t="shared" si="43"/>
        <v>41.25</v>
      </c>
      <c r="U54" s="64">
        <f t="shared" si="41"/>
        <v>39.25</v>
      </c>
      <c r="V54" s="64">
        <f t="shared" si="41"/>
        <v>37.799999237060497</v>
      </c>
      <c r="W54" s="64">
        <f t="shared" si="41"/>
        <v>40.950000762939503</v>
      </c>
      <c r="X54" s="64">
        <f t="shared" si="41"/>
        <v>43.239307403564503</v>
      </c>
      <c r="Y54" s="64">
        <f t="shared" si="41"/>
        <v>40.512407302856403</v>
      </c>
      <c r="Z54" s="64">
        <f t="shared" si="41"/>
        <v>40.845678329467802</v>
      </c>
      <c r="AA54" s="64">
        <f t="shared" si="41"/>
        <v>40.2424411773682</v>
      </c>
      <c r="AB54" s="64">
        <f t="shared" si="41"/>
        <v>39.5360107421875</v>
      </c>
      <c r="AC54" s="64">
        <f t="shared" si="41"/>
        <v>41.292474746704102</v>
      </c>
      <c r="AD54" s="64">
        <f t="shared" si="41"/>
        <v>40.393318176269503</v>
      </c>
      <c r="AE54" s="64">
        <f t="shared" si="41"/>
        <v>39.759449005127003</v>
      </c>
      <c r="AF54" s="64">
        <f t="shared" si="41"/>
        <v>40.112390518188498</v>
      </c>
      <c r="AG54" s="64">
        <f t="shared" si="41"/>
        <v>39.931531906127901</v>
      </c>
      <c r="AH54" s="64">
        <f t="shared" si="41"/>
        <v>39.636959075927699</v>
      </c>
      <c r="AI54" s="82">
        <f t="shared" si="42"/>
        <v>-1.6130409240723012</v>
      </c>
      <c r="AJ54" s="94"/>
      <c r="AK54" s="50" t="s">
        <v>101</v>
      </c>
      <c r="AL54" s="51">
        <v>40.699998855590799</v>
      </c>
      <c r="AM54" s="51">
        <v>43.350000381469698</v>
      </c>
      <c r="AN54" s="51">
        <v>46.049999237060497</v>
      </c>
      <c r="AO54" s="51">
        <v>43.399999618530302</v>
      </c>
      <c r="AP54" s="51">
        <v>65.181667327880902</v>
      </c>
      <c r="AQ54" s="51">
        <v>46.737737655639599</v>
      </c>
      <c r="AR54" s="51">
        <v>44.776145935058601</v>
      </c>
      <c r="AS54" s="51">
        <v>45.139247894287102</v>
      </c>
      <c r="AT54" s="51">
        <v>50.251026153564503</v>
      </c>
      <c r="AU54" s="51">
        <v>41.9785861968994</v>
      </c>
      <c r="AV54" s="51">
        <v>39.731254577636697</v>
      </c>
      <c r="AW54" s="51">
        <v>43.040298461914098</v>
      </c>
      <c r="AX54" s="51">
        <v>42.5337810516357</v>
      </c>
      <c r="AY54" s="51">
        <v>35.910362243652301</v>
      </c>
      <c r="AZ54" s="51">
        <v>40.5406684875488</v>
      </c>
    </row>
    <row r="55" spans="14:52" x14ac:dyDescent="0.25">
      <c r="N55" s="42"/>
      <c r="O55" s="37"/>
      <c r="P55" s="37"/>
      <c r="Q55" s="37"/>
      <c r="S55" s="68" t="s">
        <v>80</v>
      </c>
      <c r="T55" s="62">
        <f t="shared" si="43"/>
        <v>38.849998474121101</v>
      </c>
      <c r="U55" s="62">
        <f t="shared" si="41"/>
        <v>40.550001144409201</v>
      </c>
      <c r="V55" s="62">
        <f t="shared" si="41"/>
        <v>39.549999237060497</v>
      </c>
      <c r="W55" s="62">
        <f t="shared" si="41"/>
        <v>45.049999237060497</v>
      </c>
      <c r="X55" s="62">
        <f t="shared" si="41"/>
        <v>41.564865112304702</v>
      </c>
      <c r="Y55" s="62">
        <f t="shared" si="41"/>
        <v>43.351650238037102</v>
      </c>
      <c r="Z55" s="62">
        <f t="shared" si="41"/>
        <v>40.922834396362298</v>
      </c>
      <c r="AA55" s="62">
        <f t="shared" si="41"/>
        <v>41.289800643920898</v>
      </c>
      <c r="AB55" s="62">
        <f t="shared" si="41"/>
        <v>40.881319046020501</v>
      </c>
      <c r="AC55" s="62">
        <f t="shared" si="41"/>
        <v>40.2737846374512</v>
      </c>
      <c r="AD55" s="62">
        <f t="shared" si="41"/>
        <v>41.6912746429443</v>
      </c>
      <c r="AE55" s="62">
        <f t="shared" si="41"/>
        <v>41.006025314331097</v>
      </c>
      <c r="AF55" s="62">
        <f t="shared" si="41"/>
        <v>40.5191650390625</v>
      </c>
      <c r="AG55" s="62">
        <f t="shared" si="41"/>
        <v>40.834737777709996</v>
      </c>
      <c r="AH55" s="62">
        <f t="shared" si="41"/>
        <v>40.7348022460938</v>
      </c>
      <c r="AI55" s="84">
        <f t="shared" si="42"/>
        <v>1.8848037719726989</v>
      </c>
      <c r="AJ55" s="94"/>
      <c r="AK55" s="50" t="s">
        <v>102</v>
      </c>
      <c r="AL55" s="51">
        <v>41.050001144409201</v>
      </c>
      <c r="AM55" s="51">
        <v>41.699998855590799</v>
      </c>
      <c r="AN55" s="51">
        <v>43.25</v>
      </c>
      <c r="AO55" s="51">
        <v>46.049999237060497</v>
      </c>
      <c r="AP55" s="51">
        <v>43.039276123046903</v>
      </c>
      <c r="AQ55" s="51">
        <v>63.562669754028299</v>
      </c>
      <c r="AR55" s="51">
        <v>46.134086608886697</v>
      </c>
      <c r="AS55" s="51">
        <v>44.320762634277301</v>
      </c>
      <c r="AT55" s="51">
        <v>44.569591522216797</v>
      </c>
      <c r="AU55" s="51">
        <v>49.550006866455099</v>
      </c>
      <c r="AV55" s="51">
        <v>41.677047729492202</v>
      </c>
      <c r="AW55" s="51">
        <v>39.516963958740199</v>
      </c>
      <c r="AX55" s="51">
        <v>42.579896926879897</v>
      </c>
      <c r="AY55" s="51">
        <v>42.032098770141602</v>
      </c>
      <c r="AZ55" s="51">
        <v>35.865982055664098</v>
      </c>
    </row>
    <row r="56" spans="14:52" x14ac:dyDescent="0.25">
      <c r="N56" s="42"/>
      <c r="O56" s="37"/>
      <c r="P56" s="37"/>
      <c r="Q56" s="37"/>
      <c r="S56" s="3" t="s">
        <v>9</v>
      </c>
      <c r="T56" s="102">
        <f>SUM(T42:T55)</f>
        <v>577.39999580383301</v>
      </c>
      <c r="U56" s="102">
        <f t="shared" ref="U56:AI56" si="44">SUM(U42:U55)</f>
        <v>594.64999961853027</v>
      </c>
      <c r="V56" s="102">
        <f t="shared" si="44"/>
        <v>608.54999542236328</v>
      </c>
      <c r="W56" s="102">
        <f t="shared" si="44"/>
        <v>637.3999967575071</v>
      </c>
      <c r="X56" s="102">
        <f t="shared" si="44"/>
        <v>617.08021736145008</v>
      </c>
      <c r="Y56" s="102">
        <f t="shared" si="44"/>
        <v>611.06181335449207</v>
      </c>
      <c r="Z56" s="102">
        <f t="shared" si="44"/>
        <v>593.41977882385231</v>
      </c>
      <c r="AA56" s="102">
        <f t="shared" si="44"/>
        <v>586.66620254516624</v>
      </c>
      <c r="AB56" s="102">
        <f t="shared" si="44"/>
        <v>583.92193603515648</v>
      </c>
      <c r="AC56" s="102">
        <f t="shared" si="44"/>
        <v>578.40402984619163</v>
      </c>
      <c r="AD56" s="102">
        <f t="shared" si="44"/>
        <v>581.48675346374523</v>
      </c>
      <c r="AE56" s="102">
        <f t="shared" si="44"/>
        <v>583.87462997436535</v>
      </c>
      <c r="AF56" s="102">
        <f t="shared" si="44"/>
        <v>579.07261848449696</v>
      </c>
      <c r="AG56" s="102">
        <f t="shared" si="44"/>
        <v>580.08404159545898</v>
      </c>
      <c r="AH56" s="102">
        <f t="shared" si="44"/>
        <v>577.40221595764172</v>
      </c>
      <c r="AI56" s="60">
        <f t="shared" si="44"/>
        <v>2.2201538088033601E-3</v>
      </c>
      <c r="AJ56" s="99"/>
      <c r="AK56" s="50" t="s">
        <v>103</v>
      </c>
      <c r="AL56" s="51">
        <v>39.299999237060497</v>
      </c>
      <c r="AM56" s="51">
        <v>42.600000381469698</v>
      </c>
      <c r="AN56" s="51">
        <v>42.599998474121101</v>
      </c>
      <c r="AO56" s="51">
        <v>40.649999618530302</v>
      </c>
      <c r="AP56" s="51">
        <v>45.124077796936</v>
      </c>
      <c r="AQ56" s="51">
        <v>42.500247955322301</v>
      </c>
      <c r="AR56" s="51">
        <v>61.861625671386697</v>
      </c>
      <c r="AS56" s="51">
        <v>45.399410247802699</v>
      </c>
      <c r="AT56" s="51">
        <v>43.719034194946303</v>
      </c>
      <c r="AU56" s="51">
        <v>43.8747234344482</v>
      </c>
      <c r="AV56" s="51">
        <v>48.703433990478501</v>
      </c>
      <c r="AW56" s="51">
        <v>41.204809188842802</v>
      </c>
      <c r="AX56" s="51">
        <v>39.146278381347699</v>
      </c>
      <c r="AY56" s="51">
        <v>41.982320785522496</v>
      </c>
      <c r="AZ56" s="51">
        <v>41.391242980957003</v>
      </c>
    </row>
    <row r="57" spans="14:52" x14ac:dyDescent="0.25">
      <c r="N57" s="42"/>
      <c r="O57" s="37"/>
      <c r="P57" s="37"/>
      <c r="Q57" s="37"/>
      <c r="S57" s="75" t="s">
        <v>81</v>
      </c>
      <c r="T57" s="64">
        <f>AL34</f>
        <v>36.899999618530302</v>
      </c>
      <c r="U57" s="64">
        <f t="shared" ref="U57:AH66" si="45">AM34</f>
        <v>39.199998855590799</v>
      </c>
      <c r="V57" s="64">
        <f t="shared" si="45"/>
        <v>43.049999237060497</v>
      </c>
      <c r="W57" s="64">
        <f t="shared" si="45"/>
        <v>41.649999618530302</v>
      </c>
      <c r="X57" s="64">
        <f t="shared" si="45"/>
        <v>44.369754791259801</v>
      </c>
      <c r="Y57" s="64">
        <f t="shared" si="45"/>
        <v>41.898120880127003</v>
      </c>
      <c r="Z57" s="64">
        <f t="shared" si="45"/>
        <v>43.419246673583999</v>
      </c>
      <c r="AA57" s="64">
        <f t="shared" si="45"/>
        <v>41.245512008666999</v>
      </c>
      <c r="AB57" s="64">
        <f t="shared" si="45"/>
        <v>41.593330383300803</v>
      </c>
      <c r="AC57" s="64">
        <f t="shared" si="45"/>
        <v>41.271226882934599</v>
      </c>
      <c r="AD57" s="64">
        <f t="shared" si="45"/>
        <v>40.769649505615199</v>
      </c>
      <c r="AE57" s="64">
        <f t="shared" si="45"/>
        <v>41.934669494628899</v>
      </c>
      <c r="AF57" s="64">
        <f t="shared" si="45"/>
        <v>41.400318145752003</v>
      </c>
      <c r="AG57" s="64">
        <f t="shared" si="45"/>
        <v>41.050399780273402</v>
      </c>
      <c r="AH57" s="64">
        <f t="shared" si="45"/>
        <v>41.335958480834996</v>
      </c>
      <c r="AI57" s="86">
        <f t="shared" ref="AI57:AI66" si="46">AH57-T57</f>
        <v>4.4359588623046946</v>
      </c>
      <c r="AJ57" s="94"/>
      <c r="AK57" s="50" t="s">
        <v>104</v>
      </c>
      <c r="AL57" s="51">
        <v>28.75</v>
      </c>
      <c r="AM57" s="51">
        <v>38.299999237060497</v>
      </c>
      <c r="AN57" s="51">
        <v>43.549999237060497</v>
      </c>
      <c r="AO57" s="51">
        <v>44.199998855590799</v>
      </c>
      <c r="AP57" s="51">
        <v>40.270723342895501</v>
      </c>
      <c r="AQ57" s="51">
        <v>44.134208679199197</v>
      </c>
      <c r="AR57" s="51">
        <v>41.930418014526403</v>
      </c>
      <c r="AS57" s="51">
        <v>60.197147369384801</v>
      </c>
      <c r="AT57" s="51">
        <v>44.669946670532198</v>
      </c>
      <c r="AU57" s="51">
        <v>43.105747222900398</v>
      </c>
      <c r="AV57" s="51">
        <v>43.192422866821303</v>
      </c>
      <c r="AW57" s="51">
        <v>47.836261749267599</v>
      </c>
      <c r="AX57" s="51">
        <v>40.695924758911097</v>
      </c>
      <c r="AY57" s="51">
        <v>38.765951156616197</v>
      </c>
      <c r="AZ57" s="51">
        <v>41.3838920593262</v>
      </c>
    </row>
    <row r="58" spans="14:52" x14ac:dyDescent="0.25">
      <c r="N58" s="42"/>
      <c r="O58" s="37"/>
      <c r="P58" s="37"/>
      <c r="Q58" s="37"/>
      <c r="S58" s="29" t="s">
        <v>82</v>
      </c>
      <c r="T58" s="60">
        <f>AL35</f>
        <v>35.899999618530302</v>
      </c>
      <c r="U58" s="60">
        <f t="shared" si="45"/>
        <v>40</v>
      </c>
      <c r="V58" s="60">
        <f t="shared" si="45"/>
        <v>42.5</v>
      </c>
      <c r="W58" s="60">
        <f t="shared" si="45"/>
        <v>40.799999237060497</v>
      </c>
      <c r="X58" s="60">
        <f t="shared" si="45"/>
        <v>41.2992038726807</v>
      </c>
      <c r="Y58" s="60">
        <f t="shared" si="45"/>
        <v>43.680051803588903</v>
      </c>
      <c r="Z58" s="60">
        <f t="shared" si="45"/>
        <v>42.006683349609403</v>
      </c>
      <c r="AA58" s="60">
        <f t="shared" si="45"/>
        <v>43.320867538452099</v>
      </c>
      <c r="AB58" s="60">
        <f t="shared" si="45"/>
        <v>41.360334396362298</v>
      </c>
      <c r="AC58" s="60">
        <f t="shared" si="45"/>
        <v>41.669132232666001</v>
      </c>
      <c r="AD58" s="60">
        <f t="shared" si="45"/>
        <v>41.406463623046903</v>
      </c>
      <c r="AE58" s="60">
        <f t="shared" si="45"/>
        <v>40.9905300140381</v>
      </c>
      <c r="AF58" s="60">
        <f t="shared" si="45"/>
        <v>41.9545993804932</v>
      </c>
      <c r="AG58" s="60">
        <f t="shared" si="45"/>
        <v>41.546947479247997</v>
      </c>
      <c r="AH58" s="60">
        <f t="shared" si="45"/>
        <v>41.307792663574197</v>
      </c>
      <c r="AI58" s="83">
        <f t="shared" si="46"/>
        <v>5.4077930450438956</v>
      </c>
      <c r="AJ58" s="94"/>
      <c r="AK58" s="50" t="s">
        <v>105</v>
      </c>
      <c r="AL58" s="51">
        <v>39.550001144409201</v>
      </c>
      <c r="AM58" s="51">
        <v>27.800000190734899</v>
      </c>
      <c r="AN58" s="51">
        <v>37.049999237060497</v>
      </c>
      <c r="AO58" s="51">
        <v>42.700000762939503</v>
      </c>
      <c r="AP58" s="51">
        <v>43.5118732452393</v>
      </c>
      <c r="AQ58" s="51">
        <v>39.960293769836397</v>
      </c>
      <c r="AR58" s="51">
        <v>43.307945251464801</v>
      </c>
      <c r="AS58" s="51">
        <v>41.468128204345703</v>
      </c>
      <c r="AT58" s="51">
        <v>58.697525024414098</v>
      </c>
      <c r="AU58" s="51">
        <v>44.055511474609403</v>
      </c>
      <c r="AV58" s="51">
        <v>42.596195220947301</v>
      </c>
      <c r="AW58" s="51">
        <v>42.626747131347699</v>
      </c>
      <c r="AX58" s="51">
        <v>47.091220855712898</v>
      </c>
      <c r="AY58" s="51">
        <v>40.299848556518597</v>
      </c>
      <c r="AZ58" s="51">
        <v>38.487829208374002</v>
      </c>
    </row>
    <row r="59" spans="14:52" x14ac:dyDescent="0.25">
      <c r="N59" s="42"/>
      <c r="O59" s="37"/>
      <c r="P59" s="37"/>
      <c r="Q59" s="37"/>
      <c r="S59" s="66" t="s">
        <v>83</v>
      </c>
      <c r="T59" s="64">
        <f t="shared" ref="T59:T66" si="47">AL36</f>
        <v>34.049999237060497</v>
      </c>
      <c r="U59" s="64">
        <f t="shared" si="45"/>
        <v>36.850000381469698</v>
      </c>
      <c r="V59" s="64">
        <f t="shared" si="45"/>
        <v>41.050001144409201</v>
      </c>
      <c r="W59" s="64">
        <f t="shared" si="45"/>
        <v>41.950000762939503</v>
      </c>
      <c r="X59" s="64">
        <f t="shared" si="45"/>
        <v>41.142337799072301</v>
      </c>
      <c r="Y59" s="64">
        <f t="shared" si="45"/>
        <v>41.190528869628899</v>
      </c>
      <c r="Z59" s="64">
        <f t="shared" si="45"/>
        <v>43.3446941375732</v>
      </c>
      <c r="AA59" s="64">
        <f t="shared" si="45"/>
        <v>42.222625732421903</v>
      </c>
      <c r="AB59" s="64">
        <f t="shared" si="45"/>
        <v>43.371053695678697</v>
      </c>
      <c r="AC59" s="64">
        <f t="shared" si="45"/>
        <v>41.572525024414098</v>
      </c>
      <c r="AD59" s="64">
        <f t="shared" si="45"/>
        <v>41.871070861816399</v>
      </c>
      <c r="AE59" s="64">
        <f t="shared" si="45"/>
        <v>41.659814834594698</v>
      </c>
      <c r="AF59" s="64">
        <f t="shared" si="45"/>
        <v>41.301141738891602</v>
      </c>
      <c r="AG59" s="64">
        <f t="shared" si="45"/>
        <v>42.129533767700202</v>
      </c>
      <c r="AH59" s="64">
        <f t="shared" si="45"/>
        <v>41.819931030273402</v>
      </c>
      <c r="AI59" s="82">
        <f t="shared" si="46"/>
        <v>7.7699317932129048</v>
      </c>
      <c r="AJ59" s="94"/>
      <c r="AK59" s="50" t="s">
        <v>106</v>
      </c>
      <c r="AL59" s="51">
        <v>43.399999618530302</v>
      </c>
      <c r="AM59" s="51">
        <v>40.399999618530302</v>
      </c>
      <c r="AN59" s="51">
        <v>28.050000190734899</v>
      </c>
      <c r="AO59" s="51">
        <v>38.299999237060497</v>
      </c>
      <c r="AP59" s="51">
        <v>42.169918060302699</v>
      </c>
      <c r="AQ59" s="51">
        <v>42.835025787353501</v>
      </c>
      <c r="AR59" s="51">
        <v>39.635910987853997</v>
      </c>
      <c r="AS59" s="51">
        <v>42.561057090759299</v>
      </c>
      <c r="AT59" s="51">
        <v>41.031713485717802</v>
      </c>
      <c r="AU59" s="51">
        <v>57.2666530609131</v>
      </c>
      <c r="AV59" s="51">
        <v>43.459400177002003</v>
      </c>
      <c r="AW59" s="51">
        <v>42.102685928344698</v>
      </c>
      <c r="AX59" s="51">
        <v>42.076395034790004</v>
      </c>
      <c r="AY59" s="51">
        <v>46.379749298095703</v>
      </c>
      <c r="AZ59" s="51">
        <v>39.938369750976598</v>
      </c>
    </row>
    <row r="60" spans="14:52" x14ac:dyDescent="0.25">
      <c r="N60" s="42"/>
      <c r="O60" s="37"/>
      <c r="P60" s="37"/>
      <c r="Q60" s="37"/>
      <c r="S60" s="29" t="s">
        <v>84</v>
      </c>
      <c r="T60" s="60">
        <f t="shared" si="47"/>
        <v>33.850000381469698</v>
      </c>
      <c r="U60" s="60">
        <f t="shared" si="45"/>
        <v>36.900001525878899</v>
      </c>
      <c r="V60" s="60">
        <f t="shared" si="45"/>
        <v>36.549999237060497</v>
      </c>
      <c r="W60" s="60">
        <f t="shared" si="45"/>
        <v>42.050001144409201</v>
      </c>
      <c r="X60" s="60">
        <f t="shared" si="45"/>
        <v>42.019813537597699</v>
      </c>
      <c r="Y60" s="60">
        <f t="shared" si="45"/>
        <v>41.470197677612298</v>
      </c>
      <c r="Z60" s="60">
        <f t="shared" si="45"/>
        <v>41.2994575500488</v>
      </c>
      <c r="AA60" s="60">
        <f t="shared" si="45"/>
        <v>43.281082153320298</v>
      </c>
      <c r="AB60" s="60">
        <f t="shared" si="45"/>
        <v>42.567680358886697</v>
      </c>
      <c r="AC60" s="60">
        <f t="shared" si="45"/>
        <v>43.546741485595703</v>
      </c>
      <c r="AD60" s="60">
        <f t="shared" si="45"/>
        <v>41.885499954223597</v>
      </c>
      <c r="AE60" s="60">
        <f t="shared" si="45"/>
        <v>42.191864013671903</v>
      </c>
      <c r="AF60" s="60">
        <f t="shared" si="45"/>
        <v>42.031467437744098</v>
      </c>
      <c r="AG60" s="60">
        <f t="shared" si="45"/>
        <v>41.7239093780518</v>
      </c>
      <c r="AH60" s="60">
        <f t="shared" si="45"/>
        <v>42.4513645172119</v>
      </c>
      <c r="AI60" s="83">
        <f t="shared" si="46"/>
        <v>8.6013641357422017</v>
      </c>
      <c r="AJ60" s="94"/>
      <c r="AK60" s="50" t="s">
        <v>107</v>
      </c>
      <c r="AL60" s="51">
        <v>32.899999618530302</v>
      </c>
      <c r="AM60" s="51">
        <v>41.149999618530302</v>
      </c>
      <c r="AN60" s="51">
        <v>39.649999618530302</v>
      </c>
      <c r="AO60" s="51">
        <v>27.399999618530298</v>
      </c>
      <c r="AP60" s="51">
        <v>37.987991333007798</v>
      </c>
      <c r="AQ60" s="51">
        <v>41.612104415893597</v>
      </c>
      <c r="AR60" s="51">
        <v>42.085149765014599</v>
      </c>
      <c r="AS60" s="51">
        <v>39.169284820556598</v>
      </c>
      <c r="AT60" s="51">
        <v>41.918190002441399</v>
      </c>
      <c r="AU60" s="51">
        <v>40.574050903320298</v>
      </c>
      <c r="AV60" s="51">
        <v>55.884616851806598</v>
      </c>
      <c r="AW60" s="51">
        <v>42.8052463531494</v>
      </c>
      <c r="AX60" s="51">
        <v>41.555341720581097</v>
      </c>
      <c r="AY60" s="51">
        <v>41.445341110229499</v>
      </c>
      <c r="AZ60" s="51">
        <v>45.665096282958999</v>
      </c>
    </row>
    <row r="61" spans="14:52" x14ac:dyDescent="0.25">
      <c r="N61" s="42"/>
      <c r="O61" s="37"/>
      <c r="P61" s="37"/>
      <c r="Q61" s="37"/>
      <c r="S61" s="66" t="s">
        <v>85</v>
      </c>
      <c r="T61" s="64">
        <f t="shared" si="47"/>
        <v>36.5</v>
      </c>
      <c r="U61" s="64">
        <f t="shared" si="45"/>
        <v>35.200000762939503</v>
      </c>
      <c r="V61" s="64">
        <f t="shared" si="45"/>
        <v>41.300001144409201</v>
      </c>
      <c r="W61" s="64">
        <f t="shared" si="45"/>
        <v>36.149999618530302</v>
      </c>
      <c r="X61" s="64">
        <f t="shared" si="45"/>
        <v>42.231172561645501</v>
      </c>
      <c r="Y61" s="64">
        <f t="shared" si="45"/>
        <v>42.3250408172607</v>
      </c>
      <c r="Z61" s="64">
        <f t="shared" si="45"/>
        <v>41.987659454345703</v>
      </c>
      <c r="AA61" s="64">
        <f t="shared" si="45"/>
        <v>41.696434020996101</v>
      </c>
      <c r="AB61" s="64">
        <f t="shared" si="45"/>
        <v>43.525972366333001</v>
      </c>
      <c r="AC61" s="64">
        <f t="shared" si="45"/>
        <v>43.110973358154297</v>
      </c>
      <c r="AD61" s="64">
        <f t="shared" si="45"/>
        <v>43.962429046630902</v>
      </c>
      <c r="AE61" s="64">
        <f t="shared" si="45"/>
        <v>42.4113578796387</v>
      </c>
      <c r="AF61" s="64">
        <f t="shared" si="45"/>
        <v>42.723024368286097</v>
      </c>
      <c r="AG61" s="64">
        <f t="shared" si="45"/>
        <v>42.625736236572301</v>
      </c>
      <c r="AH61" s="64">
        <f t="shared" si="45"/>
        <v>42.360410690307603</v>
      </c>
      <c r="AI61" s="82">
        <f t="shared" si="46"/>
        <v>5.860410690307603</v>
      </c>
      <c r="AJ61" s="94"/>
      <c r="AK61" s="50" t="s">
        <v>108</v>
      </c>
      <c r="AL61" s="51">
        <v>39.75</v>
      </c>
      <c r="AM61" s="51">
        <v>31.25</v>
      </c>
      <c r="AN61" s="51">
        <v>42.75</v>
      </c>
      <c r="AO61" s="51">
        <v>39.899999618530302</v>
      </c>
      <c r="AP61" s="51">
        <v>27.425775527954102</v>
      </c>
      <c r="AQ61" s="51">
        <v>37.730869293212898</v>
      </c>
      <c r="AR61" s="51">
        <v>41.1513576507568</v>
      </c>
      <c r="AS61" s="51">
        <v>41.428949356079102</v>
      </c>
      <c r="AT61" s="51">
        <v>38.735056877136202</v>
      </c>
      <c r="AU61" s="51">
        <v>41.420220375061</v>
      </c>
      <c r="AV61" s="51">
        <v>40.194379806518597</v>
      </c>
      <c r="AW61" s="51">
        <v>54.713636398315401</v>
      </c>
      <c r="AX61" s="51">
        <v>42.232780456542997</v>
      </c>
      <c r="AY61" s="51">
        <v>41.092105865478501</v>
      </c>
      <c r="AZ61" s="51">
        <v>40.894899368286097</v>
      </c>
    </row>
    <row r="62" spans="14:52" x14ac:dyDescent="0.25">
      <c r="N62" s="42"/>
      <c r="O62" s="37"/>
      <c r="P62" s="37"/>
      <c r="Q62" s="37"/>
      <c r="S62" s="29" t="s">
        <v>86</v>
      </c>
      <c r="T62" s="60">
        <f t="shared" si="47"/>
        <v>37.699998855590799</v>
      </c>
      <c r="U62" s="60">
        <f t="shared" si="45"/>
        <v>36.649999618530302</v>
      </c>
      <c r="V62" s="60">
        <f t="shared" si="45"/>
        <v>38.549999237060497</v>
      </c>
      <c r="W62" s="60">
        <f t="shared" si="45"/>
        <v>48.050001144409201</v>
      </c>
      <c r="X62" s="60">
        <f t="shared" si="45"/>
        <v>36.956201553344698</v>
      </c>
      <c r="Y62" s="60">
        <f t="shared" si="45"/>
        <v>42.322956085205099</v>
      </c>
      <c r="Z62" s="60">
        <f t="shared" si="45"/>
        <v>42.562118530273402</v>
      </c>
      <c r="AA62" s="60">
        <f t="shared" si="45"/>
        <v>42.398485183715799</v>
      </c>
      <c r="AB62" s="60">
        <f t="shared" si="45"/>
        <v>42.017284393310497</v>
      </c>
      <c r="AC62" s="60">
        <f t="shared" si="45"/>
        <v>43.679529190063498</v>
      </c>
      <c r="AD62" s="60">
        <f t="shared" si="45"/>
        <v>43.518308639526403</v>
      </c>
      <c r="AE62" s="60">
        <f t="shared" si="45"/>
        <v>44.265016555786097</v>
      </c>
      <c r="AF62" s="60">
        <f t="shared" si="45"/>
        <v>42.8107585906982</v>
      </c>
      <c r="AG62" s="60">
        <f t="shared" si="45"/>
        <v>43.134273529052699</v>
      </c>
      <c r="AH62" s="60">
        <f t="shared" si="45"/>
        <v>43.094598770141602</v>
      </c>
      <c r="AI62" s="83">
        <f t="shared" si="46"/>
        <v>5.3945999145508026</v>
      </c>
      <c r="AJ62" s="94"/>
      <c r="AK62" s="50" t="s">
        <v>109</v>
      </c>
      <c r="AL62" s="51">
        <v>32.550001144409201</v>
      </c>
      <c r="AM62" s="51">
        <v>39</v>
      </c>
      <c r="AN62" s="51">
        <v>32.050000190734899</v>
      </c>
      <c r="AO62" s="51">
        <v>43.75</v>
      </c>
      <c r="AP62" s="51">
        <v>39.431566238403299</v>
      </c>
      <c r="AQ62" s="51">
        <v>27.460046768188501</v>
      </c>
      <c r="AR62" s="51">
        <v>37.5541896820068</v>
      </c>
      <c r="AS62" s="51">
        <v>40.797662734985401</v>
      </c>
      <c r="AT62" s="51">
        <v>40.897159576416001</v>
      </c>
      <c r="AU62" s="51">
        <v>38.388644218444803</v>
      </c>
      <c r="AV62" s="51">
        <v>41.0374145507813</v>
      </c>
      <c r="AW62" s="51">
        <v>39.912939071655302</v>
      </c>
      <c r="AX62" s="51">
        <v>53.749631881713903</v>
      </c>
      <c r="AY62" s="51">
        <v>41.779180526733398</v>
      </c>
      <c r="AZ62" s="51">
        <v>40.737936019897496</v>
      </c>
    </row>
    <row r="63" spans="14:52" x14ac:dyDescent="0.25">
      <c r="N63" s="42"/>
      <c r="O63" s="37"/>
      <c r="P63" s="37"/>
      <c r="Q63" s="37"/>
      <c r="S63" s="66" t="s">
        <v>87</v>
      </c>
      <c r="T63" s="64">
        <f t="shared" si="47"/>
        <v>30.5</v>
      </c>
      <c r="U63" s="64">
        <f t="shared" si="45"/>
        <v>42.049999237060497</v>
      </c>
      <c r="V63" s="64">
        <f t="shared" si="45"/>
        <v>38.649999618530302</v>
      </c>
      <c r="W63" s="64">
        <f t="shared" si="45"/>
        <v>38.899999618530302</v>
      </c>
      <c r="X63" s="64">
        <f t="shared" si="45"/>
        <v>47.5436496734619</v>
      </c>
      <c r="Y63" s="64">
        <f t="shared" si="45"/>
        <v>37.444822311401403</v>
      </c>
      <c r="Z63" s="64">
        <f t="shared" si="45"/>
        <v>42.217569351196303</v>
      </c>
      <c r="AA63" s="64">
        <f t="shared" si="45"/>
        <v>42.563108444213903</v>
      </c>
      <c r="AB63" s="64">
        <f t="shared" si="45"/>
        <v>42.5396823883057</v>
      </c>
      <c r="AC63" s="64">
        <f t="shared" si="45"/>
        <v>42.0975151062012</v>
      </c>
      <c r="AD63" s="64">
        <f t="shared" si="45"/>
        <v>43.610675811767599</v>
      </c>
      <c r="AE63" s="64">
        <f t="shared" si="45"/>
        <v>43.6463432312012</v>
      </c>
      <c r="AF63" s="64">
        <f t="shared" si="45"/>
        <v>44.292764663696303</v>
      </c>
      <c r="AG63" s="64">
        <f t="shared" si="45"/>
        <v>42.946624755859403</v>
      </c>
      <c r="AH63" s="64">
        <f t="shared" si="45"/>
        <v>43.281183242797901</v>
      </c>
      <c r="AI63" s="82">
        <f t="shared" si="46"/>
        <v>12.781183242797901</v>
      </c>
      <c r="AJ63" s="94"/>
      <c r="AK63" s="50" t="s">
        <v>110</v>
      </c>
      <c r="AL63" s="51">
        <v>28.299999237060501</v>
      </c>
      <c r="AM63" s="51">
        <v>32.149999618530302</v>
      </c>
      <c r="AN63" s="51">
        <v>40.899999618530302</v>
      </c>
      <c r="AO63" s="51">
        <v>31.050000190734899</v>
      </c>
      <c r="AP63" s="51">
        <v>43.210992813110401</v>
      </c>
      <c r="AQ63" s="51">
        <v>39.088598251342802</v>
      </c>
      <c r="AR63" s="51">
        <v>27.559079170227101</v>
      </c>
      <c r="AS63" s="51">
        <v>37.446775436401403</v>
      </c>
      <c r="AT63" s="51">
        <v>40.548599243164098</v>
      </c>
      <c r="AU63" s="51">
        <v>40.5291233062744</v>
      </c>
      <c r="AV63" s="51">
        <v>38.2045192718506</v>
      </c>
      <c r="AW63" s="51">
        <v>40.716442108154297</v>
      </c>
      <c r="AX63" s="51">
        <v>39.729171752929702</v>
      </c>
      <c r="AY63" s="51">
        <v>52.963523864746101</v>
      </c>
      <c r="AZ63" s="51">
        <v>41.4771118164063</v>
      </c>
    </row>
    <row r="64" spans="14:52" x14ac:dyDescent="0.25">
      <c r="N64" s="42"/>
      <c r="O64" s="37"/>
      <c r="P64" s="37"/>
      <c r="Q64" s="37"/>
      <c r="S64" s="29" t="s">
        <v>88</v>
      </c>
      <c r="T64" s="60">
        <f t="shared" si="47"/>
        <v>31.300000190734899</v>
      </c>
      <c r="U64" s="60">
        <f t="shared" si="45"/>
        <v>32</v>
      </c>
      <c r="V64" s="60">
        <f t="shared" si="45"/>
        <v>40.899999618530302</v>
      </c>
      <c r="W64" s="60">
        <f t="shared" si="45"/>
        <v>35.150000572204597</v>
      </c>
      <c r="X64" s="60">
        <f t="shared" si="45"/>
        <v>38.806871414184599</v>
      </c>
      <c r="Y64" s="60">
        <f t="shared" si="45"/>
        <v>46.763263702392599</v>
      </c>
      <c r="Z64" s="60">
        <f t="shared" si="45"/>
        <v>37.578619003295898</v>
      </c>
      <c r="AA64" s="60">
        <f t="shared" si="45"/>
        <v>41.832098007202099</v>
      </c>
      <c r="AB64" s="60">
        <f t="shared" si="45"/>
        <v>42.262046813964801</v>
      </c>
      <c r="AC64" s="60">
        <f t="shared" si="45"/>
        <v>42.3400783538818</v>
      </c>
      <c r="AD64" s="60">
        <f t="shared" si="45"/>
        <v>41.872695922851598</v>
      </c>
      <c r="AE64" s="60">
        <f t="shared" si="45"/>
        <v>43.247936248779297</v>
      </c>
      <c r="AF64" s="60">
        <f t="shared" si="45"/>
        <v>43.431425094604499</v>
      </c>
      <c r="AG64" s="60">
        <f t="shared" si="45"/>
        <v>44.0001411437988</v>
      </c>
      <c r="AH64" s="60">
        <f t="shared" si="45"/>
        <v>42.761480331420898</v>
      </c>
      <c r="AI64" s="83">
        <f t="shared" si="46"/>
        <v>11.461480140686</v>
      </c>
      <c r="AJ64" s="94"/>
      <c r="AK64" s="50" t="s">
        <v>111</v>
      </c>
      <c r="AL64" s="51">
        <v>31.100000381469702</v>
      </c>
      <c r="AM64" s="51">
        <v>27.549999237060501</v>
      </c>
      <c r="AN64" s="51">
        <v>33.900000572204597</v>
      </c>
      <c r="AO64" s="51">
        <v>40.149999618530302</v>
      </c>
      <c r="AP64" s="51">
        <v>31.100790977477999</v>
      </c>
      <c r="AQ64" s="51">
        <v>42.6361274719238</v>
      </c>
      <c r="AR64" s="51">
        <v>38.734846115112298</v>
      </c>
      <c r="AS64" s="51">
        <v>27.6212816238403</v>
      </c>
      <c r="AT64" s="51">
        <v>37.304136276245103</v>
      </c>
      <c r="AU64" s="51">
        <v>40.272193908691399</v>
      </c>
      <c r="AV64" s="51">
        <v>40.169120788574197</v>
      </c>
      <c r="AW64" s="51">
        <v>38.034800529480002</v>
      </c>
      <c r="AX64" s="51">
        <v>40.3379611968994</v>
      </c>
      <c r="AY64" s="51">
        <v>39.521678924560497</v>
      </c>
      <c r="AZ64" s="51">
        <v>52.1800346374512</v>
      </c>
    </row>
    <row r="65" spans="14:52" x14ac:dyDescent="0.25">
      <c r="N65" s="42"/>
      <c r="O65" s="37"/>
      <c r="P65" s="37"/>
      <c r="Q65" s="37"/>
      <c r="S65" s="66" t="s">
        <v>89</v>
      </c>
      <c r="T65" s="64">
        <f t="shared" si="47"/>
        <v>45.699998855590799</v>
      </c>
      <c r="U65" s="64">
        <f t="shared" si="45"/>
        <v>32.199999809265101</v>
      </c>
      <c r="V65" s="64">
        <f t="shared" si="45"/>
        <v>36.100000381469698</v>
      </c>
      <c r="W65" s="64">
        <f t="shared" si="45"/>
        <v>42.649999618530302</v>
      </c>
      <c r="X65" s="64">
        <f t="shared" si="45"/>
        <v>35.476165771484403</v>
      </c>
      <c r="Y65" s="64">
        <f t="shared" si="45"/>
        <v>38.404474258422901</v>
      </c>
      <c r="Z65" s="64">
        <f t="shared" si="45"/>
        <v>45.812227249145501</v>
      </c>
      <c r="AA65" s="64">
        <f t="shared" si="45"/>
        <v>37.430158615112298</v>
      </c>
      <c r="AB65" s="64">
        <f t="shared" si="45"/>
        <v>41.236059188842802</v>
      </c>
      <c r="AC65" s="64">
        <f t="shared" si="45"/>
        <v>41.727657318115199</v>
      </c>
      <c r="AD65" s="64">
        <f t="shared" si="45"/>
        <v>41.907354354858398</v>
      </c>
      <c r="AE65" s="64">
        <f t="shared" si="45"/>
        <v>41.398689270019503</v>
      </c>
      <c r="AF65" s="64">
        <f t="shared" si="45"/>
        <v>42.650758743286097</v>
      </c>
      <c r="AG65" s="64">
        <f t="shared" si="45"/>
        <v>42.968935012817397</v>
      </c>
      <c r="AH65" s="64">
        <f t="shared" si="45"/>
        <v>43.477838516235401</v>
      </c>
      <c r="AI65" s="82">
        <f t="shared" si="46"/>
        <v>-2.2221603393553977</v>
      </c>
      <c r="AJ65" s="94"/>
      <c r="AK65" s="50" t="s">
        <v>112</v>
      </c>
      <c r="AL65" s="51">
        <v>37.700000762939503</v>
      </c>
      <c r="AM65" s="51">
        <v>33.850000381469698</v>
      </c>
      <c r="AN65" s="51">
        <v>26.799999237060501</v>
      </c>
      <c r="AO65" s="51">
        <v>34.800001144409201</v>
      </c>
      <c r="AP65" s="51">
        <v>39.879287719726598</v>
      </c>
      <c r="AQ65" s="51">
        <v>31.136966705322301</v>
      </c>
      <c r="AR65" s="51">
        <v>42.071086883544901</v>
      </c>
      <c r="AS65" s="51">
        <v>38.3946342468262</v>
      </c>
      <c r="AT65" s="51">
        <v>27.6911668777466</v>
      </c>
      <c r="AU65" s="51">
        <v>37.1557102203369</v>
      </c>
      <c r="AV65" s="51">
        <v>39.995420455932603</v>
      </c>
      <c r="AW65" s="51">
        <v>39.820951461791999</v>
      </c>
      <c r="AX65" s="51">
        <v>37.861907005310101</v>
      </c>
      <c r="AY65" s="51">
        <v>39.970704078674302</v>
      </c>
      <c r="AZ65" s="51">
        <v>39.318489074707003</v>
      </c>
    </row>
    <row r="66" spans="14:52" x14ac:dyDescent="0.25">
      <c r="N66" s="42"/>
      <c r="O66" s="37"/>
      <c r="P66" s="37"/>
      <c r="Q66" s="37"/>
      <c r="S66" s="68" t="s">
        <v>90</v>
      </c>
      <c r="T66" s="62">
        <f t="shared" si="47"/>
        <v>43.25</v>
      </c>
      <c r="U66" s="62">
        <f t="shared" si="45"/>
        <v>44.299999237060497</v>
      </c>
      <c r="V66" s="62">
        <f t="shared" si="45"/>
        <v>31.100000381469702</v>
      </c>
      <c r="W66" s="62">
        <f t="shared" si="45"/>
        <v>40.350000381469698</v>
      </c>
      <c r="X66" s="62">
        <f t="shared" si="45"/>
        <v>42.094690322875998</v>
      </c>
      <c r="Y66" s="62">
        <f t="shared" si="45"/>
        <v>35.7034587860107</v>
      </c>
      <c r="Z66" s="62">
        <f t="shared" si="45"/>
        <v>38.075157165527301</v>
      </c>
      <c r="AA66" s="62">
        <f t="shared" si="45"/>
        <v>45.019020080566399</v>
      </c>
      <c r="AB66" s="62">
        <f t="shared" si="45"/>
        <v>37.308732986450202</v>
      </c>
      <c r="AC66" s="62">
        <f t="shared" si="45"/>
        <v>40.7376194000244</v>
      </c>
      <c r="AD66" s="62">
        <f t="shared" si="45"/>
        <v>41.2860202789307</v>
      </c>
      <c r="AE66" s="62">
        <f t="shared" si="45"/>
        <v>41.545330047607401</v>
      </c>
      <c r="AF66" s="62">
        <f t="shared" si="45"/>
        <v>40.992658615112298</v>
      </c>
      <c r="AG66" s="62">
        <f t="shared" si="45"/>
        <v>42.161951065063498</v>
      </c>
      <c r="AH66" s="62">
        <f t="shared" si="45"/>
        <v>42.590761184692397</v>
      </c>
      <c r="AI66" s="84">
        <f t="shared" si="46"/>
        <v>-0.65923881530760298</v>
      </c>
      <c r="AJ66" s="94"/>
      <c r="AK66" s="50" t="s">
        <v>113</v>
      </c>
      <c r="AL66" s="51">
        <v>34.350000381469698</v>
      </c>
      <c r="AM66" s="51">
        <v>38.950000762939503</v>
      </c>
      <c r="AN66" s="51">
        <v>35.350000381469698</v>
      </c>
      <c r="AO66" s="51">
        <v>26.75</v>
      </c>
      <c r="AP66" s="51">
        <v>34.691138267517097</v>
      </c>
      <c r="AQ66" s="51">
        <v>39.638717651367202</v>
      </c>
      <c r="AR66" s="51">
        <v>31.210978507995598</v>
      </c>
      <c r="AS66" s="51">
        <v>41.573234558105497</v>
      </c>
      <c r="AT66" s="51">
        <v>38.108367919921903</v>
      </c>
      <c r="AU66" s="51">
        <v>27.800436973571799</v>
      </c>
      <c r="AV66" s="51">
        <v>37.050916671752901</v>
      </c>
      <c r="AW66" s="51">
        <v>39.767162322997997</v>
      </c>
      <c r="AX66" s="51">
        <v>39.529188156127901</v>
      </c>
      <c r="AY66" s="51">
        <v>37.742522239685101</v>
      </c>
      <c r="AZ66" s="51">
        <v>39.663814544677699</v>
      </c>
    </row>
    <row r="67" spans="14:52" x14ac:dyDescent="0.25">
      <c r="N67" s="42"/>
      <c r="O67" s="37"/>
      <c r="P67" s="37"/>
      <c r="Q67" s="37"/>
      <c r="S67" s="3" t="s">
        <v>9</v>
      </c>
      <c r="T67" s="60">
        <f>SUM(T57:T66)</f>
        <v>365.64999675750732</v>
      </c>
      <c r="U67" s="60">
        <f t="shared" ref="U67:AI67" si="48">SUM(U57:U66)</f>
        <v>375.3499994277953</v>
      </c>
      <c r="V67" s="60">
        <f t="shared" si="48"/>
        <v>389.74999999999989</v>
      </c>
      <c r="W67" s="60">
        <f t="shared" si="48"/>
        <v>407.70000171661388</v>
      </c>
      <c r="X67" s="60">
        <f t="shared" si="48"/>
        <v>411.93986129760754</v>
      </c>
      <c r="Y67" s="60">
        <f t="shared" si="48"/>
        <v>411.2029151916505</v>
      </c>
      <c r="Z67" s="60">
        <f t="shared" si="48"/>
        <v>418.3034324645995</v>
      </c>
      <c r="AA67" s="60">
        <f t="shared" si="48"/>
        <v>421.00939178466791</v>
      </c>
      <c r="AB67" s="60">
        <f t="shared" si="48"/>
        <v>417.78217697143543</v>
      </c>
      <c r="AC67" s="60">
        <f t="shared" si="48"/>
        <v>421.75299835205078</v>
      </c>
      <c r="AD67" s="60">
        <f t="shared" si="48"/>
        <v>422.09016799926775</v>
      </c>
      <c r="AE67" s="60">
        <f t="shared" si="48"/>
        <v>423.29155158996582</v>
      </c>
      <c r="AF67" s="60">
        <f t="shared" si="48"/>
        <v>423.5889167785644</v>
      </c>
      <c r="AG67" s="60">
        <f t="shared" si="48"/>
        <v>424.2884521484375</v>
      </c>
      <c r="AH67" s="60">
        <f t="shared" si="48"/>
        <v>424.48131942749029</v>
      </c>
      <c r="AI67" s="60">
        <f t="shared" si="48"/>
        <v>58.831322669983003</v>
      </c>
      <c r="AJ67" s="99"/>
      <c r="AK67" s="50" t="s">
        <v>114</v>
      </c>
      <c r="AL67" s="51">
        <v>25.699999809265101</v>
      </c>
      <c r="AM67" s="51">
        <v>35.100000381469698</v>
      </c>
      <c r="AN67" s="51">
        <v>39.449999809265101</v>
      </c>
      <c r="AO67" s="51">
        <v>33.600000381469698</v>
      </c>
      <c r="AP67" s="51">
        <v>27.000180244445801</v>
      </c>
      <c r="AQ67" s="51">
        <v>34.5680961608887</v>
      </c>
      <c r="AR67" s="51">
        <v>39.390617370605497</v>
      </c>
      <c r="AS67" s="51">
        <v>31.274502754211401</v>
      </c>
      <c r="AT67" s="51">
        <v>41.099903106689503</v>
      </c>
      <c r="AU67" s="51">
        <v>37.832698822021499</v>
      </c>
      <c r="AV67" s="51">
        <v>27.908565521240199</v>
      </c>
      <c r="AW67" s="51">
        <v>36.9446315765381</v>
      </c>
      <c r="AX67" s="51">
        <v>39.541561126708999</v>
      </c>
      <c r="AY67" s="51">
        <v>39.255313873291001</v>
      </c>
      <c r="AZ67" s="51">
        <v>37.635178565978997</v>
      </c>
    </row>
    <row r="68" spans="14:52" x14ac:dyDescent="0.25">
      <c r="N68" s="42"/>
      <c r="O68" s="37"/>
      <c r="P68" s="37"/>
      <c r="Q68" s="37"/>
      <c r="S68" s="75" t="s">
        <v>91</v>
      </c>
      <c r="T68" s="76">
        <f>AL44</f>
        <v>40.600000381469698</v>
      </c>
      <c r="U68" s="76">
        <f t="shared" ref="U68:AH77" si="49">AM44</f>
        <v>43.5</v>
      </c>
      <c r="V68" s="76">
        <f t="shared" si="49"/>
        <v>44.299999237060497</v>
      </c>
      <c r="W68" s="76">
        <f t="shared" si="49"/>
        <v>28.250000953674299</v>
      </c>
      <c r="X68" s="76">
        <f t="shared" si="49"/>
        <v>40.016751289367697</v>
      </c>
      <c r="Y68" s="76">
        <f t="shared" si="49"/>
        <v>41.705724716186502</v>
      </c>
      <c r="Z68" s="76">
        <f t="shared" si="49"/>
        <v>35.996870040893597</v>
      </c>
      <c r="AA68" s="76">
        <f t="shared" si="49"/>
        <v>37.937540054321303</v>
      </c>
      <c r="AB68" s="76">
        <f t="shared" si="49"/>
        <v>44.506942749023402</v>
      </c>
      <c r="AC68" s="76">
        <f t="shared" si="49"/>
        <v>37.305849075317397</v>
      </c>
      <c r="AD68" s="76">
        <f t="shared" si="49"/>
        <v>40.465105056762702</v>
      </c>
      <c r="AE68" s="76">
        <f t="shared" si="49"/>
        <v>41.032276153564503</v>
      </c>
      <c r="AF68" s="76">
        <f t="shared" si="49"/>
        <v>41.341272354125998</v>
      </c>
      <c r="AG68" s="76">
        <f t="shared" si="49"/>
        <v>40.774541854858398</v>
      </c>
      <c r="AH68" s="77">
        <f t="shared" si="49"/>
        <v>41.896558761596701</v>
      </c>
      <c r="AI68" s="91">
        <f t="shared" ref="AI68:AI77" si="50">AH68-T68</f>
        <v>1.2965583801270029</v>
      </c>
      <c r="AJ68" s="94"/>
      <c r="AK68" s="50" t="s">
        <v>115</v>
      </c>
      <c r="AL68" s="51">
        <v>29.599999427795399</v>
      </c>
      <c r="AM68" s="51">
        <v>27.199999809265101</v>
      </c>
      <c r="AN68" s="51">
        <v>34.350000381469698</v>
      </c>
      <c r="AO68" s="51">
        <v>41.949999809265101</v>
      </c>
      <c r="AP68" s="51">
        <v>33.308337211608901</v>
      </c>
      <c r="AQ68" s="51">
        <v>27.143227577209501</v>
      </c>
      <c r="AR68" s="51">
        <v>34.373050689697301</v>
      </c>
      <c r="AS68" s="51">
        <v>39.081666946411097</v>
      </c>
      <c r="AT68" s="51">
        <v>31.261791229248001</v>
      </c>
      <c r="AU68" s="51">
        <v>40.588027954101598</v>
      </c>
      <c r="AV68" s="51">
        <v>37.5072536468506</v>
      </c>
      <c r="AW68" s="51">
        <v>27.940438270568801</v>
      </c>
      <c r="AX68" s="51">
        <v>36.7663669586182</v>
      </c>
      <c r="AY68" s="51">
        <v>39.2622776031494</v>
      </c>
      <c r="AZ68" s="51">
        <v>38.940864562988303</v>
      </c>
    </row>
    <row r="69" spans="14:52" x14ac:dyDescent="0.25">
      <c r="N69" s="42"/>
      <c r="O69" s="37"/>
      <c r="P69" s="37"/>
      <c r="Q69" s="37"/>
      <c r="S69" s="29" t="s">
        <v>92</v>
      </c>
      <c r="T69" s="60">
        <f>AL45</f>
        <v>39.649999618530302</v>
      </c>
      <c r="U69" s="60">
        <f t="shared" si="49"/>
        <v>39.100000381469698</v>
      </c>
      <c r="V69" s="60">
        <f t="shared" si="49"/>
        <v>41.75</v>
      </c>
      <c r="W69" s="60">
        <f t="shared" si="49"/>
        <v>44.199998855590799</v>
      </c>
      <c r="X69" s="60">
        <f t="shared" si="49"/>
        <v>29.4407911300659</v>
      </c>
      <c r="Y69" s="60">
        <f t="shared" si="49"/>
        <v>39.978509902954102</v>
      </c>
      <c r="Z69" s="60">
        <f t="shared" si="49"/>
        <v>41.637271881103501</v>
      </c>
      <c r="AA69" s="60">
        <f t="shared" si="49"/>
        <v>36.478302001953097</v>
      </c>
      <c r="AB69" s="60">
        <f t="shared" si="49"/>
        <v>38.088727951049798</v>
      </c>
      <c r="AC69" s="60">
        <f t="shared" si="49"/>
        <v>44.342071533203097</v>
      </c>
      <c r="AD69" s="60">
        <f t="shared" si="49"/>
        <v>37.562839508056598</v>
      </c>
      <c r="AE69" s="60">
        <f t="shared" si="49"/>
        <v>40.510311126708999</v>
      </c>
      <c r="AF69" s="60">
        <f t="shared" si="49"/>
        <v>41.084861755371101</v>
      </c>
      <c r="AG69" s="60">
        <f t="shared" si="49"/>
        <v>41.439283370971701</v>
      </c>
      <c r="AH69" s="61">
        <f t="shared" si="49"/>
        <v>40.8670654296875</v>
      </c>
      <c r="AI69" s="70">
        <f t="shared" si="50"/>
        <v>1.2170658111571981</v>
      </c>
      <c r="AJ69" s="94"/>
      <c r="AK69" s="50" t="s">
        <v>116</v>
      </c>
      <c r="AL69" s="51">
        <v>31.400000572204601</v>
      </c>
      <c r="AM69" s="51">
        <v>32.25</v>
      </c>
      <c r="AN69" s="51">
        <v>25.850000381469702</v>
      </c>
      <c r="AO69" s="51">
        <v>32.600000381469698</v>
      </c>
      <c r="AP69" s="51">
        <v>41.357408523559599</v>
      </c>
      <c r="AQ69" s="51">
        <v>32.879974365234403</v>
      </c>
      <c r="AR69" s="51">
        <v>27.120054244995099</v>
      </c>
      <c r="AS69" s="51">
        <v>34.040740013122601</v>
      </c>
      <c r="AT69" s="51">
        <v>38.641862869262702</v>
      </c>
      <c r="AU69" s="51">
        <v>31.098025321960399</v>
      </c>
      <c r="AV69" s="51">
        <v>39.964822769165004</v>
      </c>
      <c r="AW69" s="51">
        <v>37.058353424072301</v>
      </c>
      <c r="AX69" s="51">
        <v>27.822939872741699</v>
      </c>
      <c r="AY69" s="51">
        <v>36.448915481567397</v>
      </c>
      <c r="AZ69" s="51">
        <v>38.857265472412102</v>
      </c>
    </row>
    <row r="70" spans="14:52" x14ac:dyDescent="0.25">
      <c r="N70" s="42"/>
      <c r="O70" s="37"/>
      <c r="P70" s="37"/>
      <c r="Q70" s="37"/>
      <c r="S70" s="66" t="s">
        <v>93</v>
      </c>
      <c r="T70" s="64">
        <f t="shared" ref="T70:T77" si="51">AL46</f>
        <v>50.199998855590799</v>
      </c>
      <c r="U70" s="64">
        <f t="shared" si="49"/>
        <v>39.149999618530302</v>
      </c>
      <c r="V70" s="64">
        <f t="shared" si="49"/>
        <v>38.349998474121101</v>
      </c>
      <c r="W70" s="64">
        <f t="shared" si="49"/>
        <v>43.5</v>
      </c>
      <c r="X70" s="64">
        <f t="shared" si="49"/>
        <v>44.002231597900398</v>
      </c>
      <c r="Y70" s="64">
        <f t="shared" si="49"/>
        <v>30.565197944641099</v>
      </c>
      <c r="Z70" s="64">
        <f t="shared" si="49"/>
        <v>40.1180610656738</v>
      </c>
      <c r="AA70" s="64">
        <f t="shared" si="49"/>
        <v>41.7334690093994</v>
      </c>
      <c r="AB70" s="64">
        <f t="shared" si="49"/>
        <v>37.0485515594482</v>
      </c>
      <c r="AC70" s="64">
        <f t="shared" si="49"/>
        <v>38.369729995727504</v>
      </c>
      <c r="AD70" s="64">
        <f t="shared" si="49"/>
        <v>44.352109909057603</v>
      </c>
      <c r="AE70" s="64">
        <f t="shared" si="49"/>
        <v>37.951532363891602</v>
      </c>
      <c r="AF70" s="64">
        <f t="shared" si="49"/>
        <v>40.7068996429443</v>
      </c>
      <c r="AG70" s="64">
        <f t="shared" si="49"/>
        <v>41.2999458312988</v>
      </c>
      <c r="AH70" s="67">
        <f t="shared" si="49"/>
        <v>41.693962097167997</v>
      </c>
      <c r="AI70" s="71">
        <f t="shared" si="50"/>
        <v>-8.5060367584228018</v>
      </c>
      <c r="AJ70" s="94"/>
      <c r="AK70" s="50" t="s">
        <v>117</v>
      </c>
      <c r="AL70" s="51">
        <v>22.550000190734899</v>
      </c>
      <c r="AM70" s="51">
        <v>32.150000572204597</v>
      </c>
      <c r="AN70" s="51">
        <v>32.25</v>
      </c>
      <c r="AO70" s="51">
        <v>25.699999809265101</v>
      </c>
      <c r="AP70" s="51">
        <v>32.179140090942397</v>
      </c>
      <c r="AQ70" s="51">
        <v>40.726400375366197</v>
      </c>
      <c r="AR70" s="51">
        <v>32.438163757324197</v>
      </c>
      <c r="AS70" s="51">
        <v>27.026048660278299</v>
      </c>
      <c r="AT70" s="51">
        <v>33.680329322814899</v>
      </c>
      <c r="AU70" s="51">
        <v>38.185003280639599</v>
      </c>
      <c r="AV70" s="51">
        <v>30.878092765808098</v>
      </c>
      <c r="AW70" s="51">
        <v>39.356418609619098</v>
      </c>
      <c r="AX70" s="51">
        <v>36.585784912109403</v>
      </c>
      <c r="AY70" s="51">
        <v>27.648884773254402</v>
      </c>
      <c r="AZ70" s="51">
        <v>36.104358673095703</v>
      </c>
    </row>
    <row r="71" spans="14:52" x14ac:dyDescent="0.25">
      <c r="N71" s="42"/>
      <c r="O71" s="37"/>
      <c r="P71" s="37"/>
      <c r="Q71" s="37"/>
      <c r="S71" s="29" t="s">
        <v>94</v>
      </c>
      <c r="T71" s="60">
        <f t="shared" si="51"/>
        <v>48.349999427795403</v>
      </c>
      <c r="U71" s="60">
        <f t="shared" si="49"/>
        <v>49.25</v>
      </c>
      <c r="V71" s="60">
        <f t="shared" si="49"/>
        <v>41.300001144409201</v>
      </c>
      <c r="W71" s="60">
        <f t="shared" si="49"/>
        <v>37.250000953674302</v>
      </c>
      <c r="X71" s="60">
        <f t="shared" si="49"/>
        <v>43.607202529907198</v>
      </c>
      <c r="Y71" s="60">
        <f t="shared" si="49"/>
        <v>43.8749103546143</v>
      </c>
      <c r="Z71" s="60">
        <f t="shared" si="49"/>
        <v>31.6952352523804</v>
      </c>
      <c r="AA71" s="60">
        <f t="shared" si="49"/>
        <v>40.324548721313498</v>
      </c>
      <c r="AB71" s="60">
        <f t="shared" si="49"/>
        <v>41.914257049560497</v>
      </c>
      <c r="AC71" s="60">
        <f t="shared" si="49"/>
        <v>37.660133361816399</v>
      </c>
      <c r="AD71" s="60">
        <f t="shared" si="49"/>
        <v>38.731321334838903</v>
      </c>
      <c r="AE71" s="60">
        <f t="shared" si="49"/>
        <v>44.453432083129897</v>
      </c>
      <c r="AF71" s="60">
        <f t="shared" si="49"/>
        <v>38.392950057983398</v>
      </c>
      <c r="AG71" s="60">
        <f t="shared" si="49"/>
        <v>40.984432220458999</v>
      </c>
      <c r="AH71" s="61">
        <f t="shared" si="49"/>
        <v>41.589939117431598</v>
      </c>
      <c r="AI71" s="70">
        <f t="shared" si="50"/>
        <v>-6.7600603103638051</v>
      </c>
      <c r="AJ71" s="94"/>
      <c r="AK71" s="50" t="s">
        <v>118</v>
      </c>
      <c r="AL71" s="51">
        <v>32</v>
      </c>
      <c r="AM71" s="51">
        <v>23.350000381469702</v>
      </c>
      <c r="AN71" s="51">
        <v>31.249999046325701</v>
      </c>
      <c r="AO71" s="51">
        <v>33</v>
      </c>
      <c r="AP71" s="51">
        <v>25.6155862808228</v>
      </c>
      <c r="AQ71" s="51">
        <v>31.745033264160199</v>
      </c>
      <c r="AR71" s="51">
        <v>40.095829010009801</v>
      </c>
      <c r="AS71" s="51">
        <v>32.004032135009801</v>
      </c>
      <c r="AT71" s="51">
        <v>26.8976936340332</v>
      </c>
      <c r="AU71" s="51">
        <v>33.312675476074197</v>
      </c>
      <c r="AV71" s="51">
        <v>37.731042861938498</v>
      </c>
      <c r="AW71" s="51">
        <v>30.641041755676302</v>
      </c>
      <c r="AX71" s="51">
        <v>38.771774291992202</v>
      </c>
      <c r="AY71" s="51">
        <v>36.122430801391602</v>
      </c>
      <c r="AZ71" s="51">
        <v>27.4598083496094</v>
      </c>
    </row>
    <row r="72" spans="14:52" x14ac:dyDescent="0.25">
      <c r="N72" s="42"/>
      <c r="O72" s="37"/>
      <c r="P72" s="37"/>
      <c r="Q72" s="37"/>
      <c r="S72" s="66" t="s">
        <v>95</v>
      </c>
      <c r="T72" s="64">
        <f t="shared" si="51"/>
        <v>45.650001525878899</v>
      </c>
      <c r="U72" s="64">
        <f t="shared" si="49"/>
        <v>47.349998474121101</v>
      </c>
      <c r="V72" s="64">
        <f t="shared" si="49"/>
        <v>51.649999618530302</v>
      </c>
      <c r="W72" s="64">
        <f t="shared" si="49"/>
        <v>40.900001525878899</v>
      </c>
      <c r="X72" s="64">
        <f t="shared" si="49"/>
        <v>37.999475479125998</v>
      </c>
      <c r="Y72" s="64">
        <f t="shared" si="49"/>
        <v>43.714418411254897</v>
      </c>
      <c r="Z72" s="64">
        <f t="shared" si="49"/>
        <v>43.787784576416001</v>
      </c>
      <c r="AA72" s="64">
        <f t="shared" si="49"/>
        <v>32.784602165222203</v>
      </c>
      <c r="AB72" s="64">
        <f t="shared" si="49"/>
        <v>40.552881240844698</v>
      </c>
      <c r="AC72" s="64">
        <f t="shared" si="49"/>
        <v>42.105411529541001</v>
      </c>
      <c r="AD72" s="64">
        <f t="shared" si="49"/>
        <v>38.261919021606403</v>
      </c>
      <c r="AE72" s="64">
        <f t="shared" si="49"/>
        <v>39.097171783447301</v>
      </c>
      <c r="AF72" s="64">
        <f t="shared" si="49"/>
        <v>44.560266494750998</v>
      </c>
      <c r="AG72" s="64">
        <f t="shared" si="49"/>
        <v>38.832872390747099</v>
      </c>
      <c r="AH72" s="67">
        <f t="shared" si="49"/>
        <v>41.273597717285199</v>
      </c>
      <c r="AI72" s="71">
        <f t="shared" si="50"/>
        <v>-4.3764038085937003</v>
      </c>
      <c r="AJ72" s="94"/>
      <c r="AK72" s="50" t="s">
        <v>119</v>
      </c>
      <c r="AL72" s="51">
        <v>24</v>
      </c>
      <c r="AM72" s="51">
        <v>34.399999618530302</v>
      </c>
      <c r="AN72" s="51">
        <v>20.350000381469702</v>
      </c>
      <c r="AO72" s="51">
        <v>31.499999046325701</v>
      </c>
      <c r="AP72" s="51">
        <v>32.485347747802699</v>
      </c>
      <c r="AQ72" s="51">
        <v>25.556336402893098</v>
      </c>
      <c r="AR72" s="51">
        <v>31.380949974060101</v>
      </c>
      <c r="AS72" s="51">
        <v>39.547627449035602</v>
      </c>
      <c r="AT72" s="51">
        <v>31.646893501281699</v>
      </c>
      <c r="AU72" s="51">
        <v>26.809646606445298</v>
      </c>
      <c r="AV72" s="51">
        <v>33.009705543518102</v>
      </c>
      <c r="AW72" s="51">
        <v>37.357120513916001</v>
      </c>
      <c r="AX72" s="51">
        <v>30.460521697998001</v>
      </c>
      <c r="AY72" s="51">
        <v>38.292873382568402</v>
      </c>
      <c r="AZ72" s="51">
        <v>35.744415283203097</v>
      </c>
    </row>
    <row r="73" spans="14:52" x14ac:dyDescent="0.25">
      <c r="N73" s="42"/>
      <c r="O73" s="37"/>
      <c r="P73" s="37"/>
      <c r="Q73" s="37"/>
      <c r="S73" s="29" t="s">
        <v>96</v>
      </c>
      <c r="T73" s="60">
        <f t="shared" si="51"/>
        <v>46.649999618530302</v>
      </c>
      <c r="U73" s="60">
        <f t="shared" si="49"/>
        <v>46.150001525878899</v>
      </c>
      <c r="V73" s="60">
        <f t="shared" si="49"/>
        <v>48</v>
      </c>
      <c r="W73" s="60">
        <f t="shared" si="49"/>
        <v>52.399999618530302</v>
      </c>
      <c r="X73" s="60">
        <f t="shared" si="49"/>
        <v>41.418361663818402</v>
      </c>
      <c r="Y73" s="60">
        <f t="shared" si="49"/>
        <v>38.625654220581097</v>
      </c>
      <c r="Z73" s="60">
        <f t="shared" si="49"/>
        <v>43.783655166625998</v>
      </c>
      <c r="AA73" s="60">
        <f t="shared" si="49"/>
        <v>43.721286773681598</v>
      </c>
      <c r="AB73" s="60">
        <f t="shared" si="49"/>
        <v>33.7281332015991</v>
      </c>
      <c r="AC73" s="60">
        <f t="shared" si="49"/>
        <v>40.769144058227504</v>
      </c>
      <c r="AD73" s="60">
        <f t="shared" si="49"/>
        <v>42.279657363891602</v>
      </c>
      <c r="AE73" s="60">
        <f t="shared" si="49"/>
        <v>38.785678863525398</v>
      </c>
      <c r="AF73" s="60">
        <f t="shared" si="49"/>
        <v>39.400175094604499</v>
      </c>
      <c r="AG73" s="60">
        <f t="shared" si="49"/>
        <v>44.640855789184599</v>
      </c>
      <c r="AH73" s="61">
        <f t="shared" si="49"/>
        <v>39.228132247924798</v>
      </c>
      <c r="AI73" s="70">
        <f t="shared" si="50"/>
        <v>-7.4218673706055043</v>
      </c>
      <c r="AJ73" s="94"/>
      <c r="AK73" s="50" t="s">
        <v>120</v>
      </c>
      <c r="AL73" s="51">
        <v>30.899999618530298</v>
      </c>
      <c r="AM73" s="51">
        <v>26.250000953674299</v>
      </c>
      <c r="AN73" s="51">
        <v>32.149999618530302</v>
      </c>
      <c r="AO73" s="51">
        <v>20.350000381469702</v>
      </c>
      <c r="AP73" s="51">
        <v>31.118966102600101</v>
      </c>
      <c r="AQ73" s="51">
        <v>31.903873443603501</v>
      </c>
      <c r="AR73" s="51">
        <v>25.422423362731902</v>
      </c>
      <c r="AS73" s="51">
        <v>30.9490776062012</v>
      </c>
      <c r="AT73" s="51">
        <v>38.962410926818798</v>
      </c>
      <c r="AU73" s="51">
        <v>31.218955993652301</v>
      </c>
      <c r="AV73" s="51">
        <v>26.640265464782701</v>
      </c>
      <c r="AW73" s="51">
        <v>32.630290985107401</v>
      </c>
      <c r="AX73" s="51">
        <v>36.912919998168903</v>
      </c>
      <c r="AY73" s="51">
        <v>30.216005325317401</v>
      </c>
      <c r="AZ73" s="51">
        <v>37.751926422119098</v>
      </c>
    </row>
    <row r="74" spans="14:52" x14ac:dyDescent="0.25">
      <c r="N74" s="42"/>
      <c r="O74" s="37"/>
      <c r="P74" s="37"/>
      <c r="Q74" s="37"/>
      <c r="S74" s="66" t="s">
        <v>97</v>
      </c>
      <c r="T74" s="64">
        <f t="shared" si="51"/>
        <v>60.599998474121101</v>
      </c>
      <c r="U74" s="64">
        <f t="shared" si="49"/>
        <v>46</v>
      </c>
      <c r="V74" s="64">
        <f t="shared" si="49"/>
        <v>47.050001144409201</v>
      </c>
      <c r="W74" s="64">
        <f t="shared" si="49"/>
        <v>46.5</v>
      </c>
      <c r="X74" s="64">
        <f t="shared" si="49"/>
        <v>52.088104248046903</v>
      </c>
      <c r="Y74" s="64">
        <f t="shared" si="49"/>
        <v>41.7739772796631</v>
      </c>
      <c r="Z74" s="64">
        <f t="shared" si="49"/>
        <v>39.096422195434599</v>
      </c>
      <c r="AA74" s="64">
        <f t="shared" si="49"/>
        <v>43.772882461547901</v>
      </c>
      <c r="AB74" s="64">
        <f t="shared" si="49"/>
        <v>43.602922439575202</v>
      </c>
      <c r="AC74" s="64">
        <f t="shared" si="49"/>
        <v>34.470570564269998</v>
      </c>
      <c r="AD74" s="64">
        <f t="shared" si="49"/>
        <v>40.8943386077881</v>
      </c>
      <c r="AE74" s="64">
        <f t="shared" si="49"/>
        <v>42.371269226074197</v>
      </c>
      <c r="AF74" s="64">
        <f t="shared" si="49"/>
        <v>39.166761398315401</v>
      </c>
      <c r="AG74" s="64">
        <f t="shared" si="49"/>
        <v>39.604303359985401</v>
      </c>
      <c r="AH74" s="67">
        <f t="shared" si="49"/>
        <v>44.647497177124002</v>
      </c>
      <c r="AI74" s="71">
        <f t="shared" si="50"/>
        <v>-15.952501296997099</v>
      </c>
      <c r="AJ74" s="94"/>
      <c r="AK74" s="50" t="s">
        <v>121</v>
      </c>
      <c r="AL74" s="51">
        <v>24.199999809265101</v>
      </c>
      <c r="AM74" s="51">
        <v>29.899999618530298</v>
      </c>
      <c r="AN74" s="51">
        <v>27.199998855590799</v>
      </c>
      <c r="AO74" s="51">
        <v>32.899999618530302</v>
      </c>
      <c r="AP74" s="51">
        <v>20.3015699386597</v>
      </c>
      <c r="AQ74" s="51">
        <v>30.639551162719702</v>
      </c>
      <c r="AR74" s="51">
        <v>31.250121116638201</v>
      </c>
      <c r="AS74" s="51">
        <v>25.1783285140991</v>
      </c>
      <c r="AT74" s="51">
        <v>30.436800956726099</v>
      </c>
      <c r="AU74" s="51">
        <v>38.295939445495598</v>
      </c>
      <c r="AV74" s="51">
        <v>30.701990127563501</v>
      </c>
      <c r="AW74" s="51">
        <v>26.365506172180201</v>
      </c>
      <c r="AX74" s="51">
        <v>32.155375480651898</v>
      </c>
      <c r="AY74" s="51">
        <v>36.378740310668903</v>
      </c>
      <c r="AZ74" s="51">
        <v>29.877559661865199</v>
      </c>
    </row>
    <row r="75" spans="14:52" x14ac:dyDescent="0.25">
      <c r="N75" s="42"/>
      <c r="O75" s="37"/>
      <c r="P75" s="37"/>
      <c r="Q75" s="37"/>
      <c r="S75" s="29" t="s">
        <v>98</v>
      </c>
      <c r="T75" s="60">
        <f t="shared" si="51"/>
        <v>43.399999618530302</v>
      </c>
      <c r="U75" s="60">
        <f t="shared" si="49"/>
        <v>63.5</v>
      </c>
      <c r="V75" s="60">
        <f t="shared" si="49"/>
        <v>46.399999618530302</v>
      </c>
      <c r="W75" s="60">
        <f t="shared" si="49"/>
        <v>45.300001144409201</v>
      </c>
      <c r="X75" s="60">
        <f t="shared" si="49"/>
        <v>46.246097564697301</v>
      </c>
      <c r="Y75" s="60">
        <f t="shared" si="49"/>
        <v>51.685930252075202</v>
      </c>
      <c r="Z75" s="60">
        <f t="shared" si="49"/>
        <v>41.967859268188498</v>
      </c>
      <c r="AA75" s="60">
        <f t="shared" si="49"/>
        <v>39.423786163330099</v>
      </c>
      <c r="AB75" s="60">
        <f t="shared" si="49"/>
        <v>43.686422348022496</v>
      </c>
      <c r="AC75" s="60">
        <f t="shared" si="49"/>
        <v>43.401754379272496</v>
      </c>
      <c r="AD75" s="60">
        <f t="shared" si="49"/>
        <v>35.032784461975098</v>
      </c>
      <c r="AE75" s="60">
        <f t="shared" si="49"/>
        <v>40.908765792846701</v>
      </c>
      <c r="AF75" s="60">
        <f t="shared" si="49"/>
        <v>42.363567352294901</v>
      </c>
      <c r="AG75" s="60">
        <f t="shared" si="49"/>
        <v>39.417209625244098</v>
      </c>
      <c r="AH75" s="61">
        <f t="shared" si="49"/>
        <v>39.7167873382568</v>
      </c>
      <c r="AI75" s="70">
        <f t="shared" si="50"/>
        <v>-3.6832122802735014</v>
      </c>
      <c r="AJ75" s="94"/>
      <c r="AK75" s="50" t="s">
        <v>122</v>
      </c>
      <c r="AL75" s="51">
        <v>17.949999809265101</v>
      </c>
      <c r="AM75" s="51">
        <v>23.900000572204601</v>
      </c>
      <c r="AN75" s="51">
        <v>29.149999618530298</v>
      </c>
      <c r="AO75" s="51">
        <v>25.849999427795399</v>
      </c>
      <c r="AP75" s="51">
        <v>32.132262229919398</v>
      </c>
      <c r="AQ75" s="51">
        <v>20.062371253967299</v>
      </c>
      <c r="AR75" s="51">
        <v>29.958710670471199</v>
      </c>
      <c r="AS75" s="51">
        <v>30.405814170837399</v>
      </c>
      <c r="AT75" s="51">
        <v>24.740653038024899</v>
      </c>
      <c r="AU75" s="51">
        <v>29.730308532714801</v>
      </c>
      <c r="AV75" s="51">
        <v>37.419142723083503</v>
      </c>
      <c r="AW75" s="51">
        <v>29.991681098937999</v>
      </c>
      <c r="AX75" s="51">
        <v>25.896542549133301</v>
      </c>
      <c r="AY75" s="51">
        <v>31.485692977905298</v>
      </c>
      <c r="AZ75" s="51">
        <v>35.641075134277301</v>
      </c>
    </row>
    <row r="76" spans="14:52" x14ac:dyDescent="0.25">
      <c r="N76" s="42"/>
      <c r="O76" s="37"/>
      <c r="P76" s="37"/>
      <c r="Q76" s="37"/>
      <c r="S76" s="66" t="s">
        <v>99</v>
      </c>
      <c r="T76" s="64">
        <f t="shared" si="51"/>
        <v>46.100000381469698</v>
      </c>
      <c r="U76" s="64">
        <f t="shared" si="49"/>
        <v>43.649999618530302</v>
      </c>
      <c r="V76" s="64">
        <f t="shared" si="49"/>
        <v>66.450000762939496</v>
      </c>
      <c r="W76" s="64">
        <f t="shared" si="49"/>
        <v>47.5</v>
      </c>
      <c r="X76" s="64">
        <f t="shared" si="49"/>
        <v>45.213624954223597</v>
      </c>
      <c r="Y76" s="64">
        <f t="shared" si="49"/>
        <v>45.9224758148193</v>
      </c>
      <c r="Z76" s="64">
        <f t="shared" si="49"/>
        <v>51.230882644653299</v>
      </c>
      <c r="AA76" s="64">
        <f t="shared" si="49"/>
        <v>42.0459594726563</v>
      </c>
      <c r="AB76" s="64">
        <f t="shared" si="49"/>
        <v>39.634128570556598</v>
      </c>
      <c r="AC76" s="64">
        <f t="shared" si="49"/>
        <v>43.523843765258803</v>
      </c>
      <c r="AD76" s="64">
        <f t="shared" si="49"/>
        <v>43.134828567504897</v>
      </c>
      <c r="AE76" s="64">
        <f t="shared" si="49"/>
        <v>35.444140434265101</v>
      </c>
      <c r="AF76" s="64">
        <f t="shared" si="49"/>
        <v>40.823936462402301</v>
      </c>
      <c r="AG76" s="64">
        <f t="shared" si="49"/>
        <v>42.273927688598597</v>
      </c>
      <c r="AH76" s="67">
        <f t="shared" si="49"/>
        <v>39.5552463531494</v>
      </c>
      <c r="AI76" s="71">
        <f t="shared" si="50"/>
        <v>-6.5447540283202983</v>
      </c>
      <c r="AJ76" s="94"/>
      <c r="AK76" s="50" t="s">
        <v>123</v>
      </c>
      <c r="AL76" s="51">
        <v>15.3999996185303</v>
      </c>
      <c r="AM76" s="51">
        <v>18.699999809265101</v>
      </c>
      <c r="AN76" s="51">
        <v>23.800000190734899</v>
      </c>
      <c r="AO76" s="51">
        <v>28.149999618530298</v>
      </c>
      <c r="AP76" s="51">
        <v>25.264030456543001</v>
      </c>
      <c r="AQ76" s="51">
        <v>31.200966835022001</v>
      </c>
      <c r="AR76" s="51">
        <v>19.684658050537099</v>
      </c>
      <c r="AS76" s="51">
        <v>29.121446609497099</v>
      </c>
      <c r="AT76" s="51">
        <v>29.433204650878899</v>
      </c>
      <c r="AU76" s="51">
        <v>24.156131744384801</v>
      </c>
      <c r="AV76" s="51">
        <v>28.886621475219702</v>
      </c>
      <c r="AW76" s="51">
        <v>36.380580902099602</v>
      </c>
      <c r="AX76" s="51">
        <v>29.137127876281699</v>
      </c>
      <c r="AY76" s="51">
        <v>25.287723541259801</v>
      </c>
      <c r="AZ76" s="51">
        <v>30.6755514144897</v>
      </c>
    </row>
    <row r="77" spans="14:52" x14ac:dyDescent="0.25">
      <c r="N77" s="42"/>
      <c r="O77" s="37"/>
      <c r="P77" s="37"/>
      <c r="Q77" s="37"/>
      <c r="S77" s="68" t="s">
        <v>100</v>
      </c>
      <c r="T77" s="62">
        <f t="shared" si="51"/>
        <v>47.350000381469698</v>
      </c>
      <c r="U77" s="62">
        <f t="shared" si="49"/>
        <v>45.299999237060497</v>
      </c>
      <c r="V77" s="62">
        <f t="shared" si="49"/>
        <v>43.649999618530302</v>
      </c>
      <c r="W77" s="62">
        <f t="shared" si="49"/>
        <v>66.700000762939496</v>
      </c>
      <c r="X77" s="62">
        <f t="shared" si="49"/>
        <v>47.167858123779297</v>
      </c>
      <c r="Y77" s="62">
        <f t="shared" si="49"/>
        <v>45.044879913330099</v>
      </c>
      <c r="Z77" s="62">
        <f t="shared" si="49"/>
        <v>45.564447402954102</v>
      </c>
      <c r="AA77" s="62">
        <f t="shared" si="49"/>
        <v>50.7634601593018</v>
      </c>
      <c r="AB77" s="62">
        <f t="shared" si="49"/>
        <v>42.063337326049798</v>
      </c>
      <c r="AC77" s="62">
        <f t="shared" si="49"/>
        <v>39.746919631958001</v>
      </c>
      <c r="AD77" s="62">
        <f t="shared" si="49"/>
        <v>43.322097778320298</v>
      </c>
      <c r="AE77" s="62">
        <f t="shared" si="49"/>
        <v>42.861156463622997</v>
      </c>
      <c r="AF77" s="62">
        <f t="shared" si="49"/>
        <v>35.744688034057603</v>
      </c>
      <c r="AG77" s="62">
        <f t="shared" si="49"/>
        <v>40.714212417602504</v>
      </c>
      <c r="AH77" s="63">
        <f t="shared" si="49"/>
        <v>42.1500148773193</v>
      </c>
      <c r="AI77" s="92">
        <f t="shared" si="50"/>
        <v>-5.1999855041503977</v>
      </c>
      <c r="AJ77" s="94"/>
      <c r="AK77" s="50" t="s">
        <v>124</v>
      </c>
      <c r="AL77" s="51">
        <v>13.3500003814697</v>
      </c>
      <c r="AM77" s="51">
        <v>15.3999996185303</v>
      </c>
      <c r="AN77" s="51">
        <v>18.699999809265101</v>
      </c>
      <c r="AO77" s="51">
        <v>22.800000190734899</v>
      </c>
      <c r="AP77" s="51">
        <v>27.288667678833001</v>
      </c>
      <c r="AQ77" s="51">
        <v>24.5970764160156</v>
      </c>
      <c r="AR77" s="51">
        <v>30.195602416992202</v>
      </c>
      <c r="AS77" s="51">
        <v>19.227511405944799</v>
      </c>
      <c r="AT77" s="51">
        <v>28.216135978698698</v>
      </c>
      <c r="AU77" s="51">
        <v>28.4061279296875</v>
      </c>
      <c r="AV77" s="51">
        <v>23.499151229858398</v>
      </c>
      <c r="AW77" s="51">
        <v>27.978848457336401</v>
      </c>
      <c r="AX77" s="51">
        <v>35.279743194580099</v>
      </c>
      <c r="AY77" s="51">
        <v>28.2220764160156</v>
      </c>
      <c r="AZ77" s="51">
        <v>24.610058784484899</v>
      </c>
    </row>
    <row r="78" spans="14:52" x14ac:dyDescent="0.25">
      <c r="N78" s="42"/>
      <c r="O78" s="37"/>
      <c r="P78" s="37"/>
      <c r="Q78" s="37"/>
      <c r="S78" s="3" t="s">
        <v>9</v>
      </c>
      <c r="T78" s="60">
        <f>SUM(T68:T77)</f>
        <v>468.54999828338623</v>
      </c>
      <c r="U78" s="60">
        <f t="shared" ref="U78:AI78" si="52">SUM(U68:U77)</f>
        <v>462.94999885559076</v>
      </c>
      <c r="V78" s="60">
        <f t="shared" si="52"/>
        <v>468.89999961853039</v>
      </c>
      <c r="W78" s="60">
        <f t="shared" si="52"/>
        <v>452.50000381469732</v>
      </c>
      <c r="X78" s="60">
        <f t="shared" si="52"/>
        <v>427.20049858093273</v>
      </c>
      <c r="Y78" s="60">
        <f t="shared" si="52"/>
        <v>422.89167881011963</v>
      </c>
      <c r="Z78" s="60">
        <f t="shared" si="52"/>
        <v>414.87848949432379</v>
      </c>
      <c r="AA78" s="60">
        <f t="shared" si="52"/>
        <v>408.98583698272722</v>
      </c>
      <c r="AB78" s="60">
        <f t="shared" si="52"/>
        <v>404.82630443572981</v>
      </c>
      <c r="AC78" s="60">
        <f t="shared" si="52"/>
        <v>401.69542789459223</v>
      </c>
      <c r="AD78" s="60">
        <f t="shared" si="52"/>
        <v>404.03700160980219</v>
      </c>
      <c r="AE78" s="60">
        <f t="shared" si="52"/>
        <v>403.4157342910766</v>
      </c>
      <c r="AF78" s="60">
        <f t="shared" si="52"/>
        <v>403.58537864685053</v>
      </c>
      <c r="AG78" s="60">
        <f t="shared" si="52"/>
        <v>409.98158454895014</v>
      </c>
      <c r="AH78" s="60">
        <f t="shared" si="52"/>
        <v>412.6188011169433</v>
      </c>
      <c r="AI78" s="60">
        <f t="shared" si="52"/>
        <v>-55.931197166442907</v>
      </c>
      <c r="AJ78" s="99"/>
      <c r="AK78" s="50" t="s">
        <v>125</v>
      </c>
      <c r="AL78" s="51">
        <v>15.2999997138977</v>
      </c>
      <c r="AM78" s="51">
        <v>14</v>
      </c>
      <c r="AN78" s="51">
        <v>16.399999618530298</v>
      </c>
      <c r="AO78" s="51">
        <v>18.099999427795399</v>
      </c>
      <c r="AP78" s="51">
        <v>22.106641769409201</v>
      </c>
      <c r="AQ78" s="51">
        <v>26.406989097595201</v>
      </c>
      <c r="AR78" s="51">
        <v>23.893550872802699</v>
      </c>
      <c r="AS78" s="51">
        <v>29.1785440444946</v>
      </c>
      <c r="AT78" s="51">
        <v>18.726112365722699</v>
      </c>
      <c r="AU78" s="51">
        <v>27.3036785125732</v>
      </c>
      <c r="AV78" s="51">
        <v>27.3903646469116</v>
      </c>
      <c r="AW78" s="51">
        <v>22.821736335754402</v>
      </c>
      <c r="AX78" s="51">
        <v>27.066437721252399</v>
      </c>
      <c r="AY78" s="51">
        <v>34.194552421569803</v>
      </c>
      <c r="AZ78" s="51">
        <v>27.309868812561</v>
      </c>
    </row>
    <row r="79" spans="14:52" x14ac:dyDescent="0.25">
      <c r="N79" s="42"/>
      <c r="O79" s="37"/>
      <c r="P79" s="37"/>
      <c r="Q79" s="37"/>
      <c r="S79" s="75" t="s">
        <v>101</v>
      </c>
      <c r="T79" s="76">
        <f>AL54</f>
        <v>40.699998855590799</v>
      </c>
      <c r="U79" s="76">
        <f t="shared" ref="U79:AH88" si="53">AM54</f>
        <v>43.350000381469698</v>
      </c>
      <c r="V79" s="76">
        <f t="shared" si="53"/>
        <v>46.049999237060497</v>
      </c>
      <c r="W79" s="76">
        <f t="shared" si="53"/>
        <v>43.399999618530302</v>
      </c>
      <c r="X79" s="76">
        <f t="shared" si="53"/>
        <v>65.181667327880902</v>
      </c>
      <c r="Y79" s="76">
        <f t="shared" si="53"/>
        <v>46.737737655639599</v>
      </c>
      <c r="Z79" s="76">
        <f t="shared" si="53"/>
        <v>44.776145935058601</v>
      </c>
      <c r="AA79" s="76">
        <f t="shared" si="53"/>
        <v>45.139247894287102</v>
      </c>
      <c r="AB79" s="76">
        <f t="shared" si="53"/>
        <v>50.251026153564503</v>
      </c>
      <c r="AC79" s="76">
        <f t="shared" si="53"/>
        <v>41.9785861968994</v>
      </c>
      <c r="AD79" s="76">
        <f t="shared" si="53"/>
        <v>39.731254577636697</v>
      </c>
      <c r="AE79" s="76">
        <f t="shared" si="53"/>
        <v>43.040298461914098</v>
      </c>
      <c r="AF79" s="76">
        <f t="shared" si="53"/>
        <v>42.5337810516357</v>
      </c>
      <c r="AG79" s="76">
        <f t="shared" si="53"/>
        <v>35.910362243652301</v>
      </c>
      <c r="AH79" s="77">
        <f t="shared" si="53"/>
        <v>40.5406684875488</v>
      </c>
      <c r="AI79" s="91">
        <f t="shared" ref="AI79:AI88" si="54">AH79-T79</f>
        <v>-0.15933036804199929</v>
      </c>
      <c r="AJ79" s="94"/>
      <c r="AK79" s="50" t="s">
        <v>126</v>
      </c>
      <c r="AL79" s="51">
        <v>17</v>
      </c>
      <c r="AM79" s="51">
        <v>15.2999997138977</v>
      </c>
      <c r="AN79" s="51">
        <v>13</v>
      </c>
      <c r="AO79" s="51">
        <v>14.6499996185303</v>
      </c>
      <c r="AP79" s="51">
        <v>17.524157524108901</v>
      </c>
      <c r="AQ79" s="51">
        <v>21.395339012146</v>
      </c>
      <c r="AR79" s="51">
        <v>25.514546394348098</v>
      </c>
      <c r="AS79" s="51">
        <v>23.159142494201699</v>
      </c>
      <c r="AT79" s="51">
        <v>28.1648654937744</v>
      </c>
      <c r="AU79" s="51">
        <v>18.186404228210399</v>
      </c>
      <c r="AV79" s="51">
        <v>26.380869865417498</v>
      </c>
      <c r="AW79" s="51">
        <v>26.390527725219702</v>
      </c>
      <c r="AX79" s="51">
        <v>22.122290611267101</v>
      </c>
      <c r="AY79" s="51">
        <v>26.1569213867188</v>
      </c>
      <c r="AZ79" s="51">
        <v>33.117580413818402</v>
      </c>
    </row>
    <row r="80" spans="14:52" x14ac:dyDescent="0.25">
      <c r="N80" s="42"/>
      <c r="O80" s="37"/>
      <c r="P80" s="37"/>
      <c r="Q80" s="37"/>
      <c r="S80" s="29" t="s">
        <v>102</v>
      </c>
      <c r="T80" s="60">
        <f>AL55</f>
        <v>41.050001144409201</v>
      </c>
      <c r="U80" s="60">
        <f t="shared" si="53"/>
        <v>41.699998855590799</v>
      </c>
      <c r="V80" s="60">
        <f t="shared" si="53"/>
        <v>43.25</v>
      </c>
      <c r="W80" s="60">
        <f t="shared" si="53"/>
        <v>46.049999237060497</v>
      </c>
      <c r="X80" s="60">
        <f t="shared" si="53"/>
        <v>43.039276123046903</v>
      </c>
      <c r="Y80" s="60">
        <f t="shared" si="53"/>
        <v>63.562669754028299</v>
      </c>
      <c r="Z80" s="60">
        <f t="shared" si="53"/>
        <v>46.134086608886697</v>
      </c>
      <c r="AA80" s="60">
        <f t="shared" si="53"/>
        <v>44.320762634277301</v>
      </c>
      <c r="AB80" s="60">
        <f t="shared" si="53"/>
        <v>44.569591522216797</v>
      </c>
      <c r="AC80" s="60">
        <f t="shared" si="53"/>
        <v>49.550006866455099</v>
      </c>
      <c r="AD80" s="60">
        <f t="shared" si="53"/>
        <v>41.677047729492202</v>
      </c>
      <c r="AE80" s="60">
        <f t="shared" si="53"/>
        <v>39.516963958740199</v>
      </c>
      <c r="AF80" s="60">
        <f t="shared" si="53"/>
        <v>42.579896926879897</v>
      </c>
      <c r="AG80" s="60">
        <f t="shared" si="53"/>
        <v>42.032098770141602</v>
      </c>
      <c r="AH80" s="61">
        <f t="shared" si="53"/>
        <v>35.865982055664098</v>
      </c>
      <c r="AI80" s="70">
        <f t="shared" si="54"/>
        <v>-5.184019088745103</v>
      </c>
      <c r="AJ80" s="94"/>
      <c r="AK80" s="50" t="s">
        <v>127</v>
      </c>
      <c r="AL80" s="51">
        <v>12.199999809265099</v>
      </c>
      <c r="AM80" s="51">
        <v>16.25</v>
      </c>
      <c r="AN80" s="51">
        <v>15.2999997138977</v>
      </c>
      <c r="AO80" s="51">
        <v>12.25</v>
      </c>
      <c r="AP80" s="51">
        <v>14.1381669044495</v>
      </c>
      <c r="AQ80" s="51">
        <v>16.894019126892101</v>
      </c>
      <c r="AR80" s="51">
        <v>20.638854026794402</v>
      </c>
      <c r="AS80" s="51">
        <v>24.5764627456665</v>
      </c>
      <c r="AT80" s="51">
        <v>22.375322341918899</v>
      </c>
      <c r="AU80" s="51">
        <v>27.112357139587399</v>
      </c>
      <c r="AV80" s="51">
        <v>17.598391532897899</v>
      </c>
      <c r="AW80" s="51">
        <v>25.413642883300799</v>
      </c>
      <c r="AX80" s="51">
        <v>25.352123260498001</v>
      </c>
      <c r="AY80" s="51">
        <v>21.377998352050799</v>
      </c>
      <c r="AZ80" s="51">
        <v>25.209077835083001</v>
      </c>
    </row>
    <row r="81" spans="14:52" x14ac:dyDescent="0.25">
      <c r="N81" s="42"/>
      <c r="O81" s="37"/>
      <c r="P81" s="37"/>
      <c r="Q81" s="37"/>
      <c r="S81" s="66" t="s">
        <v>103</v>
      </c>
      <c r="T81" s="64">
        <f t="shared" ref="T81:T88" si="55">AL56</f>
        <v>39.299999237060497</v>
      </c>
      <c r="U81" s="64">
        <f t="shared" si="53"/>
        <v>42.600000381469698</v>
      </c>
      <c r="V81" s="64">
        <f t="shared" si="53"/>
        <v>42.599998474121101</v>
      </c>
      <c r="W81" s="64">
        <f t="shared" si="53"/>
        <v>40.649999618530302</v>
      </c>
      <c r="X81" s="64">
        <f t="shared" si="53"/>
        <v>45.124077796936</v>
      </c>
      <c r="Y81" s="64">
        <f t="shared" si="53"/>
        <v>42.500247955322301</v>
      </c>
      <c r="Z81" s="64">
        <f t="shared" si="53"/>
        <v>61.861625671386697</v>
      </c>
      <c r="AA81" s="64">
        <f t="shared" si="53"/>
        <v>45.399410247802699</v>
      </c>
      <c r="AB81" s="64">
        <f t="shared" si="53"/>
        <v>43.719034194946303</v>
      </c>
      <c r="AC81" s="64">
        <f t="shared" si="53"/>
        <v>43.8747234344482</v>
      </c>
      <c r="AD81" s="64">
        <f t="shared" si="53"/>
        <v>48.703433990478501</v>
      </c>
      <c r="AE81" s="64">
        <f t="shared" si="53"/>
        <v>41.204809188842802</v>
      </c>
      <c r="AF81" s="64">
        <f t="shared" si="53"/>
        <v>39.146278381347699</v>
      </c>
      <c r="AG81" s="64">
        <f t="shared" si="53"/>
        <v>41.982320785522496</v>
      </c>
      <c r="AH81" s="67">
        <f t="shared" si="53"/>
        <v>41.391242980957003</v>
      </c>
      <c r="AI81" s="71">
        <f t="shared" si="54"/>
        <v>2.0912437438965057</v>
      </c>
      <c r="AJ81" s="94"/>
      <c r="AK81" s="50" t="s">
        <v>128</v>
      </c>
      <c r="AL81" s="51">
        <v>10.600000143051099</v>
      </c>
      <c r="AM81" s="51">
        <v>13.199999809265099</v>
      </c>
      <c r="AN81" s="51">
        <v>15.5</v>
      </c>
      <c r="AO81" s="51">
        <v>15.2999997138977</v>
      </c>
      <c r="AP81" s="51">
        <v>11.7864036560059</v>
      </c>
      <c r="AQ81" s="51">
        <v>13.599996089935299</v>
      </c>
      <c r="AR81" s="51">
        <v>16.239896774291999</v>
      </c>
      <c r="AS81" s="51">
        <v>19.857481002807599</v>
      </c>
      <c r="AT81" s="51">
        <v>23.619948387146</v>
      </c>
      <c r="AU81" s="51">
        <v>21.569867134094199</v>
      </c>
      <c r="AV81" s="51">
        <v>26.044929504394499</v>
      </c>
      <c r="AW81" s="51">
        <v>16.991558551788302</v>
      </c>
      <c r="AX81" s="51">
        <v>24.422558784484899</v>
      </c>
      <c r="AY81" s="51">
        <v>24.294829368591301</v>
      </c>
      <c r="AZ81" s="51">
        <v>20.611125946044901</v>
      </c>
    </row>
    <row r="82" spans="14:52" x14ac:dyDescent="0.25">
      <c r="N82" s="42"/>
      <c r="O82" s="37"/>
      <c r="P82" s="37"/>
      <c r="Q82" s="37"/>
      <c r="S82" s="29" t="s">
        <v>104</v>
      </c>
      <c r="T82" s="60">
        <f t="shared" si="55"/>
        <v>28.75</v>
      </c>
      <c r="U82" s="60">
        <f t="shared" si="53"/>
        <v>38.299999237060497</v>
      </c>
      <c r="V82" s="60">
        <f t="shared" si="53"/>
        <v>43.549999237060497</v>
      </c>
      <c r="W82" s="60">
        <f t="shared" si="53"/>
        <v>44.199998855590799</v>
      </c>
      <c r="X82" s="60">
        <f t="shared" si="53"/>
        <v>40.270723342895501</v>
      </c>
      <c r="Y82" s="60">
        <f t="shared" si="53"/>
        <v>44.134208679199197</v>
      </c>
      <c r="Z82" s="60">
        <f t="shared" si="53"/>
        <v>41.930418014526403</v>
      </c>
      <c r="AA82" s="60">
        <f t="shared" si="53"/>
        <v>60.197147369384801</v>
      </c>
      <c r="AB82" s="60">
        <f t="shared" si="53"/>
        <v>44.669946670532198</v>
      </c>
      <c r="AC82" s="60">
        <f t="shared" si="53"/>
        <v>43.105747222900398</v>
      </c>
      <c r="AD82" s="60">
        <f t="shared" si="53"/>
        <v>43.192422866821303</v>
      </c>
      <c r="AE82" s="60">
        <f t="shared" si="53"/>
        <v>47.836261749267599</v>
      </c>
      <c r="AF82" s="60">
        <f t="shared" si="53"/>
        <v>40.695924758911097</v>
      </c>
      <c r="AG82" s="60">
        <f t="shared" si="53"/>
        <v>38.765951156616197</v>
      </c>
      <c r="AH82" s="61">
        <f t="shared" si="53"/>
        <v>41.3838920593262</v>
      </c>
      <c r="AI82" s="70">
        <f t="shared" si="54"/>
        <v>12.6338920593262</v>
      </c>
      <c r="AJ82" s="94"/>
      <c r="AK82" s="50" t="s">
        <v>129</v>
      </c>
      <c r="AL82" s="51">
        <v>6.2999999523162797</v>
      </c>
      <c r="AM82" s="51">
        <v>10.399999856948901</v>
      </c>
      <c r="AN82" s="51">
        <v>11.449999809265099</v>
      </c>
      <c r="AO82" s="51">
        <v>15.5</v>
      </c>
      <c r="AP82" s="51">
        <v>14.3160600662231</v>
      </c>
      <c r="AQ82" s="51">
        <v>11.2510833740234</v>
      </c>
      <c r="AR82" s="51">
        <v>12.970630645751999</v>
      </c>
      <c r="AS82" s="51">
        <v>15.5044779777527</v>
      </c>
      <c r="AT82" s="51">
        <v>18.9748086929321</v>
      </c>
      <c r="AU82" s="51">
        <v>22.545265197753899</v>
      </c>
      <c r="AV82" s="51">
        <v>20.663748741149899</v>
      </c>
      <c r="AW82" s="51">
        <v>24.851224899291999</v>
      </c>
      <c r="AX82" s="51">
        <v>16.2967414855957</v>
      </c>
      <c r="AY82" s="51">
        <v>23.320446968078599</v>
      </c>
      <c r="AZ82" s="51">
        <v>23.103617668151902</v>
      </c>
    </row>
    <row r="83" spans="14:52" x14ac:dyDescent="0.25">
      <c r="N83" s="42"/>
      <c r="O83" s="37"/>
      <c r="P83" s="37"/>
      <c r="Q83" s="37"/>
      <c r="S83" s="66" t="s">
        <v>105</v>
      </c>
      <c r="T83" s="64">
        <f t="shared" si="55"/>
        <v>39.550001144409201</v>
      </c>
      <c r="U83" s="64">
        <f t="shared" si="53"/>
        <v>27.800000190734899</v>
      </c>
      <c r="V83" s="64">
        <f t="shared" si="53"/>
        <v>37.049999237060497</v>
      </c>
      <c r="W83" s="64">
        <f t="shared" si="53"/>
        <v>42.700000762939503</v>
      </c>
      <c r="X83" s="64">
        <f t="shared" si="53"/>
        <v>43.5118732452393</v>
      </c>
      <c r="Y83" s="64">
        <f t="shared" si="53"/>
        <v>39.960293769836397</v>
      </c>
      <c r="Z83" s="64">
        <f t="shared" si="53"/>
        <v>43.307945251464801</v>
      </c>
      <c r="AA83" s="64">
        <f t="shared" si="53"/>
        <v>41.468128204345703</v>
      </c>
      <c r="AB83" s="64">
        <f t="shared" si="53"/>
        <v>58.697525024414098</v>
      </c>
      <c r="AC83" s="64">
        <f t="shared" si="53"/>
        <v>44.055511474609403</v>
      </c>
      <c r="AD83" s="64">
        <f t="shared" si="53"/>
        <v>42.596195220947301</v>
      </c>
      <c r="AE83" s="64">
        <f t="shared" si="53"/>
        <v>42.626747131347699</v>
      </c>
      <c r="AF83" s="64">
        <f t="shared" si="53"/>
        <v>47.091220855712898</v>
      </c>
      <c r="AG83" s="64">
        <f t="shared" si="53"/>
        <v>40.299848556518597</v>
      </c>
      <c r="AH83" s="67">
        <f t="shared" si="53"/>
        <v>38.487829208374002</v>
      </c>
      <c r="AI83" s="71">
        <f t="shared" si="54"/>
        <v>-1.0621719360351989</v>
      </c>
      <c r="AJ83" s="94"/>
      <c r="AK83" s="50" t="s">
        <v>130</v>
      </c>
      <c r="AL83" s="51">
        <v>6.6999998092651403</v>
      </c>
      <c r="AM83" s="51">
        <v>4.7999999523162797</v>
      </c>
      <c r="AN83" s="51">
        <v>10.399999856948901</v>
      </c>
      <c r="AO83" s="51">
        <v>7.9499998092651403</v>
      </c>
      <c r="AP83" s="51">
        <v>14.5962781906128</v>
      </c>
      <c r="AQ83" s="51">
        <v>13.37965965271</v>
      </c>
      <c r="AR83" s="51">
        <v>10.722003936767599</v>
      </c>
      <c r="AS83" s="51">
        <v>12.3491859436035</v>
      </c>
      <c r="AT83" s="51">
        <v>14.777109622955299</v>
      </c>
      <c r="AU83" s="51">
        <v>18.097734451293899</v>
      </c>
      <c r="AV83" s="51">
        <v>21.4738416671753</v>
      </c>
      <c r="AW83" s="51">
        <v>19.754890441894499</v>
      </c>
      <c r="AX83" s="51">
        <v>23.660575866699201</v>
      </c>
      <c r="AY83" s="51">
        <v>15.6087036132813</v>
      </c>
      <c r="AZ83" s="51">
        <v>22.231972694397001</v>
      </c>
    </row>
    <row r="84" spans="14:52" x14ac:dyDescent="0.25">
      <c r="N84" s="42"/>
      <c r="O84" s="37"/>
      <c r="P84" s="37"/>
      <c r="Q84" s="37"/>
      <c r="S84" s="29" t="s">
        <v>106</v>
      </c>
      <c r="T84" s="60">
        <f t="shared" si="55"/>
        <v>43.399999618530302</v>
      </c>
      <c r="U84" s="60">
        <f t="shared" si="53"/>
        <v>40.399999618530302</v>
      </c>
      <c r="V84" s="60">
        <f t="shared" si="53"/>
        <v>28.050000190734899</v>
      </c>
      <c r="W84" s="60">
        <f t="shared" si="53"/>
        <v>38.299999237060497</v>
      </c>
      <c r="X84" s="60">
        <f t="shared" si="53"/>
        <v>42.169918060302699</v>
      </c>
      <c r="Y84" s="60">
        <f t="shared" si="53"/>
        <v>42.835025787353501</v>
      </c>
      <c r="Z84" s="60">
        <f t="shared" si="53"/>
        <v>39.635910987853997</v>
      </c>
      <c r="AA84" s="60">
        <f t="shared" si="53"/>
        <v>42.561057090759299</v>
      </c>
      <c r="AB84" s="60">
        <f t="shared" si="53"/>
        <v>41.031713485717802</v>
      </c>
      <c r="AC84" s="60">
        <f t="shared" si="53"/>
        <v>57.2666530609131</v>
      </c>
      <c r="AD84" s="60">
        <f t="shared" si="53"/>
        <v>43.459400177002003</v>
      </c>
      <c r="AE84" s="60">
        <f t="shared" si="53"/>
        <v>42.102685928344698</v>
      </c>
      <c r="AF84" s="60">
        <f t="shared" si="53"/>
        <v>42.076395034790004</v>
      </c>
      <c r="AG84" s="60">
        <f t="shared" si="53"/>
        <v>46.379749298095703</v>
      </c>
      <c r="AH84" s="61">
        <f t="shared" si="53"/>
        <v>39.938369750976598</v>
      </c>
      <c r="AI84" s="70">
        <f t="shared" si="54"/>
        <v>-3.4616298675537038</v>
      </c>
      <c r="AJ84" s="94"/>
      <c r="AK84" s="50" t="s">
        <v>131</v>
      </c>
      <c r="AL84" s="51">
        <v>8.9000000953674299</v>
      </c>
      <c r="AM84" s="51">
        <v>6.0999999046325701</v>
      </c>
      <c r="AN84" s="51">
        <v>4.7999999523162797</v>
      </c>
      <c r="AO84" s="51">
        <v>10.399999856948901</v>
      </c>
      <c r="AP84" s="51">
        <v>7.5481841564178502</v>
      </c>
      <c r="AQ84" s="51">
        <v>13.7045650482178</v>
      </c>
      <c r="AR84" s="51">
        <v>12.459585666656499</v>
      </c>
      <c r="AS84" s="51">
        <v>10.184350013732899</v>
      </c>
      <c r="AT84" s="51">
        <v>11.7170932292938</v>
      </c>
      <c r="AU84" s="51">
        <v>14.0510897636414</v>
      </c>
      <c r="AV84" s="51">
        <v>17.216254234314</v>
      </c>
      <c r="AW84" s="51">
        <v>20.3992471694946</v>
      </c>
      <c r="AX84" s="51">
        <v>18.838451385498001</v>
      </c>
      <c r="AY84" s="51">
        <v>22.474021911621101</v>
      </c>
      <c r="AZ84" s="51">
        <v>14.915690898895299</v>
      </c>
    </row>
    <row r="85" spans="14:52" x14ac:dyDescent="0.25">
      <c r="N85" s="42"/>
      <c r="O85" s="37"/>
      <c r="P85" s="37"/>
      <c r="Q85" s="37"/>
      <c r="S85" s="66" t="s">
        <v>107</v>
      </c>
      <c r="T85" s="64">
        <f t="shared" si="55"/>
        <v>32.899999618530302</v>
      </c>
      <c r="U85" s="64">
        <f t="shared" si="53"/>
        <v>41.149999618530302</v>
      </c>
      <c r="V85" s="64">
        <f t="shared" si="53"/>
        <v>39.649999618530302</v>
      </c>
      <c r="W85" s="64">
        <f t="shared" si="53"/>
        <v>27.399999618530298</v>
      </c>
      <c r="X85" s="64">
        <f t="shared" si="53"/>
        <v>37.987991333007798</v>
      </c>
      <c r="Y85" s="64">
        <f t="shared" si="53"/>
        <v>41.612104415893597</v>
      </c>
      <c r="Z85" s="64">
        <f t="shared" si="53"/>
        <v>42.085149765014599</v>
      </c>
      <c r="AA85" s="64">
        <f t="shared" si="53"/>
        <v>39.169284820556598</v>
      </c>
      <c r="AB85" s="64">
        <f t="shared" si="53"/>
        <v>41.918190002441399</v>
      </c>
      <c r="AC85" s="64">
        <f t="shared" si="53"/>
        <v>40.574050903320298</v>
      </c>
      <c r="AD85" s="64">
        <f t="shared" si="53"/>
        <v>55.884616851806598</v>
      </c>
      <c r="AE85" s="64">
        <f t="shared" si="53"/>
        <v>42.8052463531494</v>
      </c>
      <c r="AF85" s="64">
        <f t="shared" si="53"/>
        <v>41.555341720581097</v>
      </c>
      <c r="AG85" s="64">
        <f t="shared" si="53"/>
        <v>41.445341110229499</v>
      </c>
      <c r="AH85" s="67">
        <f t="shared" si="53"/>
        <v>45.665096282958999</v>
      </c>
      <c r="AI85" s="71">
        <f t="shared" si="54"/>
        <v>12.765096664428697</v>
      </c>
      <c r="AJ85" s="94"/>
      <c r="AK85" s="50" t="s">
        <v>132</v>
      </c>
      <c r="AL85" s="51">
        <v>10.149999856948901</v>
      </c>
      <c r="AM85" s="51">
        <v>7.4000000953674299</v>
      </c>
      <c r="AN85" s="51">
        <v>6.8499999046325701</v>
      </c>
      <c r="AO85" s="51">
        <v>4.7999999523162797</v>
      </c>
      <c r="AP85" s="51">
        <v>9.7953476905822807</v>
      </c>
      <c r="AQ85" s="51">
        <v>7.1489176750183097</v>
      </c>
      <c r="AR85" s="51">
        <v>12.8572425842285</v>
      </c>
      <c r="AS85" s="51">
        <v>11.626078128814701</v>
      </c>
      <c r="AT85" s="51">
        <v>9.6732151508331299</v>
      </c>
      <c r="AU85" s="51">
        <v>11.121876955032301</v>
      </c>
      <c r="AV85" s="51">
        <v>13.3511085510254</v>
      </c>
      <c r="AW85" s="51">
        <v>16.360225200653101</v>
      </c>
      <c r="AX85" s="51">
        <v>19.356646537780801</v>
      </c>
      <c r="AY85" s="51">
        <v>17.940676689147899</v>
      </c>
      <c r="AZ85" s="51">
        <v>21.328743934631301</v>
      </c>
    </row>
    <row r="86" spans="14:52" x14ac:dyDescent="0.25">
      <c r="N86" s="42"/>
      <c r="O86" s="37"/>
      <c r="P86" s="37"/>
      <c r="Q86" s="37"/>
      <c r="S86" s="29" t="s">
        <v>108</v>
      </c>
      <c r="T86" s="60">
        <f t="shared" si="55"/>
        <v>39.75</v>
      </c>
      <c r="U86" s="60">
        <f t="shared" si="53"/>
        <v>31.25</v>
      </c>
      <c r="V86" s="60">
        <f t="shared" si="53"/>
        <v>42.75</v>
      </c>
      <c r="W86" s="60">
        <f t="shared" si="53"/>
        <v>39.899999618530302</v>
      </c>
      <c r="X86" s="60">
        <f t="shared" si="53"/>
        <v>27.425775527954102</v>
      </c>
      <c r="Y86" s="60">
        <f t="shared" si="53"/>
        <v>37.730869293212898</v>
      </c>
      <c r="Z86" s="60">
        <f t="shared" si="53"/>
        <v>41.1513576507568</v>
      </c>
      <c r="AA86" s="60">
        <f t="shared" si="53"/>
        <v>41.428949356079102</v>
      </c>
      <c r="AB86" s="60">
        <f t="shared" si="53"/>
        <v>38.735056877136202</v>
      </c>
      <c r="AC86" s="60">
        <f t="shared" si="53"/>
        <v>41.420220375061</v>
      </c>
      <c r="AD86" s="60">
        <f t="shared" si="53"/>
        <v>40.194379806518597</v>
      </c>
      <c r="AE86" s="60">
        <f t="shared" si="53"/>
        <v>54.713636398315401</v>
      </c>
      <c r="AF86" s="60">
        <f t="shared" si="53"/>
        <v>42.232780456542997</v>
      </c>
      <c r="AG86" s="60">
        <f t="shared" si="53"/>
        <v>41.092105865478501</v>
      </c>
      <c r="AH86" s="61">
        <f t="shared" si="53"/>
        <v>40.894899368286097</v>
      </c>
      <c r="AI86" s="70">
        <f t="shared" si="54"/>
        <v>1.1448993682860973</v>
      </c>
      <c r="AJ86" s="94"/>
      <c r="AK86" s="50" t="s">
        <v>133</v>
      </c>
      <c r="AL86" s="51">
        <v>6.2999997138977104</v>
      </c>
      <c r="AM86" s="51">
        <v>9.5499999523162806</v>
      </c>
      <c r="AN86" s="51">
        <v>6.5499999523162797</v>
      </c>
      <c r="AO86" s="51">
        <v>5.3499999046325701</v>
      </c>
      <c r="AP86" s="51">
        <v>4.55108737945557</v>
      </c>
      <c r="AQ86" s="51">
        <v>9.1798281669616699</v>
      </c>
      <c r="AR86" s="51">
        <v>6.7187447547912598</v>
      </c>
      <c r="AS86" s="51">
        <v>11.9891681671143</v>
      </c>
      <c r="AT86" s="51">
        <v>10.790333271026601</v>
      </c>
      <c r="AU86" s="51">
        <v>9.1462366580963099</v>
      </c>
      <c r="AV86" s="51">
        <v>10.513011217117301</v>
      </c>
      <c r="AW86" s="51">
        <v>12.614063262939499</v>
      </c>
      <c r="AX86" s="51">
        <v>15.4609670639038</v>
      </c>
      <c r="AY86" s="51">
        <v>18.275447845458999</v>
      </c>
      <c r="AZ86" s="51">
        <v>16.991413593292201</v>
      </c>
    </row>
    <row r="87" spans="14:52" x14ac:dyDescent="0.25">
      <c r="N87" s="42"/>
      <c r="O87" s="37"/>
      <c r="P87" s="37"/>
      <c r="Q87" s="37"/>
      <c r="S87" s="66" t="s">
        <v>109</v>
      </c>
      <c r="T87" s="64">
        <f t="shared" si="55"/>
        <v>32.550001144409201</v>
      </c>
      <c r="U87" s="64">
        <f t="shared" si="53"/>
        <v>39</v>
      </c>
      <c r="V87" s="64">
        <f t="shared" si="53"/>
        <v>32.050000190734899</v>
      </c>
      <c r="W87" s="64">
        <f t="shared" si="53"/>
        <v>43.75</v>
      </c>
      <c r="X87" s="64">
        <f t="shared" si="53"/>
        <v>39.431566238403299</v>
      </c>
      <c r="Y87" s="64">
        <f t="shared" si="53"/>
        <v>27.460046768188501</v>
      </c>
      <c r="Z87" s="64">
        <f t="shared" si="53"/>
        <v>37.5541896820068</v>
      </c>
      <c r="AA87" s="64">
        <f t="shared" si="53"/>
        <v>40.797662734985401</v>
      </c>
      <c r="AB87" s="64">
        <f t="shared" si="53"/>
        <v>40.897159576416001</v>
      </c>
      <c r="AC87" s="64">
        <f t="shared" si="53"/>
        <v>38.388644218444803</v>
      </c>
      <c r="AD87" s="64">
        <f t="shared" si="53"/>
        <v>41.0374145507813</v>
      </c>
      <c r="AE87" s="64">
        <f t="shared" si="53"/>
        <v>39.912939071655302</v>
      </c>
      <c r="AF87" s="64">
        <f t="shared" si="53"/>
        <v>53.749631881713903</v>
      </c>
      <c r="AG87" s="64">
        <f t="shared" si="53"/>
        <v>41.779180526733398</v>
      </c>
      <c r="AH87" s="67">
        <f t="shared" si="53"/>
        <v>40.737936019897496</v>
      </c>
      <c r="AI87" s="71">
        <f t="shared" si="54"/>
        <v>8.1879348754882955</v>
      </c>
      <c r="AJ87" s="94"/>
      <c r="AK87" s="50" t="s">
        <v>134</v>
      </c>
      <c r="AL87" s="51">
        <v>7.5499997138977104</v>
      </c>
      <c r="AM87" s="51">
        <v>5.0499999523162797</v>
      </c>
      <c r="AN87" s="51">
        <v>8.0499999523162806</v>
      </c>
      <c r="AO87" s="51">
        <v>5.7999999523162797</v>
      </c>
      <c r="AP87" s="51">
        <v>4.98366355895996</v>
      </c>
      <c r="AQ87" s="51">
        <v>4.2551146745681798</v>
      </c>
      <c r="AR87" s="51">
        <v>8.4990735054016096</v>
      </c>
      <c r="AS87" s="51">
        <v>6.2075386047363299</v>
      </c>
      <c r="AT87" s="51">
        <v>11.0350623130798</v>
      </c>
      <c r="AU87" s="51">
        <v>9.8865742683410591</v>
      </c>
      <c r="AV87" s="51">
        <v>8.5545318126678502</v>
      </c>
      <c r="AW87" s="51">
        <v>9.8384323120117205</v>
      </c>
      <c r="AX87" s="51">
        <v>11.7807173728943</v>
      </c>
      <c r="AY87" s="51">
        <v>14.4614958763123</v>
      </c>
      <c r="AZ87" s="51">
        <v>17.077258110046401</v>
      </c>
    </row>
    <row r="88" spans="14:52" x14ac:dyDescent="0.25">
      <c r="N88" s="42"/>
      <c r="O88" s="37"/>
      <c r="P88" s="37"/>
      <c r="Q88" s="37"/>
      <c r="S88" s="68" t="s">
        <v>110</v>
      </c>
      <c r="T88" s="62">
        <f t="shared" si="55"/>
        <v>28.299999237060501</v>
      </c>
      <c r="U88" s="62">
        <f t="shared" si="53"/>
        <v>32.149999618530302</v>
      </c>
      <c r="V88" s="62">
        <f t="shared" si="53"/>
        <v>40.899999618530302</v>
      </c>
      <c r="W88" s="62">
        <f t="shared" si="53"/>
        <v>31.050000190734899</v>
      </c>
      <c r="X88" s="62">
        <f t="shared" si="53"/>
        <v>43.210992813110401</v>
      </c>
      <c r="Y88" s="62">
        <f t="shared" si="53"/>
        <v>39.088598251342802</v>
      </c>
      <c r="Z88" s="62">
        <f t="shared" si="53"/>
        <v>27.559079170227101</v>
      </c>
      <c r="AA88" s="62">
        <f t="shared" si="53"/>
        <v>37.446775436401403</v>
      </c>
      <c r="AB88" s="62">
        <f t="shared" si="53"/>
        <v>40.548599243164098</v>
      </c>
      <c r="AC88" s="62">
        <f t="shared" si="53"/>
        <v>40.5291233062744</v>
      </c>
      <c r="AD88" s="62">
        <f t="shared" si="53"/>
        <v>38.2045192718506</v>
      </c>
      <c r="AE88" s="62">
        <f t="shared" si="53"/>
        <v>40.716442108154297</v>
      </c>
      <c r="AF88" s="62">
        <f t="shared" si="53"/>
        <v>39.729171752929702</v>
      </c>
      <c r="AG88" s="62">
        <f t="shared" si="53"/>
        <v>52.963523864746101</v>
      </c>
      <c r="AH88" s="63">
        <f t="shared" si="53"/>
        <v>41.4771118164063</v>
      </c>
      <c r="AI88" s="92">
        <f t="shared" si="54"/>
        <v>13.177112579345799</v>
      </c>
      <c r="AJ88" s="94"/>
      <c r="AK88" s="50" t="s">
        <v>135</v>
      </c>
      <c r="AL88" s="51">
        <v>4.6000000014901197</v>
      </c>
      <c r="AM88" s="51">
        <v>7.5499997138977104</v>
      </c>
      <c r="AN88" s="51">
        <v>5.7999999523162797</v>
      </c>
      <c r="AO88" s="51">
        <v>5.9499998092651403</v>
      </c>
      <c r="AP88" s="51">
        <v>5.2910270690918004</v>
      </c>
      <c r="AQ88" s="51">
        <v>4.5849971771240199</v>
      </c>
      <c r="AR88" s="51">
        <v>3.9331958293914799</v>
      </c>
      <c r="AS88" s="51">
        <v>7.8105700016021702</v>
      </c>
      <c r="AT88" s="51">
        <v>5.6646924018859899</v>
      </c>
      <c r="AU88" s="51">
        <v>10.069251537323</v>
      </c>
      <c r="AV88" s="51">
        <v>8.9841971397399902</v>
      </c>
      <c r="AW88" s="51">
        <v>7.93711280822754</v>
      </c>
      <c r="AX88" s="51">
        <v>9.1432626247406006</v>
      </c>
      <c r="AY88" s="51">
        <v>10.899298667907701</v>
      </c>
      <c r="AZ88" s="51">
        <v>13.429328918456999</v>
      </c>
    </row>
    <row r="89" spans="14:52" x14ac:dyDescent="0.25">
      <c r="N89" s="42"/>
      <c r="O89" s="37"/>
      <c r="P89" s="37"/>
      <c r="Q89" s="37"/>
      <c r="S89" s="3" t="s">
        <v>9</v>
      </c>
      <c r="T89" s="60">
        <f>SUM(T79:T88)</f>
        <v>366.24999999999994</v>
      </c>
      <c r="U89" s="60">
        <f t="shared" ref="U89:AI89" si="56">SUM(U79:U88)</f>
        <v>377.6999979019165</v>
      </c>
      <c r="V89" s="60">
        <f t="shared" si="56"/>
        <v>395.89999580383301</v>
      </c>
      <c r="W89" s="60">
        <f t="shared" si="56"/>
        <v>397.39999675750738</v>
      </c>
      <c r="X89" s="60">
        <f t="shared" si="56"/>
        <v>427.35386180877691</v>
      </c>
      <c r="Y89" s="60">
        <f t="shared" si="56"/>
        <v>425.62180233001709</v>
      </c>
      <c r="Z89" s="60">
        <f t="shared" si="56"/>
        <v>425.99590873718245</v>
      </c>
      <c r="AA89" s="60">
        <f t="shared" si="56"/>
        <v>437.92842578887939</v>
      </c>
      <c r="AB89" s="60">
        <f t="shared" si="56"/>
        <v>445.03784275054949</v>
      </c>
      <c r="AC89" s="60">
        <f t="shared" si="56"/>
        <v>440.74326705932612</v>
      </c>
      <c r="AD89" s="60">
        <f t="shared" si="56"/>
        <v>434.68068504333507</v>
      </c>
      <c r="AE89" s="60">
        <f t="shared" si="56"/>
        <v>434.47603034973156</v>
      </c>
      <c r="AF89" s="60">
        <f t="shared" si="56"/>
        <v>431.39042282104498</v>
      </c>
      <c r="AG89" s="60">
        <f t="shared" si="56"/>
        <v>422.65048217773443</v>
      </c>
      <c r="AH89" s="60">
        <f t="shared" si="56"/>
        <v>406.38302803039556</v>
      </c>
      <c r="AI89" s="60">
        <f t="shared" si="56"/>
        <v>40.133028030395593</v>
      </c>
      <c r="AJ89" s="99"/>
      <c r="AK89" s="50" t="s">
        <v>136</v>
      </c>
      <c r="AL89" s="51">
        <v>5.9000000953674299</v>
      </c>
      <c r="AM89" s="51">
        <v>2.8500000014901201</v>
      </c>
      <c r="AN89" s="51">
        <v>6.5499999523162797</v>
      </c>
      <c r="AO89" s="51">
        <v>5.0499999523162797</v>
      </c>
      <c r="AP89" s="51">
        <v>5.5217201709747297</v>
      </c>
      <c r="AQ89" s="51">
        <v>4.8902220726013201</v>
      </c>
      <c r="AR89" s="51">
        <v>4.2775900363922101</v>
      </c>
      <c r="AS89" s="51">
        <v>3.6666282415390001</v>
      </c>
      <c r="AT89" s="51">
        <v>7.2542228698730504</v>
      </c>
      <c r="AU89" s="51">
        <v>5.2729065418243399</v>
      </c>
      <c r="AV89" s="51">
        <v>9.3418254852294904</v>
      </c>
      <c r="AW89" s="51">
        <v>8.2836518287658691</v>
      </c>
      <c r="AX89" s="51">
        <v>7.4377079010009801</v>
      </c>
      <c r="AY89" s="51">
        <v>8.5701286792755091</v>
      </c>
      <c r="AZ89" s="51">
        <v>10.2389068603516</v>
      </c>
    </row>
    <row r="90" spans="14:52" x14ac:dyDescent="0.25">
      <c r="N90" s="42"/>
      <c r="O90" s="37"/>
      <c r="P90" s="37"/>
      <c r="Q90" s="37"/>
      <c r="S90" s="75" t="s">
        <v>111</v>
      </c>
      <c r="T90" s="76">
        <f>AL64</f>
        <v>31.100000381469702</v>
      </c>
      <c r="U90" s="76">
        <f t="shared" ref="U90:AH99" si="57">AM64</f>
        <v>27.549999237060501</v>
      </c>
      <c r="V90" s="76">
        <f t="shared" si="57"/>
        <v>33.900000572204597</v>
      </c>
      <c r="W90" s="76">
        <f t="shared" si="57"/>
        <v>40.149999618530302</v>
      </c>
      <c r="X90" s="76">
        <f t="shared" si="57"/>
        <v>31.100790977477999</v>
      </c>
      <c r="Y90" s="76">
        <f t="shared" si="57"/>
        <v>42.6361274719238</v>
      </c>
      <c r="Z90" s="76">
        <f t="shared" si="57"/>
        <v>38.734846115112298</v>
      </c>
      <c r="AA90" s="76">
        <f t="shared" si="57"/>
        <v>27.6212816238403</v>
      </c>
      <c r="AB90" s="76">
        <f t="shared" si="57"/>
        <v>37.304136276245103</v>
      </c>
      <c r="AC90" s="76">
        <f t="shared" si="57"/>
        <v>40.272193908691399</v>
      </c>
      <c r="AD90" s="76">
        <f t="shared" si="57"/>
        <v>40.169120788574197</v>
      </c>
      <c r="AE90" s="76">
        <f t="shared" si="57"/>
        <v>38.034800529480002</v>
      </c>
      <c r="AF90" s="76">
        <f t="shared" si="57"/>
        <v>40.3379611968994</v>
      </c>
      <c r="AG90" s="76">
        <f t="shared" si="57"/>
        <v>39.521678924560497</v>
      </c>
      <c r="AH90" s="77">
        <f t="shared" si="57"/>
        <v>52.1800346374512</v>
      </c>
      <c r="AI90" s="91">
        <f t="shared" ref="AI90:AI99" si="58">AH90-T90</f>
        <v>21.080034255981499</v>
      </c>
      <c r="AJ90" s="94"/>
      <c r="AK90" s="50" t="s">
        <v>137</v>
      </c>
      <c r="AL90" s="51">
        <v>3.5999999046325701</v>
      </c>
      <c r="AM90" s="51">
        <v>5.1500000953674299</v>
      </c>
      <c r="AN90" s="51">
        <v>1.8500000014901199</v>
      </c>
      <c r="AO90" s="51">
        <v>5.7999999523162797</v>
      </c>
      <c r="AP90" s="51">
        <v>4.6539164781570399</v>
      </c>
      <c r="AQ90" s="51">
        <v>5.1406431198120099</v>
      </c>
      <c r="AR90" s="51">
        <v>4.5322902202606201</v>
      </c>
      <c r="AS90" s="51">
        <v>3.9998155832290601</v>
      </c>
      <c r="AT90" s="51">
        <v>3.4244015216827401</v>
      </c>
      <c r="AU90" s="51">
        <v>6.7609720230102504</v>
      </c>
      <c r="AV90" s="51">
        <v>4.9375514984130904</v>
      </c>
      <c r="AW90" s="51">
        <v>8.7051124572753906</v>
      </c>
      <c r="AX90" s="51">
        <v>7.6765291690826398</v>
      </c>
      <c r="AY90" s="51">
        <v>6.9792389869689897</v>
      </c>
      <c r="AZ90" s="51">
        <v>8.0435404777526909</v>
      </c>
    </row>
    <row r="91" spans="14:52" x14ac:dyDescent="0.25">
      <c r="N91" s="42"/>
      <c r="O91" s="37"/>
      <c r="P91" s="37"/>
      <c r="Q91" s="37"/>
      <c r="S91" s="29" t="s">
        <v>112</v>
      </c>
      <c r="T91" s="60">
        <f>AL65</f>
        <v>37.700000762939503</v>
      </c>
      <c r="U91" s="60">
        <f t="shared" si="57"/>
        <v>33.850000381469698</v>
      </c>
      <c r="V91" s="60">
        <f t="shared" si="57"/>
        <v>26.799999237060501</v>
      </c>
      <c r="W91" s="60">
        <f t="shared" si="57"/>
        <v>34.800001144409201</v>
      </c>
      <c r="X91" s="60">
        <f t="shared" si="57"/>
        <v>39.879287719726598</v>
      </c>
      <c r="Y91" s="60">
        <f t="shared" si="57"/>
        <v>31.136966705322301</v>
      </c>
      <c r="Z91" s="60">
        <f t="shared" si="57"/>
        <v>42.071086883544901</v>
      </c>
      <c r="AA91" s="60">
        <f t="shared" si="57"/>
        <v>38.3946342468262</v>
      </c>
      <c r="AB91" s="60">
        <f t="shared" si="57"/>
        <v>27.6911668777466</v>
      </c>
      <c r="AC91" s="60">
        <f t="shared" si="57"/>
        <v>37.1557102203369</v>
      </c>
      <c r="AD91" s="60">
        <f t="shared" si="57"/>
        <v>39.995420455932603</v>
      </c>
      <c r="AE91" s="60">
        <f t="shared" si="57"/>
        <v>39.820951461791999</v>
      </c>
      <c r="AF91" s="60">
        <f t="shared" si="57"/>
        <v>37.861907005310101</v>
      </c>
      <c r="AG91" s="60">
        <f t="shared" si="57"/>
        <v>39.970704078674302</v>
      </c>
      <c r="AH91" s="61">
        <f t="shared" si="57"/>
        <v>39.318489074707003</v>
      </c>
      <c r="AI91" s="70">
        <f t="shared" si="58"/>
        <v>1.6184883117675</v>
      </c>
      <c r="AJ91" s="94"/>
      <c r="AK91" s="50" t="s">
        <v>138</v>
      </c>
      <c r="AL91" s="51">
        <v>3.75</v>
      </c>
      <c r="AM91" s="51">
        <v>2.8499999046325701</v>
      </c>
      <c r="AN91" s="51">
        <v>5.1500000953674299</v>
      </c>
      <c r="AO91" s="51">
        <v>1.8500000014901199</v>
      </c>
      <c r="AP91" s="51">
        <v>5.3336904048919704</v>
      </c>
      <c r="AQ91" s="51">
        <v>4.27510643005371</v>
      </c>
      <c r="AR91" s="51">
        <v>4.7766537666320801</v>
      </c>
      <c r="AS91" s="51">
        <v>4.1778931617736799</v>
      </c>
      <c r="AT91" s="51">
        <v>3.73004078865051</v>
      </c>
      <c r="AU91" s="51">
        <v>3.18444740772247</v>
      </c>
      <c r="AV91" s="51">
        <v>6.2721503973007202</v>
      </c>
      <c r="AW91" s="51">
        <v>4.6168439388275102</v>
      </c>
      <c r="AX91" s="51">
        <v>8.0804209709167498</v>
      </c>
      <c r="AY91" s="51">
        <v>7.0914831161498997</v>
      </c>
      <c r="AZ91" s="51">
        <v>6.5219933986663801</v>
      </c>
    </row>
    <row r="92" spans="14:52" x14ac:dyDescent="0.25">
      <c r="N92" s="42"/>
      <c r="O92" s="37"/>
      <c r="P92" s="37"/>
      <c r="Q92" s="37"/>
      <c r="S92" s="66" t="s">
        <v>113</v>
      </c>
      <c r="T92" s="64">
        <f t="shared" ref="T92:T99" si="59">AL66</f>
        <v>34.350000381469698</v>
      </c>
      <c r="U92" s="64">
        <f t="shared" si="57"/>
        <v>38.950000762939503</v>
      </c>
      <c r="V92" s="64">
        <f t="shared" si="57"/>
        <v>35.350000381469698</v>
      </c>
      <c r="W92" s="64">
        <f t="shared" si="57"/>
        <v>26.75</v>
      </c>
      <c r="X92" s="64">
        <f t="shared" si="57"/>
        <v>34.691138267517097</v>
      </c>
      <c r="Y92" s="64">
        <f t="shared" si="57"/>
        <v>39.638717651367202</v>
      </c>
      <c r="Z92" s="64">
        <f t="shared" si="57"/>
        <v>31.210978507995598</v>
      </c>
      <c r="AA92" s="64">
        <f t="shared" si="57"/>
        <v>41.573234558105497</v>
      </c>
      <c r="AB92" s="64">
        <f t="shared" si="57"/>
        <v>38.108367919921903</v>
      </c>
      <c r="AC92" s="64">
        <f t="shared" si="57"/>
        <v>27.800436973571799</v>
      </c>
      <c r="AD92" s="64">
        <f t="shared" si="57"/>
        <v>37.050916671752901</v>
      </c>
      <c r="AE92" s="64">
        <f t="shared" si="57"/>
        <v>39.767162322997997</v>
      </c>
      <c r="AF92" s="64">
        <f t="shared" si="57"/>
        <v>39.529188156127901</v>
      </c>
      <c r="AG92" s="64">
        <f t="shared" si="57"/>
        <v>37.742522239685101</v>
      </c>
      <c r="AH92" s="67">
        <f t="shared" si="57"/>
        <v>39.663814544677699</v>
      </c>
      <c r="AI92" s="71">
        <f t="shared" si="58"/>
        <v>5.3138141632080007</v>
      </c>
      <c r="AJ92" s="94"/>
      <c r="AK92" s="50" t="s">
        <v>139</v>
      </c>
      <c r="AL92" s="51">
        <v>4</v>
      </c>
      <c r="AM92" s="51">
        <v>3</v>
      </c>
      <c r="AN92" s="51">
        <v>2.8499999046325701</v>
      </c>
      <c r="AO92" s="51">
        <v>5.1500000953674299</v>
      </c>
      <c r="AP92" s="51">
        <v>1.75207675993443</v>
      </c>
      <c r="AQ92" s="51">
        <v>4.9093079566955602</v>
      </c>
      <c r="AR92" s="51">
        <v>3.9398505687713601</v>
      </c>
      <c r="AS92" s="51">
        <v>4.4384882450103804</v>
      </c>
      <c r="AT92" s="51">
        <v>3.8624078035354601</v>
      </c>
      <c r="AU92" s="51">
        <v>3.4873709678649898</v>
      </c>
      <c r="AV92" s="51">
        <v>2.97583079338074</v>
      </c>
      <c r="AW92" s="51">
        <v>5.8347133398056004</v>
      </c>
      <c r="AX92" s="51">
        <v>4.31774973869324</v>
      </c>
      <c r="AY92" s="51">
        <v>7.5023097991943404</v>
      </c>
      <c r="AZ92" s="51">
        <v>6.56126189231873</v>
      </c>
    </row>
    <row r="93" spans="14:52" x14ac:dyDescent="0.25">
      <c r="S93" s="29" t="s">
        <v>114</v>
      </c>
      <c r="T93" s="60">
        <f t="shared" si="59"/>
        <v>25.699999809265101</v>
      </c>
      <c r="U93" s="60">
        <f t="shared" si="57"/>
        <v>35.100000381469698</v>
      </c>
      <c r="V93" s="60">
        <f t="shared" si="57"/>
        <v>39.449999809265101</v>
      </c>
      <c r="W93" s="60">
        <f t="shared" si="57"/>
        <v>33.600000381469698</v>
      </c>
      <c r="X93" s="60">
        <f t="shared" si="57"/>
        <v>27.000180244445801</v>
      </c>
      <c r="Y93" s="60">
        <f t="shared" si="57"/>
        <v>34.5680961608887</v>
      </c>
      <c r="Z93" s="60">
        <f t="shared" si="57"/>
        <v>39.390617370605497</v>
      </c>
      <c r="AA93" s="60">
        <f t="shared" si="57"/>
        <v>31.274502754211401</v>
      </c>
      <c r="AB93" s="60">
        <f t="shared" si="57"/>
        <v>41.099903106689503</v>
      </c>
      <c r="AC93" s="60">
        <f t="shared" si="57"/>
        <v>37.832698822021499</v>
      </c>
      <c r="AD93" s="60">
        <f t="shared" si="57"/>
        <v>27.908565521240199</v>
      </c>
      <c r="AE93" s="60">
        <f t="shared" si="57"/>
        <v>36.9446315765381</v>
      </c>
      <c r="AF93" s="60">
        <f t="shared" si="57"/>
        <v>39.541561126708999</v>
      </c>
      <c r="AG93" s="60">
        <f t="shared" si="57"/>
        <v>39.255313873291001</v>
      </c>
      <c r="AH93" s="61">
        <f t="shared" si="57"/>
        <v>37.635178565978997</v>
      </c>
      <c r="AI93" s="70">
        <f t="shared" si="58"/>
        <v>11.935178756713896</v>
      </c>
      <c r="AJ93" s="94"/>
      <c r="AK93" s="50" t="s">
        <v>140</v>
      </c>
      <c r="AL93" s="51">
        <v>6.9500000476837203</v>
      </c>
      <c r="AM93" s="51">
        <v>4</v>
      </c>
      <c r="AN93" s="51">
        <v>3</v>
      </c>
      <c r="AO93" s="51">
        <v>2.25</v>
      </c>
      <c r="AP93" s="51">
        <v>4.6944041252136204</v>
      </c>
      <c r="AQ93" s="51">
        <v>1.6507276296615601</v>
      </c>
      <c r="AR93" s="51">
        <v>4.4800674915313703</v>
      </c>
      <c r="AS93" s="51">
        <v>3.5985908508300799</v>
      </c>
      <c r="AT93" s="51">
        <v>4.0964014530181903</v>
      </c>
      <c r="AU93" s="51">
        <v>3.54579412937164</v>
      </c>
      <c r="AV93" s="51">
        <v>3.2386745214462298</v>
      </c>
      <c r="AW93" s="51">
        <v>2.7619160413742101</v>
      </c>
      <c r="AX93" s="51">
        <v>5.3817906379699698</v>
      </c>
      <c r="AY93" s="51">
        <v>4.0127876996994001</v>
      </c>
      <c r="AZ93" s="51">
        <v>6.9128925800323504</v>
      </c>
    </row>
    <row r="94" spans="14:52" x14ac:dyDescent="0.25">
      <c r="S94" s="66" t="s">
        <v>115</v>
      </c>
      <c r="T94" s="64">
        <f t="shared" si="59"/>
        <v>29.599999427795399</v>
      </c>
      <c r="U94" s="64">
        <f t="shared" si="57"/>
        <v>27.199999809265101</v>
      </c>
      <c r="V94" s="64">
        <f t="shared" si="57"/>
        <v>34.350000381469698</v>
      </c>
      <c r="W94" s="64">
        <f t="shared" si="57"/>
        <v>41.949999809265101</v>
      </c>
      <c r="X94" s="64">
        <f t="shared" si="57"/>
        <v>33.308337211608901</v>
      </c>
      <c r="Y94" s="64">
        <f t="shared" si="57"/>
        <v>27.143227577209501</v>
      </c>
      <c r="Z94" s="64">
        <f t="shared" si="57"/>
        <v>34.373050689697301</v>
      </c>
      <c r="AA94" s="64">
        <f t="shared" si="57"/>
        <v>39.081666946411097</v>
      </c>
      <c r="AB94" s="64">
        <f t="shared" si="57"/>
        <v>31.261791229248001</v>
      </c>
      <c r="AC94" s="64">
        <f t="shared" si="57"/>
        <v>40.588027954101598</v>
      </c>
      <c r="AD94" s="64">
        <f t="shared" si="57"/>
        <v>37.5072536468506</v>
      </c>
      <c r="AE94" s="64">
        <f t="shared" si="57"/>
        <v>27.940438270568801</v>
      </c>
      <c r="AF94" s="64">
        <f t="shared" si="57"/>
        <v>36.7663669586182</v>
      </c>
      <c r="AG94" s="64">
        <f t="shared" si="57"/>
        <v>39.2622776031494</v>
      </c>
      <c r="AH94" s="67">
        <f t="shared" si="57"/>
        <v>38.940864562988303</v>
      </c>
      <c r="AI94" s="71">
        <f t="shared" si="58"/>
        <v>9.3408651351929031</v>
      </c>
      <c r="AJ94" s="94"/>
      <c r="AK94" s="50" t="s">
        <v>141</v>
      </c>
      <c r="AL94" s="51">
        <v>3.75</v>
      </c>
      <c r="AM94" s="51">
        <v>5.8499999046325701</v>
      </c>
      <c r="AN94" s="51">
        <v>2.5</v>
      </c>
      <c r="AO94" s="51">
        <v>2.25</v>
      </c>
      <c r="AP94" s="51">
        <v>2.0685711503028901</v>
      </c>
      <c r="AQ94" s="51">
        <v>4.2294344902038601</v>
      </c>
      <c r="AR94" s="51">
        <v>1.5323218405246699</v>
      </c>
      <c r="AS94" s="51">
        <v>4.0367472171783403</v>
      </c>
      <c r="AT94" s="51">
        <v>3.2469103336334202</v>
      </c>
      <c r="AU94" s="51">
        <v>3.73858726024628</v>
      </c>
      <c r="AV94" s="51">
        <v>3.2154382467269902</v>
      </c>
      <c r="AW94" s="51">
        <v>2.9720481634140001</v>
      </c>
      <c r="AX94" s="51">
        <v>2.5294458866119398</v>
      </c>
      <c r="AY94" s="51">
        <v>4.9021248817443803</v>
      </c>
      <c r="AZ94" s="51">
        <v>3.6941769123077401</v>
      </c>
    </row>
    <row r="95" spans="14:52" x14ac:dyDescent="0.25">
      <c r="S95" s="29" t="s">
        <v>116</v>
      </c>
      <c r="T95" s="60">
        <f t="shared" si="59"/>
        <v>31.400000572204601</v>
      </c>
      <c r="U95" s="60">
        <f t="shared" si="57"/>
        <v>32.25</v>
      </c>
      <c r="V95" s="60">
        <f t="shared" si="57"/>
        <v>25.850000381469702</v>
      </c>
      <c r="W95" s="60">
        <f t="shared" si="57"/>
        <v>32.600000381469698</v>
      </c>
      <c r="X95" s="60">
        <f t="shared" si="57"/>
        <v>41.357408523559599</v>
      </c>
      <c r="Y95" s="60">
        <f t="shared" si="57"/>
        <v>32.879974365234403</v>
      </c>
      <c r="Z95" s="60">
        <f t="shared" si="57"/>
        <v>27.120054244995099</v>
      </c>
      <c r="AA95" s="60">
        <f t="shared" si="57"/>
        <v>34.040740013122601</v>
      </c>
      <c r="AB95" s="60">
        <f t="shared" si="57"/>
        <v>38.641862869262702</v>
      </c>
      <c r="AC95" s="60">
        <f t="shared" si="57"/>
        <v>31.098025321960399</v>
      </c>
      <c r="AD95" s="60">
        <f t="shared" si="57"/>
        <v>39.964822769165004</v>
      </c>
      <c r="AE95" s="60">
        <f t="shared" si="57"/>
        <v>37.058353424072301</v>
      </c>
      <c r="AF95" s="60">
        <f t="shared" si="57"/>
        <v>27.822939872741699</v>
      </c>
      <c r="AG95" s="60">
        <f t="shared" si="57"/>
        <v>36.448915481567397</v>
      </c>
      <c r="AH95" s="61">
        <f t="shared" si="57"/>
        <v>38.857265472412102</v>
      </c>
      <c r="AI95" s="70">
        <f t="shared" si="58"/>
        <v>7.4572649002075018</v>
      </c>
      <c r="AJ95" s="94"/>
      <c r="AK95" s="50" t="s">
        <v>142</v>
      </c>
      <c r="AL95" s="51">
        <v>3</v>
      </c>
      <c r="AM95" s="51">
        <v>4</v>
      </c>
      <c r="AN95" s="51">
        <v>5.8499999046325701</v>
      </c>
      <c r="AO95" s="51">
        <v>2.5</v>
      </c>
      <c r="AP95" s="51">
        <v>1.94080770015717</v>
      </c>
      <c r="AQ95" s="51">
        <v>1.8730904459953299</v>
      </c>
      <c r="AR95" s="51">
        <v>3.75987648963928</v>
      </c>
      <c r="AS95" s="51">
        <v>1.4004146829247499</v>
      </c>
      <c r="AT95" s="51">
        <v>3.58969330787659</v>
      </c>
      <c r="AU95" s="51">
        <v>2.8910164833068799</v>
      </c>
      <c r="AV95" s="51">
        <v>3.3665201663970898</v>
      </c>
      <c r="AW95" s="51">
        <v>2.8777344226837198</v>
      </c>
      <c r="AX95" s="51">
        <v>2.69183433055878</v>
      </c>
      <c r="AY95" s="51">
        <v>2.2842579483985901</v>
      </c>
      <c r="AZ95" s="51">
        <v>4.4155548810958898</v>
      </c>
    </row>
    <row r="96" spans="14:52" x14ac:dyDescent="0.25">
      <c r="S96" s="66" t="s">
        <v>117</v>
      </c>
      <c r="T96" s="64">
        <f t="shared" si="59"/>
        <v>22.550000190734899</v>
      </c>
      <c r="U96" s="64">
        <f t="shared" si="57"/>
        <v>32.150000572204597</v>
      </c>
      <c r="V96" s="64">
        <f t="shared" si="57"/>
        <v>32.25</v>
      </c>
      <c r="W96" s="64">
        <f t="shared" si="57"/>
        <v>25.699999809265101</v>
      </c>
      <c r="X96" s="64">
        <f t="shared" si="57"/>
        <v>32.179140090942397</v>
      </c>
      <c r="Y96" s="64">
        <f t="shared" si="57"/>
        <v>40.726400375366197</v>
      </c>
      <c r="Z96" s="64">
        <f t="shared" si="57"/>
        <v>32.438163757324197</v>
      </c>
      <c r="AA96" s="64">
        <f t="shared" si="57"/>
        <v>27.026048660278299</v>
      </c>
      <c r="AB96" s="64">
        <f t="shared" si="57"/>
        <v>33.680329322814899</v>
      </c>
      <c r="AC96" s="64">
        <f t="shared" si="57"/>
        <v>38.185003280639599</v>
      </c>
      <c r="AD96" s="64">
        <f t="shared" si="57"/>
        <v>30.878092765808098</v>
      </c>
      <c r="AE96" s="64">
        <f t="shared" si="57"/>
        <v>39.356418609619098</v>
      </c>
      <c r="AF96" s="64">
        <f t="shared" si="57"/>
        <v>36.585784912109403</v>
      </c>
      <c r="AG96" s="64">
        <f t="shared" si="57"/>
        <v>27.648884773254402</v>
      </c>
      <c r="AH96" s="67">
        <f t="shared" si="57"/>
        <v>36.104358673095703</v>
      </c>
      <c r="AI96" s="71">
        <f t="shared" si="58"/>
        <v>13.554358482360804</v>
      </c>
      <c r="AJ96" s="94"/>
      <c r="AK96" s="50" t="s">
        <v>143</v>
      </c>
      <c r="AL96" s="51">
        <v>1.5</v>
      </c>
      <c r="AM96" s="51">
        <v>2.25</v>
      </c>
      <c r="AN96" s="51">
        <v>3.25</v>
      </c>
      <c r="AO96" s="51">
        <v>5.8499999046325701</v>
      </c>
      <c r="AP96" s="51">
        <v>2.1996271582320301</v>
      </c>
      <c r="AQ96" s="51">
        <v>1.64297115802765</v>
      </c>
      <c r="AR96" s="51">
        <v>1.6613591313362099</v>
      </c>
      <c r="AS96" s="51">
        <v>3.2846238613128702</v>
      </c>
      <c r="AT96" s="51">
        <v>1.24699256569147</v>
      </c>
      <c r="AU96" s="51">
        <v>3.1342090368270901</v>
      </c>
      <c r="AV96" s="51">
        <v>2.5242881774902299</v>
      </c>
      <c r="AW96" s="51">
        <v>2.9788403511047399</v>
      </c>
      <c r="AX96" s="51">
        <v>2.52318179607391</v>
      </c>
      <c r="AY96" s="51">
        <v>2.3929498195648198</v>
      </c>
      <c r="AZ96" s="51">
        <v>2.0178644657135001</v>
      </c>
    </row>
    <row r="97" spans="19:52" x14ac:dyDescent="0.25">
      <c r="S97" s="29" t="s">
        <v>118</v>
      </c>
      <c r="T97" s="60">
        <f t="shared" si="59"/>
        <v>32</v>
      </c>
      <c r="U97" s="60">
        <f t="shared" si="57"/>
        <v>23.350000381469702</v>
      </c>
      <c r="V97" s="60">
        <f t="shared" si="57"/>
        <v>31.249999046325701</v>
      </c>
      <c r="W97" s="60">
        <f t="shared" si="57"/>
        <v>33</v>
      </c>
      <c r="X97" s="60">
        <f t="shared" si="57"/>
        <v>25.6155862808228</v>
      </c>
      <c r="Y97" s="60">
        <f t="shared" si="57"/>
        <v>31.745033264160199</v>
      </c>
      <c r="Z97" s="60">
        <f t="shared" si="57"/>
        <v>40.095829010009801</v>
      </c>
      <c r="AA97" s="60">
        <f t="shared" si="57"/>
        <v>32.004032135009801</v>
      </c>
      <c r="AB97" s="60">
        <f t="shared" si="57"/>
        <v>26.8976936340332</v>
      </c>
      <c r="AC97" s="60">
        <f t="shared" si="57"/>
        <v>33.312675476074197</v>
      </c>
      <c r="AD97" s="60">
        <f t="shared" si="57"/>
        <v>37.731042861938498</v>
      </c>
      <c r="AE97" s="60">
        <f t="shared" si="57"/>
        <v>30.641041755676302</v>
      </c>
      <c r="AF97" s="60">
        <f t="shared" si="57"/>
        <v>38.771774291992202</v>
      </c>
      <c r="AG97" s="60">
        <f t="shared" si="57"/>
        <v>36.122430801391602</v>
      </c>
      <c r="AH97" s="61">
        <f t="shared" si="57"/>
        <v>27.4598083496094</v>
      </c>
      <c r="AI97" s="70">
        <f t="shared" si="58"/>
        <v>-4.5401916503906001</v>
      </c>
      <c r="AJ97" s="94"/>
      <c r="AK97" s="50" t="s">
        <v>144</v>
      </c>
      <c r="AL97" s="51">
        <v>1</v>
      </c>
      <c r="AM97" s="51">
        <v>0.75</v>
      </c>
      <c r="AN97" s="51">
        <v>2.25</v>
      </c>
      <c r="AO97" s="51">
        <v>3.25</v>
      </c>
      <c r="AP97" s="51">
        <v>5.0270910263061497</v>
      </c>
      <c r="AQ97" s="51">
        <v>1.90720293484628</v>
      </c>
      <c r="AR97" s="51">
        <v>1.3704093396663699</v>
      </c>
      <c r="AS97" s="51">
        <v>1.4546050131321</v>
      </c>
      <c r="AT97" s="51">
        <v>2.8307768106460598</v>
      </c>
      <c r="AU97" s="51">
        <v>1.09621618688107</v>
      </c>
      <c r="AV97" s="51">
        <v>2.7039941549301099</v>
      </c>
      <c r="AW97" s="51">
        <v>2.17472112178802</v>
      </c>
      <c r="AX97" s="51">
        <v>2.60410809516907</v>
      </c>
      <c r="AY97" s="51">
        <v>2.1852011680603001</v>
      </c>
      <c r="AZ97" s="51">
        <v>2.1030532121658299</v>
      </c>
    </row>
    <row r="98" spans="19:52" x14ac:dyDescent="0.25">
      <c r="S98" s="66" t="s">
        <v>119</v>
      </c>
      <c r="T98" s="64">
        <f t="shared" si="59"/>
        <v>24</v>
      </c>
      <c r="U98" s="64">
        <f t="shared" si="57"/>
        <v>34.399999618530302</v>
      </c>
      <c r="V98" s="64">
        <f t="shared" si="57"/>
        <v>20.350000381469702</v>
      </c>
      <c r="W98" s="64">
        <f t="shared" si="57"/>
        <v>31.499999046325701</v>
      </c>
      <c r="X98" s="64">
        <f t="shared" si="57"/>
        <v>32.485347747802699</v>
      </c>
      <c r="Y98" s="64">
        <f t="shared" si="57"/>
        <v>25.556336402893098</v>
      </c>
      <c r="Z98" s="64">
        <f t="shared" si="57"/>
        <v>31.380949974060101</v>
      </c>
      <c r="AA98" s="64">
        <f t="shared" si="57"/>
        <v>39.547627449035602</v>
      </c>
      <c r="AB98" s="64">
        <f t="shared" si="57"/>
        <v>31.646893501281699</v>
      </c>
      <c r="AC98" s="64">
        <f t="shared" si="57"/>
        <v>26.809646606445298</v>
      </c>
      <c r="AD98" s="64">
        <f t="shared" si="57"/>
        <v>33.009705543518102</v>
      </c>
      <c r="AE98" s="64">
        <f t="shared" si="57"/>
        <v>37.357120513916001</v>
      </c>
      <c r="AF98" s="64">
        <f t="shared" si="57"/>
        <v>30.460521697998001</v>
      </c>
      <c r="AG98" s="64">
        <f t="shared" si="57"/>
        <v>38.292873382568402</v>
      </c>
      <c r="AH98" s="67">
        <f t="shared" si="57"/>
        <v>35.744415283203097</v>
      </c>
      <c r="AI98" s="71">
        <f t="shared" si="58"/>
        <v>11.744415283203097</v>
      </c>
      <c r="AJ98" s="94"/>
      <c r="AK98" s="50" t="s">
        <v>145</v>
      </c>
      <c r="AL98" s="51">
        <v>0.75</v>
      </c>
      <c r="AM98" s="51">
        <v>1</v>
      </c>
      <c r="AN98" s="51">
        <v>0</v>
      </c>
      <c r="AO98" s="51">
        <v>1.5</v>
      </c>
      <c r="AP98" s="51">
        <v>2.7779080113396</v>
      </c>
      <c r="AQ98" s="51">
        <v>4.2747235298156703</v>
      </c>
      <c r="AR98" s="51">
        <v>1.6375578381121201</v>
      </c>
      <c r="AS98" s="51">
        <v>1.1302650868892701</v>
      </c>
      <c r="AT98" s="51">
        <v>1.26173883676529</v>
      </c>
      <c r="AU98" s="51">
        <v>2.4110609292984</v>
      </c>
      <c r="AV98" s="51">
        <v>0.95681318640708901</v>
      </c>
      <c r="AW98" s="51">
        <v>2.3067820072174099</v>
      </c>
      <c r="AX98" s="51">
        <v>1.8541919589042699</v>
      </c>
      <c r="AY98" s="51">
        <v>2.2518361806869498</v>
      </c>
      <c r="AZ98" s="51">
        <v>1.8731396794319199</v>
      </c>
    </row>
    <row r="99" spans="19:52" x14ac:dyDescent="0.25">
      <c r="S99" s="68" t="s">
        <v>120</v>
      </c>
      <c r="T99" s="62">
        <f t="shared" si="59"/>
        <v>30.899999618530298</v>
      </c>
      <c r="U99" s="62">
        <f t="shared" si="57"/>
        <v>26.250000953674299</v>
      </c>
      <c r="V99" s="62">
        <f t="shared" si="57"/>
        <v>32.149999618530302</v>
      </c>
      <c r="W99" s="62">
        <f t="shared" si="57"/>
        <v>20.350000381469702</v>
      </c>
      <c r="X99" s="62">
        <f t="shared" si="57"/>
        <v>31.118966102600101</v>
      </c>
      <c r="Y99" s="62">
        <f t="shared" si="57"/>
        <v>31.903873443603501</v>
      </c>
      <c r="Z99" s="62">
        <f t="shared" si="57"/>
        <v>25.422423362731902</v>
      </c>
      <c r="AA99" s="62">
        <f t="shared" si="57"/>
        <v>30.9490776062012</v>
      </c>
      <c r="AB99" s="62">
        <f t="shared" si="57"/>
        <v>38.962410926818798</v>
      </c>
      <c r="AC99" s="62">
        <f t="shared" si="57"/>
        <v>31.218955993652301</v>
      </c>
      <c r="AD99" s="62">
        <f t="shared" si="57"/>
        <v>26.640265464782701</v>
      </c>
      <c r="AE99" s="62">
        <f t="shared" si="57"/>
        <v>32.630290985107401</v>
      </c>
      <c r="AF99" s="62">
        <f t="shared" si="57"/>
        <v>36.912919998168903</v>
      </c>
      <c r="AG99" s="62">
        <f t="shared" si="57"/>
        <v>30.216005325317401</v>
      </c>
      <c r="AH99" s="63">
        <f t="shared" si="57"/>
        <v>37.751926422119098</v>
      </c>
      <c r="AI99" s="92">
        <f t="shared" si="58"/>
        <v>6.8519268035887997</v>
      </c>
      <c r="AJ99" s="94"/>
      <c r="AK99" s="50" t="s">
        <v>146</v>
      </c>
      <c r="AL99" s="51">
        <v>0.75</v>
      </c>
      <c r="AM99" s="51">
        <v>0.75</v>
      </c>
      <c r="AN99" s="51">
        <v>1</v>
      </c>
      <c r="AO99" s="51">
        <v>0</v>
      </c>
      <c r="AP99" s="51">
        <v>1.26753926277161</v>
      </c>
      <c r="AQ99" s="51">
        <v>2.3354655909352</v>
      </c>
      <c r="AR99" s="51">
        <v>3.6123782396316502</v>
      </c>
      <c r="AS99" s="51">
        <v>1.38488533720374</v>
      </c>
      <c r="AT99" s="51">
        <v>0.91888061165809598</v>
      </c>
      <c r="AU99" s="51">
        <v>1.0878424942493401</v>
      </c>
      <c r="AV99" s="51">
        <v>2.04101175069809</v>
      </c>
      <c r="AW99" s="51">
        <v>0.82774024456739403</v>
      </c>
      <c r="AX99" s="51">
        <v>1.9568661451339699</v>
      </c>
      <c r="AY99" s="51">
        <v>1.56922388076782</v>
      </c>
      <c r="AZ99" s="51">
        <v>1.93802350759506</v>
      </c>
    </row>
    <row r="100" spans="19:52" x14ac:dyDescent="0.25">
      <c r="S100" s="3" t="s">
        <v>9</v>
      </c>
      <c r="T100" s="60">
        <f>SUM(T90:T99)</f>
        <v>299.30000114440918</v>
      </c>
      <c r="U100" s="60">
        <f t="shared" ref="U100:AI100" si="60">SUM(U90:U99)</f>
        <v>311.05000209808338</v>
      </c>
      <c r="V100" s="60">
        <f t="shared" si="60"/>
        <v>311.69999980926502</v>
      </c>
      <c r="W100" s="60">
        <f t="shared" si="60"/>
        <v>320.40000057220453</v>
      </c>
      <c r="X100" s="60">
        <f t="shared" si="60"/>
        <v>328.73618316650396</v>
      </c>
      <c r="Y100" s="60">
        <f t="shared" si="60"/>
        <v>337.93475341796898</v>
      </c>
      <c r="Z100" s="60">
        <f t="shared" si="60"/>
        <v>342.23799991607666</v>
      </c>
      <c r="AA100" s="60">
        <f t="shared" si="60"/>
        <v>341.51284599304199</v>
      </c>
      <c r="AB100" s="60">
        <f t="shared" si="60"/>
        <v>345.29455566406239</v>
      </c>
      <c r="AC100" s="60">
        <f t="shared" si="60"/>
        <v>344.27337455749495</v>
      </c>
      <c r="AD100" s="60">
        <f t="shared" si="60"/>
        <v>350.85520648956299</v>
      </c>
      <c r="AE100" s="60">
        <f t="shared" si="60"/>
        <v>359.55120944976807</v>
      </c>
      <c r="AF100" s="60">
        <f t="shared" si="60"/>
        <v>364.59092521667475</v>
      </c>
      <c r="AG100" s="60">
        <f t="shared" si="60"/>
        <v>364.48160648345947</v>
      </c>
      <c r="AH100" s="60">
        <f t="shared" si="60"/>
        <v>383.65615558624262</v>
      </c>
      <c r="AI100" s="60">
        <f t="shared" si="60"/>
        <v>84.356154441833397</v>
      </c>
      <c r="AJ100" s="99"/>
      <c r="AK100" s="50" t="s">
        <v>147</v>
      </c>
      <c r="AL100" s="51">
        <v>0.10000000149011599</v>
      </c>
      <c r="AM100" s="51">
        <v>0.75</v>
      </c>
      <c r="AN100" s="51">
        <v>1.5</v>
      </c>
      <c r="AO100" s="51">
        <v>1</v>
      </c>
      <c r="AP100" s="51">
        <v>1.73437763005495E-2</v>
      </c>
      <c r="AQ100" s="51">
        <v>1.0617828369140601</v>
      </c>
      <c r="AR100" s="51">
        <v>1.95134172635153</v>
      </c>
      <c r="AS100" s="51">
        <v>3.01041972637177</v>
      </c>
      <c r="AT100" s="51">
        <v>1.1633190447464601</v>
      </c>
      <c r="AU100" s="51">
        <v>0.74484330415725697</v>
      </c>
      <c r="AV100" s="51">
        <v>0.92236390709877003</v>
      </c>
      <c r="AW100" s="51">
        <v>1.7064075469970701</v>
      </c>
      <c r="AX100" s="51">
        <v>0.70623946934938397</v>
      </c>
      <c r="AY100" s="51">
        <v>1.64085161685944</v>
      </c>
      <c r="AZ100" s="51">
        <v>1.3151301741600001</v>
      </c>
    </row>
    <row r="101" spans="19:52" x14ac:dyDescent="0.25">
      <c r="S101" s="75" t="s">
        <v>121</v>
      </c>
      <c r="T101" s="76">
        <f>AL74</f>
        <v>24.199999809265101</v>
      </c>
      <c r="U101" s="76">
        <f t="shared" ref="U101:AH110" si="61">AM74</f>
        <v>29.899999618530298</v>
      </c>
      <c r="V101" s="76">
        <f t="shared" si="61"/>
        <v>27.199998855590799</v>
      </c>
      <c r="W101" s="76">
        <f t="shared" si="61"/>
        <v>32.899999618530302</v>
      </c>
      <c r="X101" s="76">
        <f t="shared" si="61"/>
        <v>20.3015699386597</v>
      </c>
      <c r="Y101" s="76">
        <f t="shared" si="61"/>
        <v>30.639551162719702</v>
      </c>
      <c r="Z101" s="76">
        <f t="shared" si="61"/>
        <v>31.250121116638201</v>
      </c>
      <c r="AA101" s="76">
        <f t="shared" si="61"/>
        <v>25.1783285140991</v>
      </c>
      <c r="AB101" s="76">
        <f t="shared" si="61"/>
        <v>30.436800956726099</v>
      </c>
      <c r="AC101" s="76">
        <f t="shared" si="61"/>
        <v>38.295939445495598</v>
      </c>
      <c r="AD101" s="76">
        <f t="shared" si="61"/>
        <v>30.701990127563501</v>
      </c>
      <c r="AE101" s="76">
        <f t="shared" si="61"/>
        <v>26.365506172180201</v>
      </c>
      <c r="AF101" s="76">
        <f t="shared" si="61"/>
        <v>32.155375480651898</v>
      </c>
      <c r="AG101" s="76">
        <f t="shared" si="61"/>
        <v>36.378740310668903</v>
      </c>
      <c r="AH101" s="77">
        <f t="shared" si="61"/>
        <v>29.877559661865199</v>
      </c>
      <c r="AI101" s="91">
        <f t="shared" ref="AI101:AI110" si="62">AH101-T101</f>
        <v>5.6775598526000977</v>
      </c>
      <c r="AJ101" s="94"/>
      <c r="AK101" s="50" t="s">
        <v>148</v>
      </c>
      <c r="AL101" s="51">
        <v>0</v>
      </c>
      <c r="AM101" s="51">
        <v>0.10000000149011599</v>
      </c>
      <c r="AN101" s="51">
        <v>0.75</v>
      </c>
      <c r="AO101" s="51">
        <v>1.5</v>
      </c>
      <c r="AP101" s="51">
        <v>0.77772974967956499</v>
      </c>
      <c r="AQ101" s="51">
        <v>2.2512616589665399E-2</v>
      </c>
      <c r="AR101" s="51">
        <v>0.84791439771652199</v>
      </c>
      <c r="AS101" s="51">
        <v>1.57286725123413</v>
      </c>
      <c r="AT101" s="51">
        <v>2.4477977752685498</v>
      </c>
      <c r="AU101" s="51">
        <v>0.937916865572333</v>
      </c>
      <c r="AV101" s="51">
        <v>0.57696995139121998</v>
      </c>
      <c r="AW101" s="51">
        <v>0.75260160863399495</v>
      </c>
      <c r="AX101" s="51">
        <v>1.3851751685142499</v>
      </c>
      <c r="AY101" s="51">
        <v>0.57469442859291997</v>
      </c>
      <c r="AZ101" s="51">
        <v>1.3381211757659901</v>
      </c>
    </row>
    <row r="102" spans="19:52" x14ac:dyDescent="0.25">
      <c r="S102" s="29" t="s">
        <v>122</v>
      </c>
      <c r="T102" s="60">
        <f>AL75</f>
        <v>17.949999809265101</v>
      </c>
      <c r="U102" s="60">
        <f t="shared" si="61"/>
        <v>23.900000572204601</v>
      </c>
      <c r="V102" s="60">
        <f t="shared" si="61"/>
        <v>29.149999618530298</v>
      </c>
      <c r="W102" s="60">
        <f t="shared" si="61"/>
        <v>25.849999427795399</v>
      </c>
      <c r="X102" s="60">
        <f t="shared" si="61"/>
        <v>32.132262229919398</v>
      </c>
      <c r="Y102" s="60">
        <f t="shared" si="61"/>
        <v>20.062371253967299</v>
      </c>
      <c r="Z102" s="60">
        <f t="shared" si="61"/>
        <v>29.958710670471199</v>
      </c>
      <c r="AA102" s="60">
        <f t="shared" si="61"/>
        <v>30.405814170837399</v>
      </c>
      <c r="AB102" s="60">
        <f t="shared" si="61"/>
        <v>24.740653038024899</v>
      </c>
      <c r="AC102" s="60">
        <f t="shared" si="61"/>
        <v>29.730308532714801</v>
      </c>
      <c r="AD102" s="60">
        <f t="shared" si="61"/>
        <v>37.419142723083503</v>
      </c>
      <c r="AE102" s="60">
        <f t="shared" si="61"/>
        <v>29.991681098937999</v>
      </c>
      <c r="AF102" s="60">
        <f t="shared" si="61"/>
        <v>25.896542549133301</v>
      </c>
      <c r="AG102" s="60">
        <f t="shared" si="61"/>
        <v>31.485692977905298</v>
      </c>
      <c r="AH102" s="61">
        <f t="shared" si="61"/>
        <v>35.641075134277301</v>
      </c>
      <c r="AI102" s="70">
        <f t="shared" si="62"/>
        <v>17.6910753250122</v>
      </c>
      <c r="AJ102" s="94"/>
      <c r="AK102" s="50" t="s">
        <v>149</v>
      </c>
      <c r="AL102" s="51">
        <v>0.10000000149011599</v>
      </c>
      <c r="AM102" s="51">
        <v>0</v>
      </c>
      <c r="AN102" s="51">
        <v>0.10000000149011599</v>
      </c>
      <c r="AO102" s="51">
        <v>0.75</v>
      </c>
      <c r="AP102" s="51">
        <v>1.12891256809235</v>
      </c>
      <c r="AQ102" s="51">
        <v>0.514362812042236</v>
      </c>
      <c r="AR102" s="51">
        <v>1.3917487114667899E-2</v>
      </c>
      <c r="AS102" s="51">
        <v>0.60237038135528598</v>
      </c>
      <c r="AT102" s="51">
        <v>1.1924094723071901</v>
      </c>
      <c r="AU102" s="51">
        <v>1.90872246026993</v>
      </c>
      <c r="AV102" s="51">
        <v>0.68378542363643602</v>
      </c>
      <c r="AW102" s="51">
        <v>0.379775881767273</v>
      </c>
      <c r="AX102" s="51">
        <v>0.57321746647357896</v>
      </c>
      <c r="AY102" s="51">
        <v>1.0579344630241401</v>
      </c>
      <c r="AZ102" s="51">
        <v>0.42533576115965799</v>
      </c>
    </row>
    <row r="103" spans="19:52" x14ac:dyDescent="0.25">
      <c r="S103" s="66" t="s">
        <v>123</v>
      </c>
      <c r="T103" s="64">
        <f t="shared" ref="T103:T110" si="63">AL76</f>
        <v>15.3999996185303</v>
      </c>
      <c r="U103" s="64">
        <f t="shared" si="61"/>
        <v>18.699999809265101</v>
      </c>
      <c r="V103" s="64">
        <f t="shared" si="61"/>
        <v>23.800000190734899</v>
      </c>
      <c r="W103" s="64">
        <f t="shared" si="61"/>
        <v>28.149999618530298</v>
      </c>
      <c r="X103" s="64">
        <f t="shared" si="61"/>
        <v>25.264030456543001</v>
      </c>
      <c r="Y103" s="64">
        <f t="shared" si="61"/>
        <v>31.200966835022001</v>
      </c>
      <c r="Z103" s="64">
        <f t="shared" si="61"/>
        <v>19.684658050537099</v>
      </c>
      <c r="AA103" s="64">
        <f t="shared" si="61"/>
        <v>29.121446609497099</v>
      </c>
      <c r="AB103" s="64">
        <f t="shared" si="61"/>
        <v>29.433204650878899</v>
      </c>
      <c r="AC103" s="64">
        <f t="shared" si="61"/>
        <v>24.156131744384801</v>
      </c>
      <c r="AD103" s="64">
        <f t="shared" si="61"/>
        <v>28.886621475219702</v>
      </c>
      <c r="AE103" s="64">
        <f t="shared" si="61"/>
        <v>36.380580902099602</v>
      </c>
      <c r="AF103" s="64">
        <f t="shared" si="61"/>
        <v>29.137127876281699</v>
      </c>
      <c r="AG103" s="64">
        <f t="shared" si="61"/>
        <v>25.287723541259801</v>
      </c>
      <c r="AH103" s="67">
        <f t="shared" si="61"/>
        <v>30.6755514144897</v>
      </c>
      <c r="AI103" s="71">
        <f t="shared" si="62"/>
        <v>15.2755517959594</v>
      </c>
      <c r="AJ103" s="94"/>
      <c r="AK103" s="50" t="s">
        <v>150</v>
      </c>
      <c r="AL103" s="51">
        <v>0</v>
      </c>
      <c r="AM103" s="51">
        <v>0.10000000149011599</v>
      </c>
      <c r="AN103" s="51">
        <v>0.10000000149011599</v>
      </c>
      <c r="AO103" s="51">
        <v>0.20000000298023199</v>
      </c>
      <c r="AP103" s="51">
        <v>0.45992821455001798</v>
      </c>
      <c r="AQ103" s="51">
        <v>0.78043460845947299</v>
      </c>
      <c r="AR103" s="51">
        <v>0.26582935452461198</v>
      </c>
      <c r="AS103" s="51">
        <v>4.2079268023371696E-3</v>
      </c>
      <c r="AT103" s="51">
        <v>0.37183618545532199</v>
      </c>
      <c r="AU103" s="51">
        <v>0.84551380015909705</v>
      </c>
      <c r="AV103" s="51">
        <v>1.4480800032615699</v>
      </c>
      <c r="AW103" s="51">
        <v>0.44511129194870602</v>
      </c>
      <c r="AX103" s="51">
        <v>0.21175162494182601</v>
      </c>
      <c r="AY103" s="51">
        <v>0.41401302814483598</v>
      </c>
      <c r="AZ103" s="51">
        <v>0.77722829580306996</v>
      </c>
    </row>
    <row r="104" spans="19:52" x14ac:dyDescent="0.25">
      <c r="S104" s="29" t="s">
        <v>124</v>
      </c>
      <c r="T104" s="60">
        <f t="shared" si="63"/>
        <v>13.3500003814697</v>
      </c>
      <c r="U104" s="60">
        <f t="shared" si="61"/>
        <v>15.3999996185303</v>
      </c>
      <c r="V104" s="60">
        <f t="shared" si="61"/>
        <v>18.699999809265101</v>
      </c>
      <c r="W104" s="60">
        <f t="shared" si="61"/>
        <v>22.800000190734899</v>
      </c>
      <c r="X104" s="60">
        <f t="shared" si="61"/>
        <v>27.288667678833001</v>
      </c>
      <c r="Y104" s="60">
        <f t="shared" si="61"/>
        <v>24.5970764160156</v>
      </c>
      <c r="Z104" s="60">
        <f t="shared" si="61"/>
        <v>30.195602416992202</v>
      </c>
      <c r="AA104" s="60">
        <f t="shared" si="61"/>
        <v>19.227511405944799</v>
      </c>
      <c r="AB104" s="60">
        <f t="shared" si="61"/>
        <v>28.216135978698698</v>
      </c>
      <c r="AC104" s="60">
        <f t="shared" si="61"/>
        <v>28.4061279296875</v>
      </c>
      <c r="AD104" s="60">
        <f t="shared" si="61"/>
        <v>23.499151229858398</v>
      </c>
      <c r="AE104" s="60">
        <f t="shared" si="61"/>
        <v>27.978848457336401</v>
      </c>
      <c r="AF104" s="60">
        <f t="shared" si="61"/>
        <v>35.279743194580099</v>
      </c>
      <c r="AG104" s="60">
        <f t="shared" si="61"/>
        <v>28.2220764160156</v>
      </c>
      <c r="AH104" s="61">
        <f t="shared" si="61"/>
        <v>24.610058784484899</v>
      </c>
      <c r="AI104" s="70">
        <f t="shared" si="62"/>
        <v>11.260058403015199</v>
      </c>
      <c r="AJ104" s="94"/>
      <c r="AK104" s="50"/>
      <c r="AL104" s="50"/>
      <c r="AM104" s="50"/>
      <c r="AN104" s="50"/>
      <c r="AO104" s="50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</row>
    <row r="105" spans="19:52" x14ac:dyDescent="0.25">
      <c r="S105" s="66" t="s">
        <v>125</v>
      </c>
      <c r="T105" s="64">
        <f t="shared" si="63"/>
        <v>15.2999997138977</v>
      </c>
      <c r="U105" s="64">
        <f t="shared" si="61"/>
        <v>14</v>
      </c>
      <c r="V105" s="64">
        <f t="shared" si="61"/>
        <v>16.399999618530298</v>
      </c>
      <c r="W105" s="64">
        <f t="shared" si="61"/>
        <v>18.099999427795399</v>
      </c>
      <c r="X105" s="64">
        <f t="shared" si="61"/>
        <v>22.106641769409201</v>
      </c>
      <c r="Y105" s="64">
        <f t="shared" si="61"/>
        <v>26.406989097595201</v>
      </c>
      <c r="Z105" s="64">
        <f t="shared" si="61"/>
        <v>23.893550872802699</v>
      </c>
      <c r="AA105" s="64">
        <f t="shared" si="61"/>
        <v>29.1785440444946</v>
      </c>
      <c r="AB105" s="64">
        <f t="shared" si="61"/>
        <v>18.726112365722699</v>
      </c>
      <c r="AC105" s="64">
        <f t="shared" si="61"/>
        <v>27.3036785125732</v>
      </c>
      <c r="AD105" s="64">
        <f t="shared" si="61"/>
        <v>27.3903646469116</v>
      </c>
      <c r="AE105" s="64">
        <f t="shared" si="61"/>
        <v>22.821736335754402</v>
      </c>
      <c r="AF105" s="64">
        <f t="shared" si="61"/>
        <v>27.066437721252399</v>
      </c>
      <c r="AG105" s="64">
        <f t="shared" si="61"/>
        <v>34.194552421569803</v>
      </c>
      <c r="AH105" s="67">
        <f t="shared" si="61"/>
        <v>27.309868812561</v>
      </c>
      <c r="AI105" s="71">
        <f t="shared" si="62"/>
        <v>12.0098690986633</v>
      </c>
      <c r="AJ105" s="94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</row>
    <row r="106" spans="19:52" x14ac:dyDescent="0.25">
      <c r="S106" s="29" t="s">
        <v>126</v>
      </c>
      <c r="T106" s="60">
        <f t="shared" si="63"/>
        <v>17</v>
      </c>
      <c r="U106" s="60">
        <f t="shared" si="61"/>
        <v>15.2999997138977</v>
      </c>
      <c r="V106" s="60">
        <f t="shared" si="61"/>
        <v>13</v>
      </c>
      <c r="W106" s="60">
        <f t="shared" si="61"/>
        <v>14.6499996185303</v>
      </c>
      <c r="X106" s="60">
        <f t="shared" si="61"/>
        <v>17.524157524108901</v>
      </c>
      <c r="Y106" s="60">
        <f t="shared" si="61"/>
        <v>21.395339012146</v>
      </c>
      <c r="Z106" s="60">
        <f t="shared" si="61"/>
        <v>25.514546394348098</v>
      </c>
      <c r="AA106" s="60">
        <f t="shared" si="61"/>
        <v>23.159142494201699</v>
      </c>
      <c r="AB106" s="60">
        <f t="shared" si="61"/>
        <v>28.1648654937744</v>
      </c>
      <c r="AC106" s="60">
        <f t="shared" si="61"/>
        <v>18.186404228210399</v>
      </c>
      <c r="AD106" s="60">
        <f t="shared" si="61"/>
        <v>26.380869865417498</v>
      </c>
      <c r="AE106" s="60">
        <f t="shared" si="61"/>
        <v>26.390527725219702</v>
      </c>
      <c r="AF106" s="60">
        <f t="shared" si="61"/>
        <v>22.122290611267101</v>
      </c>
      <c r="AG106" s="60">
        <f t="shared" si="61"/>
        <v>26.1569213867188</v>
      </c>
      <c r="AH106" s="61">
        <f t="shared" si="61"/>
        <v>33.117580413818402</v>
      </c>
      <c r="AI106" s="70">
        <f t="shared" si="62"/>
        <v>16.117580413818402</v>
      </c>
      <c r="AJ106" s="94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</row>
    <row r="107" spans="19:52" x14ac:dyDescent="0.25">
      <c r="S107" s="66" t="s">
        <v>127</v>
      </c>
      <c r="T107" s="64">
        <f t="shared" si="63"/>
        <v>12.199999809265099</v>
      </c>
      <c r="U107" s="64">
        <f t="shared" si="61"/>
        <v>16.25</v>
      </c>
      <c r="V107" s="64">
        <f t="shared" si="61"/>
        <v>15.2999997138977</v>
      </c>
      <c r="W107" s="64">
        <f t="shared" si="61"/>
        <v>12.25</v>
      </c>
      <c r="X107" s="64">
        <f t="shared" si="61"/>
        <v>14.1381669044495</v>
      </c>
      <c r="Y107" s="64">
        <f t="shared" si="61"/>
        <v>16.894019126892101</v>
      </c>
      <c r="Z107" s="64">
        <f t="shared" si="61"/>
        <v>20.638854026794402</v>
      </c>
      <c r="AA107" s="64">
        <f t="shared" si="61"/>
        <v>24.5764627456665</v>
      </c>
      <c r="AB107" s="64">
        <f t="shared" si="61"/>
        <v>22.375322341918899</v>
      </c>
      <c r="AC107" s="64">
        <f t="shared" si="61"/>
        <v>27.112357139587399</v>
      </c>
      <c r="AD107" s="64">
        <f t="shared" si="61"/>
        <v>17.598391532897899</v>
      </c>
      <c r="AE107" s="64">
        <f t="shared" si="61"/>
        <v>25.413642883300799</v>
      </c>
      <c r="AF107" s="64">
        <f t="shared" si="61"/>
        <v>25.352123260498001</v>
      </c>
      <c r="AG107" s="64">
        <f t="shared" si="61"/>
        <v>21.377998352050799</v>
      </c>
      <c r="AH107" s="67">
        <f t="shared" si="61"/>
        <v>25.209077835083001</v>
      </c>
      <c r="AI107" s="71">
        <f t="shared" si="62"/>
        <v>13.009078025817901</v>
      </c>
      <c r="AJ107" s="94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</row>
    <row r="108" spans="19:52" x14ac:dyDescent="0.25">
      <c r="S108" s="29" t="s">
        <v>128</v>
      </c>
      <c r="T108" s="60">
        <f t="shared" si="63"/>
        <v>10.600000143051099</v>
      </c>
      <c r="U108" s="60">
        <f t="shared" si="61"/>
        <v>13.199999809265099</v>
      </c>
      <c r="V108" s="60">
        <f t="shared" si="61"/>
        <v>15.5</v>
      </c>
      <c r="W108" s="60">
        <f t="shared" si="61"/>
        <v>15.2999997138977</v>
      </c>
      <c r="X108" s="60">
        <f t="shared" si="61"/>
        <v>11.7864036560059</v>
      </c>
      <c r="Y108" s="60">
        <f t="shared" si="61"/>
        <v>13.599996089935299</v>
      </c>
      <c r="Z108" s="60">
        <f t="shared" si="61"/>
        <v>16.239896774291999</v>
      </c>
      <c r="AA108" s="60">
        <f t="shared" si="61"/>
        <v>19.857481002807599</v>
      </c>
      <c r="AB108" s="60">
        <f t="shared" si="61"/>
        <v>23.619948387146</v>
      </c>
      <c r="AC108" s="60">
        <f t="shared" si="61"/>
        <v>21.569867134094199</v>
      </c>
      <c r="AD108" s="60">
        <f t="shared" si="61"/>
        <v>26.044929504394499</v>
      </c>
      <c r="AE108" s="60">
        <f t="shared" si="61"/>
        <v>16.991558551788302</v>
      </c>
      <c r="AF108" s="60">
        <f t="shared" si="61"/>
        <v>24.422558784484899</v>
      </c>
      <c r="AG108" s="60">
        <f t="shared" si="61"/>
        <v>24.294829368591301</v>
      </c>
      <c r="AH108" s="61">
        <f t="shared" si="61"/>
        <v>20.611125946044901</v>
      </c>
      <c r="AI108" s="70">
        <f t="shared" si="62"/>
        <v>10.011125802993801</v>
      </c>
      <c r="AJ108" s="94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</row>
    <row r="109" spans="19:52" x14ac:dyDescent="0.25">
      <c r="S109" s="66" t="s">
        <v>129</v>
      </c>
      <c r="T109" s="64">
        <f t="shared" si="63"/>
        <v>6.2999999523162797</v>
      </c>
      <c r="U109" s="64">
        <f t="shared" si="61"/>
        <v>10.399999856948901</v>
      </c>
      <c r="V109" s="64">
        <f t="shared" si="61"/>
        <v>11.449999809265099</v>
      </c>
      <c r="W109" s="64">
        <f t="shared" si="61"/>
        <v>15.5</v>
      </c>
      <c r="X109" s="64">
        <f t="shared" si="61"/>
        <v>14.3160600662231</v>
      </c>
      <c r="Y109" s="64">
        <f t="shared" si="61"/>
        <v>11.2510833740234</v>
      </c>
      <c r="Z109" s="64">
        <f t="shared" si="61"/>
        <v>12.970630645751999</v>
      </c>
      <c r="AA109" s="64">
        <f t="shared" si="61"/>
        <v>15.5044779777527</v>
      </c>
      <c r="AB109" s="64">
        <f t="shared" si="61"/>
        <v>18.9748086929321</v>
      </c>
      <c r="AC109" s="64">
        <f t="shared" si="61"/>
        <v>22.545265197753899</v>
      </c>
      <c r="AD109" s="64">
        <f t="shared" si="61"/>
        <v>20.663748741149899</v>
      </c>
      <c r="AE109" s="64">
        <f t="shared" si="61"/>
        <v>24.851224899291999</v>
      </c>
      <c r="AF109" s="64">
        <f t="shared" si="61"/>
        <v>16.2967414855957</v>
      </c>
      <c r="AG109" s="64">
        <f t="shared" si="61"/>
        <v>23.320446968078599</v>
      </c>
      <c r="AH109" s="67">
        <f t="shared" si="61"/>
        <v>23.103617668151902</v>
      </c>
      <c r="AI109" s="71">
        <f t="shared" si="62"/>
        <v>16.803617715835621</v>
      </c>
      <c r="AJ109" s="94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</row>
    <row r="110" spans="19:52" x14ac:dyDescent="0.25">
      <c r="S110" s="68" t="s">
        <v>130</v>
      </c>
      <c r="T110" s="62">
        <f t="shared" si="63"/>
        <v>6.6999998092651403</v>
      </c>
      <c r="U110" s="62">
        <f t="shared" si="61"/>
        <v>4.7999999523162797</v>
      </c>
      <c r="V110" s="62">
        <f t="shared" si="61"/>
        <v>10.399999856948901</v>
      </c>
      <c r="W110" s="62">
        <f t="shared" si="61"/>
        <v>7.9499998092651403</v>
      </c>
      <c r="X110" s="62">
        <f t="shared" si="61"/>
        <v>14.5962781906128</v>
      </c>
      <c r="Y110" s="62">
        <f t="shared" si="61"/>
        <v>13.37965965271</v>
      </c>
      <c r="Z110" s="62">
        <f t="shared" si="61"/>
        <v>10.722003936767599</v>
      </c>
      <c r="AA110" s="62">
        <f t="shared" si="61"/>
        <v>12.3491859436035</v>
      </c>
      <c r="AB110" s="62">
        <f t="shared" si="61"/>
        <v>14.777109622955299</v>
      </c>
      <c r="AC110" s="62">
        <f t="shared" si="61"/>
        <v>18.097734451293899</v>
      </c>
      <c r="AD110" s="62">
        <f t="shared" si="61"/>
        <v>21.4738416671753</v>
      </c>
      <c r="AE110" s="62">
        <f t="shared" si="61"/>
        <v>19.754890441894499</v>
      </c>
      <c r="AF110" s="62">
        <f t="shared" si="61"/>
        <v>23.660575866699201</v>
      </c>
      <c r="AG110" s="62">
        <f t="shared" si="61"/>
        <v>15.6087036132813</v>
      </c>
      <c r="AH110" s="63">
        <f t="shared" si="61"/>
        <v>22.231972694397001</v>
      </c>
      <c r="AI110" s="92">
        <f t="shared" si="62"/>
        <v>15.531972885131861</v>
      </c>
      <c r="AJ110" s="94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</row>
    <row r="111" spans="19:52" x14ac:dyDescent="0.25">
      <c r="S111" s="3" t="s">
        <v>9</v>
      </c>
      <c r="T111" s="60">
        <f>SUM(T101:T110)</f>
        <v>138.99999904632551</v>
      </c>
      <c r="U111" s="60">
        <f t="shared" ref="U111:AI111" si="64">SUM(U101:U110)</f>
        <v>161.84999895095831</v>
      </c>
      <c r="V111" s="60">
        <f t="shared" si="64"/>
        <v>180.89999747276312</v>
      </c>
      <c r="W111" s="60">
        <f t="shared" si="64"/>
        <v>193.44999742507943</v>
      </c>
      <c r="X111" s="60">
        <f t="shared" si="64"/>
        <v>199.45423841476446</v>
      </c>
      <c r="Y111" s="60">
        <f t="shared" si="64"/>
        <v>209.42705202102658</v>
      </c>
      <c r="Z111" s="60">
        <f t="shared" si="64"/>
        <v>221.06857490539551</v>
      </c>
      <c r="AA111" s="60">
        <f t="shared" si="64"/>
        <v>228.55839490890494</v>
      </c>
      <c r="AB111" s="60">
        <f t="shared" si="64"/>
        <v>239.46496152877796</v>
      </c>
      <c r="AC111" s="60">
        <f t="shared" si="64"/>
        <v>255.4038143157957</v>
      </c>
      <c r="AD111" s="60">
        <f t="shared" si="64"/>
        <v>260.05905151367182</v>
      </c>
      <c r="AE111" s="60">
        <f t="shared" si="64"/>
        <v>256.9401974678039</v>
      </c>
      <c r="AF111" s="60">
        <f t="shared" si="64"/>
        <v>261.38951683044428</v>
      </c>
      <c r="AG111" s="60">
        <f t="shared" si="64"/>
        <v>266.32768535614025</v>
      </c>
      <c r="AH111" s="60">
        <f t="shared" si="64"/>
        <v>272.38748836517334</v>
      </c>
      <c r="AI111" s="60">
        <f t="shared" si="64"/>
        <v>133.3874893188478</v>
      </c>
      <c r="AJ111" s="99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</row>
    <row r="112" spans="19:52" x14ac:dyDescent="0.25">
      <c r="S112" s="75" t="s">
        <v>131</v>
      </c>
      <c r="T112" s="76">
        <f>AL84</f>
        <v>8.9000000953674299</v>
      </c>
      <c r="U112" s="76">
        <f t="shared" ref="U112:AH121" si="65">AM84</f>
        <v>6.0999999046325701</v>
      </c>
      <c r="V112" s="76">
        <f t="shared" si="65"/>
        <v>4.7999999523162797</v>
      </c>
      <c r="W112" s="76">
        <f t="shared" si="65"/>
        <v>10.399999856948901</v>
      </c>
      <c r="X112" s="76">
        <f t="shared" si="65"/>
        <v>7.5481841564178502</v>
      </c>
      <c r="Y112" s="76">
        <f t="shared" si="65"/>
        <v>13.7045650482178</v>
      </c>
      <c r="Z112" s="76">
        <f t="shared" si="65"/>
        <v>12.459585666656499</v>
      </c>
      <c r="AA112" s="76">
        <f t="shared" si="65"/>
        <v>10.184350013732899</v>
      </c>
      <c r="AB112" s="76">
        <f t="shared" si="65"/>
        <v>11.7170932292938</v>
      </c>
      <c r="AC112" s="76">
        <f t="shared" si="65"/>
        <v>14.0510897636414</v>
      </c>
      <c r="AD112" s="76">
        <f t="shared" si="65"/>
        <v>17.216254234314</v>
      </c>
      <c r="AE112" s="76">
        <f t="shared" si="65"/>
        <v>20.3992471694946</v>
      </c>
      <c r="AF112" s="76">
        <f t="shared" si="65"/>
        <v>18.838451385498001</v>
      </c>
      <c r="AG112" s="76">
        <f t="shared" si="65"/>
        <v>22.474021911621101</v>
      </c>
      <c r="AH112" s="77">
        <f t="shared" si="65"/>
        <v>14.915690898895299</v>
      </c>
      <c r="AI112" s="81">
        <f t="shared" ref="AI112:AI121" si="66">AH112-T112</f>
        <v>6.0156908035278693</v>
      </c>
      <c r="AJ112" s="94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</row>
    <row r="113" spans="19:52" x14ac:dyDescent="0.25">
      <c r="S113" s="29" t="s">
        <v>132</v>
      </c>
      <c r="T113" s="60">
        <f>AL85</f>
        <v>10.149999856948901</v>
      </c>
      <c r="U113" s="60">
        <f t="shared" si="65"/>
        <v>7.4000000953674299</v>
      </c>
      <c r="V113" s="60">
        <f t="shared" si="65"/>
        <v>6.8499999046325701</v>
      </c>
      <c r="W113" s="60">
        <f t="shared" si="65"/>
        <v>4.7999999523162797</v>
      </c>
      <c r="X113" s="60">
        <f t="shared" si="65"/>
        <v>9.7953476905822807</v>
      </c>
      <c r="Y113" s="60">
        <f t="shared" si="65"/>
        <v>7.1489176750183097</v>
      </c>
      <c r="Z113" s="60">
        <f t="shared" si="65"/>
        <v>12.8572425842285</v>
      </c>
      <c r="AA113" s="60">
        <f t="shared" si="65"/>
        <v>11.626078128814701</v>
      </c>
      <c r="AB113" s="60">
        <f t="shared" si="65"/>
        <v>9.6732151508331299</v>
      </c>
      <c r="AC113" s="60">
        <f t="shared" si="65"/>
        <v>11.121876955032301</v>
      </c>
      <c r="AD113" s="60">
        <f t="shared" si="65"/>
        <v>13.3511085510254</v>
      </c>
      <c r="AE113" s="60">
        <f t="shared" si="65"/>
        <v>16.360225200653101</v>
      </c>
      <c r="AF113" s="60">
        <f t="shared" si="65"/>
        <v>19.356646537780801</v>
      </c>
      <c r="AG113" s="60">
        <f t="shared" si="65"/>
        <v>17.940676689147899</v>
      </c>
      <c r="AH113" s="61">
        <f t="shared" si="65"/>
        <v>21.328743934631301</v>
      </c>
      <c r="AI113" s="70">
        <f t="shared" si="66"/>
        <v>11.178744077682401</v>
      </c>
      <c r="AJ113" s="94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</row>
    <row r="114" spans="19:52" x14ac:dyDescent="0.25">
      <c r="S114" s="66" t="s">
        <v>133</v>
      </c>
      <c r="T114" s="64">
        <f t="shared" ref="T114:T121" si="67">AL86</f>
        <v>6.2999997138977104</v>
      </c>
      <c r="U114" s="64">
        <f t="shared" si="65"/>
        <v>9.5499999523162806</v>
      </c>
      <c r="V114" s="64">
        <f t="shared" si="65"/>
        <v>6.5499999523162797</v>
      </c>
      <c r="W114" s="64">
        <f t="shared" si="65"/>
        <v>5.3499999046325701</v>
      </c>
      <c r="X114" s="64">
        <f t="shared" si="65"/>
        <v>4.55108737945557</v>
      </c>
      <c r="Y114" s="64">
        <f t="shared" si="65"/>
        <v>9.1798281669616699</v>
      </c>
      <c r="Z114" s="64">
        <f t="shared" si="65"/>
        <v>6.7187447547912598</v>
      </c>
      <c r="AA114" s="64">
        <f t="shared" si="65"/>
        <v>11.9891681671143</v>
      </c>
      <c r="AB114" s="64">
        <f t="shared" si="65"/>
        <v>10.790333271026601</v>
      </c>
      <c r="AC114" s="64">
        <f t="shared" si="65"/>
        <v>9.1462366580963099</v>
      </c>
      <c r="AD114" s="64">
        <f t="shared" si="65"/>
        <v>10.513011217117301</v>
      </c>
      <c r="AE114" s="64">
        <f t="shared" si="65"/>
        <v>12.614063262939499</v>
      </c>
      <c r="AF114" s="64">
        <f t="shared" si="65"/>
        <v>15.4609670639038</v>
      </c>
      <c r="AG114" s="64">
        <f t="shared" si="65"/>
        <v>18.275447845458999</v>
      </c>
      <c r="AH114" s="67">
        <f t="shared" si="65"/>
        <v>16.991413593292201</v>
      </c>
      <c r="AI114" s="71">
        <f t="shared" si="66"/>
        <v>10.69141387939449</v>
      </c>
      <c r="AJ114" s="94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</row>
    <row r="115" spans="19:52" x14ac:dyDescent="0.25">
      <c r="S115" s="29" t="s">
        <v>134</v>
      </c>
      <c r="T115" s="60">
        <f t="shared" si="67"/>
        <v>7.5499997138977104</v>
      </c>
      <c r="U115" s="60">
        <f t="shared" si="65"/>
        <v>5.0499999523162797</v>
      </c>
      <c r="V115" s="60">
        <f t="shared" si="65"/>
        <v>8.0499999523162806</v>
      </c>
      <c r="W115" s="60">
        <f t="shared" si="65"/>
        <v>5.7999999523162797</v>
      </c>
      <c r="X115" s="60">
        <f t="shared" si="65"/>
        <v>4.98366355895996</v>
      </c>
      <c r="Y115" s="60">
        <f t="shared" si="65"/>
        <v>4.2551146745681798</v>
      </c>
      <c r="Z115" s="60">
        <f t="shared" si="65"/>
        <v>8.4990735054016096</v>
      </c>
      <c r="AA115" s="60">
        <f t="shared" si="65"/>
        <v>6.2075386047363299</v>
      </c>
      <c r="AB115" s="60">
        <f t="shared" si="65"/>
        <v>11.0350623130798</v>
      </c>
      <c r="AC115" s="60">
        <f t="shared" si="65"/>
        <v>9.8865742683410591</v>
      </c>
      <c r="AD115" s="60">
        <f t="shared" si="65"/>
        <v>8.5545318126678502</v>
      </c>
      <c r="AE115" s="60">
        <f t="shared" si="65"/>
        <v>9.8384323120117205</v>
      </c>
      <c r="AF115" s="60">
        <f t="shared" si="65"/>
        <v>11.7807173728943</v>
      </c>
      <c r="AG115" s="60">
        <f t="shared" si="65"/>
        <v>14.4614958763123</v>
      </c>
      <c r="AH115" s="61">
        <f t="shared" si="65"/>
        <v>17.077258110046401</v>
      </c>
      <c r="AI115" s="70">
        <f t="shared" si="66"/>
        <v>9.5272583961486905</v>
      </c>
      <c r="AJ115" s="94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</row>
    <row r="116" spans="19:52" x14ac:dyDescent="0.25">
      <c r="S116" s="66" t="s">
        <v>135</v>
      </c>
      <c r="T116" s="64">
        <f t="shared" si="67"/>
        <v>4.6000000014901197</v>
      </c>
      <c r="U116" s="64">
        <f t="shared" si="65"/>
        <v>7.5499997138977104</v>
      </c>
      <c r="V116" s="64">
        <f t="shared" si="65"/>
        <v>5.7999999523162797</v>
      </c>
      <c r="W116" s="64">
        <f t="shared" si="65"/>
        <v>5.9499998092651403</v>
      </c>
      <c r="X116" s="64">
        <f t="shared" si="65"/>
        <v>5.2910270690918004</v>
      </c>
      <c r="Y116" s="64">
        <f t="shared" si="65"/>
        <v>4.5849971771240199</v>
      </c>
      <c r="Z116" s="64">
        <f t="shared" si="65"/>
        <v>3.9331958293914799</v>
      </c>
      <c r="AA116" s="64">
        <f t="shared" si="65"/>
        <v>7.8105700016021702</v>
      </c>
      <c r="AB116" s="64">
        <f t="shared" si="65"/>
        <v>5.6646924018859899</v>
      </c>
      <c r="AC116" s="64">
        <f t="shared" si="65"/>
        <v>10.069251537323</v>
      </c>
      <c r="AD116" s="64">
        <f t="shared" si="65"/>
        <v>8.9841971397399902</v>
      </c>
      <c r="AE116" s="64">
        <f t="shared" si="65"/>
        <v>7.93711280822754</v>
      </c>
      <c r="AF116" s="64">
        <f t="shared" si="65"/>
        <v>9.1432626247406006</v>
      </c>
      <c r="AG116" s="64">
        <f t="shared" si="65"/>
        <v>10.899298667907701</v>
      </c>
      <c r="AH116" s="67">
        <f t="shared" si="65"/>
        <v>13.429328918456999</v>
      </c>
      <c r="AI116" s="71">
        <f t="shared" si="66"/>
        <v>8.8293289169668796</v>
      </c>
      <c r="AJ116" s="94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</row>
    <row r="117" spans="19:52" x14ac:dyDescent="0.25">
      <c r="S117" s="29" t="s">
        <v>136</v>
      </c>
      <c r="T117" s="60">
        <f t="shared" si="67"/>
        <v>5.9000000953674299</v>
      </c>
      <c r="U117" s="60">
        <f t="shared" si="65"/>
        <v>2.8500000014901201</v>
      </c>
      <c r="V117" s="60">
        <f t="shared" si="65"/>
        <v>6.5499999523162797</v>
      </c>
      <c r="W117" s="60">
        <f t="shared" si="65"/>
        <v>5.0499999523162797</v>
      </c>
      <c r="X117" s="60">
        <f t="shared" si="65"/>
        <v>5.5217201709747297</v>
      </c>
      <c r="Y117" s="60">
        <f t="shared" si="65"/>
        <v>4.8902220726013201</v>
      </c>
      <c r="Z117" s="60">
        <f t="shared" si="65"/>
        <v>4.2775900363922101</v>
      </c>
      <c r="AA117" s="60">
        <f t="shared" si="65"/>
        <v>3.6666282415390001</v>
      </c>
      <c r="AB117" s="60">
        <f t="shared" si="65"/>
        <v>7.2542228698730504</v>
      </c>
      <c r="AC117" s="60">
        <f t="shared" si="65"/>
        <v>5.2729065418243399</v>
      </c>
      <c r="AD117" s="60">
        <f t="shared" si="65"/>
        <v>9.3418254852294904</v>
      </c>
      <c r="AE117" s="60">
        <f t="shared" si="65"/>
        <v>8.2836518287658691</v>
      </c>
      <c r="AF117" s="60">
        <f t="shared" si="65"/>
        <v>7.4377079010009801</v>
      </c>
      <c r="AG117" s="60">
        <f t="shared" si="65"/>
        <v>8.5701286792755091</v>
      </c>
      <c r="AH117" s="61">
        <f t="shared" si="65"/>
        <v>10.2389068603516</v>
      </c>
      <c r="AI117" s="70">
        <f t="shared" si="66"/>
        <v>4.3389067649841699</v>
      </c>
      <c r="AJ117" s="94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</row>
    <row r="118" spans="19:52" x14ac:dyDescent="0.25">
      <c r="S118" s="66" t="s">
        <v>137</v>
      </c>
      <c r="T118" s="64">
        <f t="shared" si="67"/>
        <v>3.5999999046325701</v>
      </c>
      <c r="U118" s="64">
        <f t="shared" si="65"/>
        <v>5.1500000953674299</v>
      </c>
      <c r="V118" s="64">
        <f t="shared" si="65"/>
        <v>1.8500000014901199</v>
      </c>
      <c r="W118" s="64">
        <f t="shared" si="65"/>
        <v>5.7999999523162797</v>
      </c>
      <c r="X118" s="64">
        <f t="shared" si="65"/>
        <v>4.6539164781570399</v>
      </c>
      <c r="Y118" s="64">
        <f t="shared" si="65"/>
        <v>5.1406431198120099</v>
      </c>
      <c r="Z118" s="64">
        <f t="shared" si="65"/>
        <v>4.5322902202606201</v>
      </c>
      <c r="AA118" s="64">
        <f t="shared" si="65"/>
        <v>3.9998155832290601</v>
      </c>
      <c r="AB118" s="64">
        <f t="shared" si="65"/>
        <v>3.4244015216827401</v>
      </c>
      <c r="AC118" s="64">
        <f t="shared" si="65"/>
        <v>6.7609720230102504</v>
      </c>
      <c r="AD118" s="64">
        <f t="shared" si="65"/>
        <v>4.9375514984130904</v>
      </c>
      <c r="AE118" s="64">
        <f t="shared" si="65"/>
        <v>8.7051124572753906</v>
      </c>
      <c r="AF118" s="64">
        <f t="shared" si="65"/>
        <v>7.6765291690826398</v>
      </c>
      <c r="AG118" s="64">
        <f t="shared" si="65"/>
        <v>6.9792389869689897</v>
      </c>
      <c r="AH118" s="67">
        <f t="shared" si="65"/>
        <v>8.0435404777526909</v>
      </c>
      <c r="AI118" s="71">
        <f t="shared" si="66"/>
        <v>4.4435405731201207</v>
      </c>
      <c r="AJ118" s="94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</row>
    <row r="119" spans="19:52" x14ac:dyDescent="0.25">
      <c r="S119" s="29" t="s">
        <v>138</v>
      </c>
      <c r="T119" s="60">
        <f t="shared" si="67"/>
        <v>3.75</v>
      </c>
      <c r="U119" s="60">
        <f t="shared" si="65"/>
        <v>2.8499999046325701</v>
      </c>
      <c r="V119" s="60">
        <f t="shared" si="65"/>
        <v>5.1500000953674299</v>
      </c>
      <c r="W119" s="60">
        <f t="shared" si="65"/>
        <v>1.8500000014901199</v>
      </c>
      <c r="X119" s="60">
        <f t="shared" si="65"/>
        <v>5.3336904048919704</v>
      </c>
      <c r="Y119" s="60">
        <f t="shared" si="65"/>
        <v>4.27510643005371</v>
      </c>
      <c r="Z119" s="60">
        <f t="shared" si="65"/>
        <v>4.7766537666320801</v>
      </c>
      <c r="AA119" s="60">
        <f t="shared" si="65"/>
        <v>4.1778931617736799</v>
      </c>
      <c r="AB119" s="60">
        <f t="shared" si="65"/>
        <v>3.73004078865051</v>
      </c>
      <c r="AC119" s="60">
        <f t="shared" si="65"/>
        <v>3.18444740772247</v>
      </c>
      <c r="AD119" s="60">
        <f t="shared" si="65"/>
        <v>6.2721503973007202</v>
      </c>
      <c r="AE119" s="60">
        <f t="shared" si="65"/>
        <v>4.6168439388275102</v>
      </c>
      <c r="AF119" s="60">
        <f t="shared" si="65"/>
        <v>8.0804209709167498</v>
      </c>
      <c r="AG119" s="60">
        <f t="shared" si="65"/>
        <v>7.0914831161498997</v>
      </c>
      <c r="AH119" s="61">
        <f t="shared" si="65"/>
        <v>6.5219933986663801</v>
      </c>
      <c r="AI119" s="70">
        <f t="shared" si="66"/>
        <v>2.7719933986663801</v>
      </c>
      <c r="AJ119" s="94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</row>
    <row r="120" spans="19:52" x14ac:dyDescent="0.25">
      <c r="S120" s="66" t="s">
        <v>139</v>
      </c>
      <c r="T120" s="64">
        <f t="shared" si="67"/>
        <v>4</v>
      </c>
      <c r="U120" s="64">
        <f t="shared" si="65"/>
        <v>3</v>
      </c>
      <c r="V120" s="64">
        <f t="shared" si="65"/>
        <v>2.8499999046325701</v>
      </c>
      <c r="W120" s="64">
        <f t="shared" si="65"/>
        <v>5.1500000953674299</v>
      </c>
      <c r="X120" s="64">
        <f t="shared" si="65"/>
        <v>1.75207675993443</v>
      </c>
      <c r="Y120" s="64">
        <f t="shared" si="65"/>
        <v>4.9093079566955602</v>
      </c>
      <c r="Z120" s="64">
        <f t="shared" si="65"/>
        <v>3.9398505687713601</v>
      </c>
      <c r="AA120" s="64">
        <f t="shared" si="65"/>
        <v>4.4384882450103804</v>
      </c>
      <c r="AB120" s="64">
        <f t="shared" si="65"/>
        <v>3.8624078035354601</v>
      </c>
      <c r="AC120" s="64">
        <f t="shared" si="65"/>
        <v>3.4873709678649898</v>
      </c>
      <c r="AD120" s="64">
        <f t="shared" si="65"/>
        <v>2.97583079338074</v>
      </c>
      <c r="AE120" s="64">
        <f t="shared" si="65"/>
        <v>5.8347133398056004</v>
      </c>
      <c r="AF120" s="64">
        <f t="shared" si="65"/>
        <v>4.31774973869324</v>
      </c>
      <c r="AG120" s="64">
        <f t="shared" si="65"/>
        <v>7.5023097991943404</v>
      </c>
      <c r="AH120" s="67">
        <f t="shared" si="65"/>
        <v>6.56126189231873</v>
      </c>
      <c r="AI120" s="71">
        <f t="shared" si="66"/>
        <v>2.56126189231873</v>
      </c>
      <c r="AJ120" s="94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</row>
    <row r="121" spans="19:52" x14ac:dyDescent="0.25">
      <c r="S121" s="68" t="s">
        <v>140</v>
      </c>
      <c r="T121" s="62">
        <f t="shared" si="67"/>
        <v>6.9500000476837203</v>
      </c>
      <c r="U121" s="62">
        <f t="shared" si="65"/>
        <v>4</v>
      </c>
      <c r="V121" s="62">
        <f t="shared" si="65"/>
        <v>3</v>
      </c>
      <c r="W121" s="62">
        <f t="shared" si="65"/>
        <v>2.25</v>
      </c>
      <c r="X121" s="62">
        <f t="shared" si="65"/>
        <v>4.6944041252136204</v>
      </c>
      <c r="Y121" s="62">
        <f t="shared" si="65"/>
        <v>1.6507276296615601</v>
      </c>
      <c r="Z121" s="62">
        <f t="shared" si="65"/>
        <v>4.4800674915313703</v>
      </c>
      <c r="AA121" s="62">
        <f t="shared" si="65"/>
        <v>3.5985908508300799</v>
      </c>
      <c r="AB121" s="62">
        <f t="shared" si="65"/>
        <v>4.0964014530181903</v>
      </c>
      <c r="AC121" s="62">
        <f t="shared" si="65"/>
        <v>3.54579412937164</v>
      </c>
      <c r="AD121" s="62">
        <f t="shared" si="65"/>
        <v>3.2386745214462298</v>
      </c>
      <c r="AE121" s="62">
        <f t="shared" si="65"/>
        <v>2.7619160413742101</v>
      </c>
      <c r="AF121" s="62">
        <f t="shared" si="65"/>
        <v>5.3817906379699698</v>
      </c>
      <c r="AG121" s="62">
        <f t="shared" si="65"/>
        <v>4.0127876996994001</v>
      </c>
      <c r="AH121" s="63">
        <f t="shared" si="65"/>
        <v>6.9128925800323504</v>
      </c>
      <c r="AI121" s="80">
        <f t="shared" si="66"/>
        <v>-3.7107467651369852E-2</v>
      </c>
      <c r="AJ121" s="94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</row>
    <row r="122" spans="19:52" x14ac:dyDescent="0.25">
      <c r="S122" s="3" t="s">
        <v>9</v>
      </c>
      <c r="T122" s="8">
        <f>SUM(T112:T121)</f>
        <v>61.69999942928559</v>
      </c>
      <c r="U122" s="8">
        <f t="shared" ref="U122:AI122" si="68">SUM(U112:U121)</f>
        <v>53.499999620020397</v>
      </c>
      <c r="V122" s="8">
        <f t="shared" si="68"/>
        <v>51.449999667704091</v>
      </c>
      <c r="W122" s="8">
        <f t="shared" si="68"/>
        <v>52.399999476969278</v>
      </c>
      <c r="X122" s="8">
        <f t="shared" si="68"/>
        <v>54.125117793679259</v>
      </c>
      <c r="Y122" s="8">
        <f t="shared" si="68"/>
        <v>59.73942995071414</v>
      </c>
      <c r="Z122" s="8">
        <f t="shared" si="68"/>
        <v>66.474294424056993</v>
      </c>
      <c r="AA122" s="8">
        <f t="shared" si="68"/>
        <v>67.699120998382597</v>
      </c>
      <c r="AB122" s="8">
        <f t="shared" si="68"/>
        <v>71.247870802879277</v>
      </c>
      <c r="AC122" s="8">
        <f t="shared" si="68"/>
        <v>76.526520252227755</v>
      </c>
      <c r="AD122" s="8">
        <f t="shared" si="68"/>
        <v>85.385135650634808</v>
      </c>
      <c r="AE122" s="8">
        <f t="shared" si="68"/>
        <v>97.351318359375043</v>
      </c>
      <c r="AF122" s="8">
        <f t="shared" si="68"/>
        <v>107.47424340248108</v>
      </c>
      <c r="AG122" s="8">
        <f t="shared" si="68"/>
        <v>118.20688927173615</v>
      </c>
      <c r="AH122" s="8">
        <f t="shared" si="68"/>
        <v>122.02103066444396</v>
      </c>
      <c r="AI122" s="8">
        <f t="shared" si="68"/>
        <v>60.321031235158365</v>
      </c>
      <c r="AJ122" s="100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</row>
    <row r="123" spans="19:52" x14ac:dyDescent="0.25">
      <c r="S123" s="75" t="s">
        <v>141</v>
      </c>
      <c r="T123" s="76">
        <f>AL94</f>
        <v>3.75</v>
      </c>
      <c r="U123" s="76">
        <f t="shared" ref="U123:AH132" si="69">AM94</f>
        <v>5.8499999046325701</v>
      </c>
      <c r="V123" s="76">
        <f t="shared" si="69"/>
        <v>2.5</v>
      </c>
      <c r="W123" s="76">
        <f t="shared" si="69"/>
        <v>2.25</v>
      </c>
      <c r="X123" s="76">
        <f t="shared" si="69"/>
        <v>2.0685711503028901</v>
      </c>
      <c r="Y123" s="76">
        <f t="shared" si="69"/>
        <v>4.2294344902038601</v>
      </c>
      <c r="Z123" s="76">
        <f t="shared" si="69"/>
        <v>1.5323218405246699</v>
      </c>
      <c r="AA123" s="76">
        <f t="shared" si="69"/>
        <v>4.0367472171783403</v>
      </c>
      <c r="AB123" s="76">
        <f t="shared" si="69"/>
        <v>3.2469103336334202</v>
      </c>
      <c r="AC123" s="76">
        <f t="shared" si="69"/>
        <v>3.73858726024628</v>
      </c>
      <c r="AD123" s="76">
        <f t="shared" si="69"/>
        <v>3.2154382467269902</v>
      </c>
      <c r="AE123" s="76">
        <f t="shared" si="69"/>
        <v>2.9720481634140001</v>
      </c>
      <c r="AF123" s="76">
        <f t="shared" si="69"/>
        <v>2.5294458866119398</v>
      </c>
      <c r="AG123" s="76">
        <f t="shared" si="69"/>
        <v>4.9021248817443803</v>
      </c>
      <c r="AH123" s="77">
        <f t="shared" si="69"/>
        <v>3.6941769123077401</v>
      </c>
      <c r="AI123" s="91">
        <f t="shared" ref="AI123:AI132" si="70">AH123-T123</f>
        <v>-5.5823087692259854E-2</v>
      </c>
      <c r="AJ123" s="94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</row>
    <row r="124" spans="19:52" x14ac:dyDescent="0.25">
      <c r="S124" s="29" t="s">
        <v>142</v>
      </c>
      <c r="T124" s="60">
        <f>AL95</f>
        <v>3</v>
      </c>
      <c r="U124" s="60">
        <f t="shared" si="69"/>
        <v>4</v>
      </c>
      <c r="V124" s="60">
        <f t="shared" si="69"/>
        <v>5.8499999046325701</v>
      </c>
      <c r="W124" s="60">
        <f t="shared" si="69"/>
        <v>2.5</v>
      </c>
      <c r="X124" s="60">
        <f t="shared" si="69"/>
        <v>1.94080770015717</v>
      </c>
      <c r="Y124" s="60">
        <f t="shared" si="69"/>
        <v>1.8730904459953299</v>
      </c>
      <c r="Z124" s="60">
        <f t="shared" si="69"/>
        <v>3.75987648963928</v>
      </c>
      <c r="AA124" s="60">
        <f t="shared" si="69"/>
        <v>1.4004146829247499</v>
      </c>
      <c r="AB124" s="60">
        <f t="shared" si="69"/>
        <v>3.58969330787659</v>
      </c>
      <c r="AC124" s="60">
        <f t="shared" si="69"/>
        <v>2.8910164833068799</v>
      </c>
      <c r="AD124" s="60">
        <f t="shared" si="69"/>
        <v>3.3665201663970898</v>
      </c>
      <c r="AE124" s="60">
        <f t="shared" si="69"/>
        <v>2.8777344226837198</v>
      </c>
      <c r="AF124" s="60">
        <f t="shared" si="69"/>
        <v>2.69183433055878</v>
      </c>
      <c r="AG124" s="60">
        <f t="shared" si="69"/>
        <v>2.2842579483985901</v>
      </c>
      <c r="AH124" s="61">
        <f t="shared" si="69"/>
        <v>4.4155548810958898</v>
      </c>
      <c r="AI124" s="70">
        <f t="shared" si="70"/>
        <v>1.4155548810958898</v>
      </c>
      <c r="AJ124" s="94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</row>
    <row r="125" spans="19:52" x14ac:dyDescent="0.25">
      <c r="S125" s="66" t="s">
        <v>143</v>
      </c>
      <c r="T125" s="64">
        <f t="shared" ref="T125:T132" si="71">AL96</f>
        <v>1.5</v>
      </c>
      <c r="U125" s="64">
        <f t="shared" si="69"/>
        <v>2.25</v>
      </c>
      <c r="V125" s="64">
        <f t="shared" si="69"/>
        <v>3.25</v>
      </c>
      <c r="W125" s="64">
        <f t="shared" si="69"/>
        <v>5.8499999046325701</v>
      </c>
      <c r="X125" s="64">
        <f t="shared" si="69"/>
        <v>2.1996271582320301</v>
      </c>
      <c r="Y125" s="64">
        <f t="shared" si="69"/>
        <v>1.64297115802765</v>
      </c>
      <c r="Z125" s="64">
        <f t="shared" si="69"/>
        <v>1.6613591313362099</v>
      </c>
      <c r="AA125" s="64">
        <f t="shared" si="69"/>
        <v>3.2846238613128702</v>
      </c>
      <c r="AB125" s="64">
        <f t="shared" si="69"/>
        <v>1.24699256569147</v>
      </c>
      <c r="AC125" s="64">
        <f t="shared" si="69"/>
        <v>3.1342090368270901</v>
      </c>
      <c r="AD125" s="64">
        <f t="shared" si="69"/>
        <v>2.5242881774902299</v>
      </c>
      <c r="AE125" s="64">
        <f t="shared" si="69"/>
        <v>2.9788403511047399</v>
      </c>
      <c r="AF125" s="64">
        <f t="shared" si="69"/>
        <v>2.52318179607391</v>
      </c>
      <c r="AG125" s="64">
        <f t="shared" si="69"/>
        <v>2.3929498195648198</v>
      </c>
      <c r="AH125" s="67">
        <f t="shared" si="69"/>
        <v>2.0178644657135001</v>
      </c>
      <c r="AI125" s="71">
        <f t="shared" si="70"/>
        <v>0.51786446571350009</v>
      </c>
      <c r="AJ125" s="94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</row>
    <row r="126" spans="19:52" x14ac:dyDescent="0.25">
      <c r="S126" s="29" t="s">
        <v>144</v>
      </c>
      <c r="T126" s="60">
        <f t="shared" si="71"/>
        <v>1</v>
      </c>
      <c r="U126" s="60">
        <f t="shared" si="69"/>
        <v>0.75</v>
      </c>
      <c r="V126" s="60">
        <f t="shared" si="69"/>
        <v>2.25</v>
      </c>
      <c r="W126" s="60">
        <f t="shared" si="69"/>
        <v>3.25</v>
      </c>
      <c r="X126" s="60">
        <f t="shared" si="69"/>
        <v>5.0270910263061497</v>
      </c>
      <c r="Y126" s="60">
        <f t="shared" si="69"/>
        <v>1.90720293484628</v>
      </c>
      <c r="Z126" s="60">
        <f t="shared" si="69"/>
        <v>1.3704093396663699</v>
      </c>
      <c r="AA126" s="60">
        <f t="shared" si="69"/>
        <v>1.4546050131321</v>
      </c>
      <c r="AB126" s="60">
        <f t="shared" si="69"/>
        <v>2.8307768106460598</v>
      </c>
      <c r="AC126" s="60">
        <f t="shared" si="69"/>
        <v>1.09621618688107</v>
      </c>
      <c r="AD126" s="60">
        <f t="shared" si="69"/>
        <v>2.7039941549301099</v>
      </c>
      <c r="AE126" s="60">
        <f t="shared" si="69"/>
        <v>2.17472112178802</v>
      </c>
      <c r="AF126" s="60">
        <f t="shared" si="69"/>
        <v>2.60410809516907</v>
      </c>
      <c r="AG126" s="60">
        <f t="shared" si="69"/>
        <v>2.1852011680603001</v>
      </c>
      <c r="AH126" s="61">
        <f t="shared" si="69"/>
        <v>2.1030532121658299</v>
      </c>
      <c r="AI126" s="70">
        <f t="shared" si="70"/>
        <v>1.1030532121658299</v>
      </c>
      <c r="AJ126" s="94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</row>
    <row r="127" spans="19:52" x14ac:dyDescent="0.25">
      <c r="S127" s="66" t="s">
        <v>145</v>
      </c>
      <c r="T127" s="64">
        <f t="shared" si="71"/>
        <v>0.75</v>
      </c>
      <c r="U127" s="64">
        <f t="shared" si="69"/>
        <v>1</v>
      </c>
      <c r="V127" s="64">
        <f t="shared" si="69"/>
        <v>0</v>
      </c>
      <c r="W127" s="64">
        <f t="shared" si="69"/>
        <v>1.5</v>
      </c>
      <c r="X127" s="64">
        <f t="shared" si="69"/>
        <v>2.7779080113396</v>
      </c>
      <c r="Y127" s="64">
        <f t="shared" si="69"/>
        <v>4.2747235298156703</v>
      </c>
      <c r="Z127" s="64">
        <f t="shared" si="69"/>
        <v>1.6375578381121201</v>
      </c>
      <c r="AA127" s="64">
        <f t="shared" si="69"/>
        <v>1.1302650868892701</v>
      </c>
      <c r="AB127" s="64">
        <f t="shared" si="69"/>
        <v>1.26173883676529</v>
      </c>
      <c r="AC127" s="64">
        <f t="shared" si="69"/>
        <v>2.4110609292984</v>
      </c>
      <c r="AD127" s="64">
        <f t="shared" si="69"/>
        <v>0.95681318640708901</v>
      </c>
      <c r="AE127" s="64">
        <f t="shared" si="69"/>
        <v>2.3067820072174099</v>
      </c>
      <c r="AF127" s="64">
        <f t="shared" si="69"/>
        <v>1.8541919589042699</v>
      </c>
      <c r="AG127" s="64">
        <f t="shared" si="69"/>
        <v>2.2518361806869498</v>
      </c>
      <c r="AH127" s="67">
        <f t="shared" si="69"/>
        <v>1.8731396794319199</v>
      </c>
      <c r="AI127" s="71">
        <f t="shared" si="70"/>
        <v>1.1231396794319199</v>
      </c>
      <c r="AJ127" s="94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</row>
    <row r="128" spans="19:52" x14ac:dyDescent="0.25">
      <c r="S128" s="29" t="s">
        <v>146</v>
      </c>
      <c r="T128" s="60">
        <f t="shared" si="71"/>
        <v>0.75</v>
      </c>
      <c r="U128" s="60">
        <f t="shared" si="69"/>
        <v>0.75</v>
      </c>
      <c r="V128" s="60">
        <f t="shared" si="69"/>
        <v>1</v>
      </c>
      <c r="W128" s="60">
        <f t="shared" si="69"/>
        <v>0</v>
      </c>
      <c r="X128" s="60">
        <f t="shared" si="69"/>
        <v>1.26753926277161</v>
      </c>
      <c r="Y128" s="60">
        <f t="shared" si="69"/>
        <v>2.3354655909352</v>
      </c>
      <c r="Z128" s="60">
        <f t="shared" si="69"/>
        <v>3.6123782396316502</v>
      </c>
      <c r="AA128" s="60">
        <f t="shared" si="69"/>
        <v>1.38488533720374</v>
      </c>
      <c r="AB128" s="60">
        <f t="shared" si="69"/>
        <v>0.91888061165809598</v>
      </c>
      <c r="AC128" s="60">
        <f t="shared" si="69"/>
        <v>1.0878424942493401</v>
      </c>
      <c r="AD128" s="60">
        <f t="shared" si="69"/>
        <v>2.04101175069809</v>
      </c>
      <c r="AE128" s="60">
        <f t="shared" si="69"/>
        <v>0.82774024456739403</v>
      </c>
      <c r="AF128" s="60">
        <f t="shared" si="69"/>
        <v>1.9568661451339699</v>
      </c>
      <c r="AG128" s="60">
        <f t="shared" si="69"/>
        <v>1.56922388076782</v>
      </c>
      <c r="AH128" s="61">
        <f t="shared" si="69"/>
        <v>1.93802350759506</v>
      </c>
      <c r="AI128" s="70">
        <f t="shared" si="70"/>
        <v>1.18802350759506</v>
      </c>
      <c r="AJ128" s="94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</row>
    <row r="129" spans="19:52" x14ac:dyDescent="0.25">
      <c r="S129" s="66" t="s">
        <v>147</v>
      </c>
      <c r="T129" s="64">
        <f t="shared" si="71"/>
        <v>0.10000000149011599</v>
      </c>
      <c r="U129" s="64">
        <f t="shared" si="69"/>
        <v>0.75</v>
      </c>
      <c r="V129" s="64">
        <f t="shared" si="69"/>
        <v>1.5</v>
      </c>
      <c r="W129" s="64">
        <f t="shared" si="69"/>
        <v>1</v>
      </c>
      <c r="X129" s="64">
        <f t="shared" si="69"/>
        <v>1.73437763005495E-2</v>
      </c>
      <c r="Y129" s="64">
        <f t="shared" si="69"/>
        <v>1.0617828369140601</v>
      </c>
      <c r="Z129" s="64">
        <f t="shared" si="69"/>
        <v>1.95134172635153</v>
      </c>
      <c r="AA129" s="64">
        <f t="shared" si="69"/>
        <v>3.01041972637177</v>
      </c>
      <c r="AB129" s="64">
        <f t="shared" si="69"/>
        <v>1.1633190447464601</v>
      </c>
      <c r="AC129" s="64">
        <f t="shared" si="69"/>
        <v>0.74484330415725697</v>
      </c>
      <c r="AD129" s="64">
        <f t="shared" si="69"/>
        <v>0.92236390709877003</v>
      </c>
      <c r="AE129" s="64">
        <f t="shared" si="69"/>
        <v>1.7064075469970701</v>
      </c>
      <c r="AF129" s="64">
        <f t="shared" si="69"/>
        <v>0.70623946934938397</v>
      </c>
      <c r="AG129" s="64">
        <f t="shared" si="69"/>
        <v>1.64085161685944</v>
      </c>
      <c r="AH129" s="67">
        <f t="shared" si="69"/>
        <v>1.3151301741600001</v>
      </c>
      <c r="AI129" s="71">
        <f t="shared" si="70"/>
        <v>1.2151301726698842</v>
      </c>
      <c r="AJ129" s="94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</row>
    <row r="130" spans="19:52" x14ac:dyDescent="0.25">
      <c r="S130" s="29" t="s">
        <v>148</v>
      </c>
      <c r="T130" s="60">
        <f t="shared" si="71"/>
        <v>0</v>
      </c>
      <c r="U130" s="60">
        <f t="shared" si="69"/>
        <v>0.10000000149011599</v>
      </c>
      <c r="V130" s="60">
        <f t="shared" si="69"/>
        <v>0.75</v>
      </c>
      <c r="W130" s="60">
        <f t="shared" si="69"/>
        <v>1.5</v>
      </c>
      <c r="X130" s="60">
        <f t="shared" si="69"/>
        <v>0.77772974967956499</v>
      </c>
      <c r="Y130" s="60">
        <f t="shared" si="69"/>
        <v>2.2512616589665399E-2</v>
      </c>
      <c r="Z130" s="60">
        <f t="shared" si="69"/>
        <v>0.84791439771652199</v>
      </c>
      <c r="AA130" s="60">
        <f t="shared" si="69"/>
        <v>1.57286725123413</v>
      </c>
      <c r="AB130" s="60">
        <f t="shared" si="69"/>
        <v>2.4477977752685498</v>
      </c>
      <c r="AC130" s="60">
        <f t="shared" si="69"/>
        <v>0.937916865572333</v>
      </c>
      <c r="AD130" s="60">
        <f t="shared" si="69"/>
        <v>0.57696995139121998</v>
      </c>
      <c r="AE130" s="60">
        <f t="shared" si="69"/>
        <v>0.75260160863399495</v>
      </c>
      <c r="AF130" s="60">
        <f t="shared" si="69"/>
        <v>1.3851751685142499</v>
      </c>
      <c r="AG130" s="60">
        <f t="shared" si="69"/>
        <v>0.57469442859291997</v>
      </c>
      <c r="AH130" s="61">
        <f t="shared" si="69"/>
        <v>1.3381211757659901</v>
      </c>
      <c r="AI130" s="70">
        <f t="shared" si="70"/>
        <v>1.3381211757659901</v>
      </c>
      <c r="AJ130" s="94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</row>
    <row r="131" spans="19:52" x14ac:dyDescent="0.25">
      <c r="S131" s="66" t="s">
        <v>149</v>
      </c>
      <c r="T131" s="64">
        <f t="shared" si="71"/>
        <v>0.10000000149011599</v>
      </c>
      <c r="U131" s="64">
        <f t="shared" si="69"/>
        <v>0</v>
      </c>
      <c r="V131" s="64">
        <f t="shared" si="69"/>
        <v>0.10000000149011599</v>
      </c>
      <c r="W131" s="64">
        <f t="shared" si="69"/>
        <v>0.75</v>
      </c>
      <c r="X131" s="64">
        <f t="shared" si="69"/>
        <v>1.12891256809235</v>
      </c>
      <c r="Y131" s="64">
        <f t="shared" si="69"/>
        <v>0.514362812042236</v>
      </c>
      <c r="Z131" s="64">
        <f t="shared" si="69"/>
        <v>1.3917487114667899E-2</v>
      </c>
      <c r="AA131" s="64">
        <f t="shared" si="69"/>
        <v>0.60237038135528598</v>
      </c>
      <c r="AB131" s="64">
        <f t="shared" si="69"/>
        <v>1.1924094723071901</v>
      </c>
      <c r="AC131" s="64">
        <f t="shared" si="69"/>
        <v>1.90872246026993</v>
      </c>
      <c r="AD131" s="64">
        <f t="shared" si="69"/>
        <v>0.68378542363643602</v>
      </c>
      <c r="AE131" s="64">
        <f t="shared" si="69"/>
        <v>0.379775881767273</v>
      </c>
      <c r="AF131" s="64">
        <f t="shared" si="69"/>
        <v>0.57321746647357896</v>
      </c>
      <c r="AG131" s="64">
        <f t="shared" si="69"/>
        <v>1.0579344630241401</v>
      </c>
      <c r="AH131" s="67">
        <f t="shared" si="69"/>
        <v>0.42533576115965799</v>
      </c>
      <c r="AI131" s="71">
        <f t="shared" si="70"/>
        <v>0.32533575966954198</v>
      </c>
      <c r="AJ131" s="94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</row>
    <row r="132" spans="19:52" x14ac:dyDescent="0.25">
      <c r="S132" s="68" t="s">
        <v>150</v>
      </c>
      <c r="T132" s="62">
        <f t="shared" si="71"/>
        <v>0</v>
      </c>
      <c r="U132" s="62">
        <f t="shared" si="69"/>
        <v>0.10000000149011599</v>
      </c>
      <c r="V132" s="62">
        <f t="shared" si="69"/>
        <v>0.10000000149011599</v>
      </c>
      <c r="W132" s="62">
        <f t="shared" si="69"/>
        <v>0.20000000298023199</v>
      </c>
      <c r="X132" s="62">
        <f t="shared" si="69"/>
        <v>0.45992821455001798</v>
      </c>
      <c r="Y132" s="62">
        <f t="shared" si="69"/>
        <v>0.78043460845947299</v>
      </c>
      <c r="Z132" s="62">
        <f t="shared" si="69"/>
        <v>0.26582935452461198</v>
      </c>
      <c r="AA132" s="62">
        <f t="shared" si="69"/>
        <v>4.2079268023371696E-3</v>
      </c>
      <c r="AB132" s="62">
        <f t="shared" si="69"/>
        <v>0.37183618545532199</v>
      </c>
      <c r="AC132" s="62">
        <f t="shared" si="69"/>
        <v>0.84551380015909705</v>
      </c>
      <c r="AD132" s="62">
        <f t="shared" si="69"/>
        <v>1.4480800032615699</v>
      </c>
      <c r="AE132" s="62">
        <f t="shared" si="69"/>
        <v>0.44511129194870602</v>
      </c>
      <c r="AF132" s="62">
        <f t="shared" si="69"/>
        <v>0.21175162494182601</v>
      </c>
      <c r="AG132" s="62">
        <f t="shared" si="69"/>
        <v>0.41401302814483598</v>
      </c>
      <c r="AH132" s="63">
        <f t="shared" si="69"/>
        <v>0.77722829580306996</v>
      </c>
      <c r="AI132" s="80">
        <f t="shared" si="70"/>
        <v>0.77722829580306996</v>
      </c>
      <c r="AJ132" s="94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</row>
    <row r="133" spans="19:52" x14ac:dyDescent="0.25">
      <c r="S133" s="3" t="s">
        <v>9</v>
      </c>
      <c r="T133" s="8">
        <f>SUM(T123:T132)</f>
        <v>10.950000002980232</v>
      </c>
      <c r="U133" s="8">
        <f t="shared" ref="U133:AI133" si="72">SUM(U123:U132)</f>
        <v>15.549999907612802</v>
      </c>
      <c r="V133" s="8">
        <f t="shared" si="72"/>
        <v>17.299999907612801</v>
      </c>
      <c r="W133" s="8">
        <f t="shared" si="72"/>
        <v>18.799999907612801</v>
      </c>
      <c r="X133" s="8">
        <f t="shared" si="72"/>
        <v>17.665458617731929</v>
      </c>
      <c r="Y133" s="8">
        <f t="shared" si="72"/>
        <v>18.641981023829423</v>
      </c>
      <c r="Z133" s="8">
        <f t="shared" si="72"/>
        <v>16.652905844617631</v>
      </c>
      <c r="AA133" s="8">
        <f t="shared" si="72"/>
        <v>17.881406484404593</v>
      </c>
      <c r="AB133" s="8">
        <f t="shared" si="72"/>
        <v>18.270354944048446</v>
      </c>
      <c r="AC133" s="8">
        <f t="shared" si="72"/>
        <v>18.795928820967678</v>
      </c>
      <c r="AD133" s="8">
        <f t="shared" si="72"/>
        <v>18.439264968037595</v>
      </c>
      <c r="AE133" s="8">
        <f t="shared" si="72"/>
        <v>17.421762640122328</v>
      </c>
      <c r="AF133" s="8">
        <f t="shared" si="72"/>
        <v>17.03601194173098</v>
      </c>
      <c r="AG133" s="8">
        <f t="shared" si="72"/>
        <v>19.273087415844198</v>
      </c>
      <c r="AH133" s="8">
        <f t="shared" si="72"/>
        <v>19.89762806519866</v>
      </c>
      <c r="AI133" s="6">
        <f t="shared" si="72"/>
        <v>8.9476280622184259</v>
      </c>
      <c r="AJ133" s="10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</row>
  </sheetData>
  <mergeCells count="1">
    <mergeCell ref="AI21:AI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46961FDA175F47827C2F6D7EB92CBB" ma:contentTypeVersion="10" ma:contentTypeDescription="Create a new document." ma:contentTypeScope="" ma:versionID="3100782bd88fc7d810c7d8f1a2fbfedd">
  <xsd:schema xmlns:xsd="http://www.w3.org/2001/XMLSchema" xmlns:xs="http://www.w3.org/2001/XMLSchema" xmlns:p="http://schemas.microsoft.com/office/2006/metadata/properties" xmlns:ns3="1c909a49-320c-458e-af4d-e49a90c3cf55" xmlns:ns4="b42cc5a9-8a15-4d26-85f1-bda333aa8854" targetNamespace="http://schemas.microsoft.com/office/2006/metadata/properties" ma:root="true" ma:fieldsID="8db9a0054e9d7c51cd5b28cd77e695d6" ns3:_="" ns4:_="">
    <xsd:import namespace="1c909a49-320c-458e-af4d-e49a90c3cf55"/>
    <xsd:import namespace="b42cc5a9-8a15-4d26-85f1-bda333aa88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09a49-320c-458e-af4d-e49a90c3c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cc5a9-8a15-4d26-85f1-bda333aa88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9D1D1F-4575-4A3F-92AE-27C6AC95888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42cc5a9-8a15-4d26-85f1-bda333aa8854"/>
    <ds:schemaRef ds:uri="1c909a49-320c-458e-af4d-e49a90c3cf5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29F0DF-691F-459E-B4D3-D871270E52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A03A83-1F25-4E52-9D61-5D918619A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909a49-320c-458e-af4d-e49a90c3cf55"/>
    <ds:schemaRef ds:uri="b42cc5a9-8a15-4d26-85f1-bda333aa88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BBP</vt:lpstr>
      <vt:lpstr>BP Grimstad</vt:lpstr>
      <vt:lpstr>BP Landvik</vt:lpstr>
      <vt:lpstr>BP Holviga</vt:lpstr>
      <vt:lpstr>BP Jappa</vt:lpstr>
      <vt:lpstr>BP Frivoll</vt:lpstr>
      <vt:lpstr>BP Eide</vt:lpstr>
      <vt:lpstr>BP Fjære</vt:lpstr>
      <vt:lpstr>BP Fevik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Reigstad</dc:creator>
  <cp:lastModifiedBy>Møster, Tore</cp:lastModifiedBy>
  <dcterms:created xsi:type="dcterms:W3CDTF">2019-08-14T10:44:10Z</dcterms:created>
  <dcterms:modified xsi:type="dcterms:W3CDTF">2019-11-13T13:55:48Z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0x0101008F46961FDA175F47827C2F6D7EB92CBB</vt:lpwstr>
  </property>
</Properties>
</file>